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1. Planes de gestión Nivel Central/"/>
    </mc:Choice>
  </mc:AlternateContent>
  <xr:revisionPtr revIDLastSave="48" documentId="13_ncr:1_{C1349CFD-2C5D-485E-81A5-A7B4553B3885}" xr6:coauthVersionLast="47" xr6:coauthVersionMax="47" xr10:uidLastSave="{494F32BD-1672-3442-A2C0-E5A0882ED05B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X19" i="1"/>
  <c r="AA19" i="1"/>
  <c r="AC19" i="1"/>
  <c r="AF19" i="1"/>
  <c r="AH19" i="1"/>
  <c r="AK19" i="1"/>
  <c r="AM19" i="1"/>
  <c r="AP19" i="1"/>
  <c r="AR19" i="1"/>
  <c r="V20" i="1"/>
  <c r="X20" i="1"/>
  <c r="AA20" i="1"/>
  <c r="AC20" i="1"/>
  <c r="AF20" i="1"/>
  <c r="AH20" i="1"/>
  <c r="AK20" i="1"/>
  <c r="AM20" i="1"/>
  <c r="AP20" i="1"/>
  <c r="AR20" i="1"/>
  <c r="V21" i="1"/>
  <c r="X21" i="1"/>
  <c r="AA21" i="1"/>
  <c r="AC21" i="1"/>
  <c r="AF21" i="1"/>
  <c r="AH21" i="1"/>
  <c r="AK21" i="1"/>
  <c r="AM21" i="1"/>
  <c r="AP21" i="1"/>
  <c r="AR21" i="1"/>
  <c r="V22" i="1"/>
  <c r="X22" i="1"/>
  <c r="AA22" i="1"/>
  <c r="AC22" i="1"/>
  <c r="AF22" i="1"/>
  <c r="AH22" i="1"/>
  <c r="AK22" i="1"/>
  <c r="AM22" i="1"/>
  <c r="AP22" i="1"/>
  <c r="AR22" i="1"/>
  <c r="V23" i="1"/>
  <c r="X23" i="1"/>
  <c r="AA23" i="1"/>
  <c r="AC23" i="1"/>
  <c r="AF23" i="1"/>
  <c r="AH23" i="1"/>
  <c r="AK23" i="1"/>
  <c r="AM23" i="1"/>
  <c r="AP23" i="1"/>
  <c r="AR23" i="1"/>
  <c r="V24" i="1"/>
  <c r="X24" i="1"/>
  <c r="AA24" i="1"/>
  <c r="AC24" i="1"/>
  <c r="AF24" i="1"/>
  <c r="AH24" i="1"/>
  <c r="AK24" i="1"/>
  <c r="AM24" i="1"/>
  <c r="AP24" i="1"/>
  <c r="AR24" i="1"/>
  <c r="AP18" i="1"/>
  <c r="AR18" i="1"/>
  <c r="AK18" i="1"/>
  <c r="AM18" i="1"/>
  <c r="AF18" i="1"/>
  <c r="AH18" i="1"/>
  <c r="AA18" i="1"/>
  <c r="AC18" i="1"/>
  <c r="V18" i="1"/>
  <c r="X18" i="1"/>
  <c r="O19" i="1"/>
  <c r="V16" i="1"/>
  <c r="AO40" i="4"/>
  <c r="AQ40" i="4"/>
  <c r="AJ40" i="4"/>
  <c r="AL40" i="4"/>
  <c r="AE40" i="4"/>
  <c r="AG40" i="4"/>
  <c r="Z40" i="4"/>
  <c r="AB40" i="4"/>
  <c r="U40" i="4"/>
  <c r="W40" i="4"/>
  <c r="AO39" i="4"/>
  <c r="AQ39" i="4"/>
  <c r="AJ39" i="4"/>
  <c r="AL39" i="4"/>
  <c r="AE39" i="4"/>
  <c r="AG39" i="4"/>
  <c r="Z39" i="4"/>
  <c r="AB39" i="4"/>
  <c r="U39" i="4"/>
  <c r="W39" i="4"/>
  <c r="AO38" i="4"/>
  <c r="AQ38" i="4"/>
  <c r="AJ38" i="4"/>
  <c r="AL38" i="4"/>
  <c r="AE38" i="4"/>
  <c r="AG38" i="4"/>
  <c r="Z38" i="4"/>
  <c r="AB38" i="4"/>
  <c r="U38" i="4"/>
  <c r="W38" i="4"/>
  <c r="AO37" i="4"/>
  <c r="AQ37" i="4"/>
  <c r="AJ37" i="4"/>
  <c r="AL37" i="4"/>
  <c r="AE37" i="4"/>
  <c r="AG37" i="4"/>
  <c r="Z37" i="4"/>
  <c r="AB37" i="4"/>
  <c r="U37" i="4"/>
  <c r="W37" i="4"/>
  <c r="AO36" i="4"/>
  <c r="AQ36" i="4"/>
  <c r="AQ41" i="4"/>
  <c r="AJ36" i="4"/>
  <c r="AL36" i="4"/>
  <c r="AL41" i="4"/>
  <c r="AE36" i="4"/>
  <c r="AG36" i="4"/>
  <c r="AG41" i="4"/>
  <c r="Z36" i="4"/>
  <c r="AB36" i="4"/>
  <c r="AB41" i="4"/>
  <c r="U36" i="4"/>
  <c r="W36" i="4"/>
  <c r="W41" i="4"/>
  <c r="AO34" i="4"/>
  <c r="AQ34" i="4"/>
  <c r="AJ34" i="4"/>
  <c r="AL34" i="4"/>
  <c r="AE34" i="4"/>
  <c r="AG34" i="4"/>
  <c r="Z34" i="4"/>
  <c r="AB34" i="4"/>
  <c r="U34" i="4"/>
  <c r="W34" i="4"/>
  <c r="AO33" i="4"/>
  <c r="AQ33" i="4"/>
  <c r="AJ33" i="4"/>
  <c r="AL33" i="4"/>
  <c r="AE33" i="4"/>
  <c r="AG33" i="4"/>
  <c r="Z33" i="4"/>
  <c r="AB33" i="4"/>
  <c r="U33" i="4"/>
  <c r="W33" i="4"/>
  <c r="AO32" i="4"/>
  <c r="AQ32" i="4"/>
  <c r="AJ32" i="4"/>
  <c r="AL32" i="4"/>
  <c r="AE32" i="4"/>
  <c r="AG32" i="4"/>
  <c r="Z32" i="4"/>
  <c r="AB32" i="4"/>
  <c r="U32" i="4"/>
  <c r="W32" i="4"/>
  <c r="AO31" i="4"/>
  <c r="AQ31" i="4"/>
  <c r="AJ31" i="4"/>
  <c r="AL31" i="4"/>
  <c r="AE31" i="4"/>
  <c r="AG31" i="4"/>
  <c r="Z31" i="4"/>
  <c r="AB31" i="4"/>
  <c r="U31" i="4"/>
  <c r="W31" i="4"/>
  <c r="AO30" i="4"/>
  <c r="AQ30" i="4"/>
  <c r="AJ30" i="4"/>
  <c r="AL30" i="4"/>
  <c r="AE30" i="4"/>
  <c r="AG30" i="4"/>
  <c r="Z30" i="4"/>
  <c r="AB30" i="4"/>
  <c r="U30" i="4"/>
  <c r="W30" i="4"/>
  <c r="AO29" i="4"/>
  <c r="AQ29" i="4"/>
  <c r="AJ29" i="4"/>
  <c r="AL29" i="4"/>
  <c r="AE29" i="4"/>
  <c r="AG29" i="4"/>
  <c r="Z29" i="4"/>
  <c r="AB29" i="4"/>
  <c r="U29" i="4"/>
  <c r="W29" i="4"/>
  <c r="AO28" i="4"/>
  <c r="AQ28" i="4"/>
  <c r="AJ28" i="4"/>
  <c r="AL28" i="4"/>
  <c r="AE28" i="4"/>
  <c r="AG28" i="4"/>
  <c r="Z28" i="4"/>
  <c r="AB28" i="4"/>
  <c r="U28" i="4"/>
  <c r="W28" i="4"/>
  <c r="AO27" i="4"/>
  <c r="AQ27" i="4"/>
  <c r="AJ27" i="4"/>
  <c r="AL27" i="4"/>
  <c r="AE27" i="4"/>
  <c r="AG27" i="4"/>
  <c r="Z27" i="4"/>
  <c r="AB27" i="4"/>
  <c r="U27" i="4"/>
  <c r="W27" i="4"/>
  <c r="AO26" i="4"/>
  <c r="AQ26" i="4"/>
  <c r="AJ26" i="4"/>
  <c r="AL26" i="4"/>
  <c r="AE26" i="4"/>
  <c r="AG26" i="4"/>
  <c r="Z26" i="4"/>
  <c r="AB26" i="4"/>
  <c r="U26" i="4"/>
  <c r="W26" i="4"/>
  <c r="AO25" i="4"/>
  <c r="AQ25" i="4"/>
  <c r="AJ25" i="4"/>
  <c r="AL25" i="4"/>
  <c r="AE25" i="4"/>
  <c r="AG25" i="4"/>
  <c r="Z25" i="4"/>
  <c r="AB25" i="4"/>
  <c r="U25" i="4"/>
  <c r="W25" i="4"/>
  <c r="AO24" i="4"/>
  <c r="AQ24" i="4"/>
  <c r="AJ24" i="4"/>
  <c r="AL24" i="4"/>
  <c r="AE24" i="4"/>
  <c r="AG24" i="4"/>
  <c r="Z24" i="4"/>
  <c r="AB24" i="4"/>
  <c r="U24" i="4"/>
  <c r="W24" i="4"/>
  <c r="AO23" i="4"/>
  <c r="AQ23" i="4"/>
  <c r="AJ23" i="4"/>
  <c r="AL23" i="4"/>
  <c r="AE23" i="4"/>
  <c r="AG23" i="4"/>
  <c r="Z23" i="4"/>
  <c r="AB23" i="4"/>
  <c r="U23" i="4"/>
  <c r="W23" i="4"/>
  <c r="AO22" i="4"/>
  <c r="AQ22" i="4"/>
  <c r="AJ22" i="4"/>
  <c r="AL22" i="4"/>
  <c r="AE22" i="4"/>
  <c r="AG22" i="4"/>
  <c r="Z22" i="4"/>
  <c r="AB22" i="4"/>
  <c r="U22" i="4"/>
  <c r="W22" i="4"/>
  <c r="AO21" i="4"/>
  <c r="AQ21" i="4"/>
  <c r="AJ21" i="4"/>
  <c r="AL21" i="4"/>
  <c r="AE21" i="4"/>
  <c r="AG21" i="4"/>
  <c r="Z21" i="4"/>
  <c r="AB21" i="4"/>
  <c r="U21" i="4"/>
  <c r="W21" i="4"/>
  <c r="AO20" i="4"/>
  <c r="AQ20" i="4"/>
  <c r="AJ20" i="4"/>
  <c r="AL20" i="4"/>
  <c r="AE20" i="4"/>
  <c r="AG20" i="4"/>
  <c r="Z20" i="4"/>
  <c r="AB20" i="4"/>
  <c r="U20" i="4"/>
  <c r="W20" i="4"/>
  <c r="AO19" i="4"/>
  <c r="AQ19" i="4"/>
  <c r="AJ19" i="4"/>
  <c r="AL19" i="4"/>
  <c r="AE19" i="4"/>
  <c r="AG19" i="4"/>
  <c r="Z19" i="4"/>
  <c r="AB19" i="4"/>
  <c r="U19" i="4"/>
  <c r="W19" i="4"/>
  <c r="AO18" i="4"/>
  <c r="AQ18" i="4"/>
  <c r="AJ18" i="4"/>
  <c r="AL18" i="4"/>
  <c r="AE18" i="4"/>
  <c r="AG18" i="4"/>
  <c r="Z18" i="4"/>
  <c r="AB18" i="4"/>
  <c r="U18" i="4"/>
  <c r="W18" i="4"/>
  <c r="AO17" i="4"/>
  <c r="AQ17" i="4"/>
  <c r="AJ17" i="4"/>
  <c r="AL17" i="4"/>
  <c r="AE17" i="4"/>
  <c r="AG17" i="4"/>
  <c r="Z17" i="4"/>
  <c r="AB17" i="4"/>
  <c r="U17" i="4"/>
  <c r="W17" i="4"/>
  <c r="AO16" i="4"/>
  <c r="AQ16" i="4"/>
  <c r="AJ16" i="4"/>
  <c r="AL16" i="4"/>
  <c r="AE16" i="4"/>
  <c r="AG16" i="4"/>
  <c r="Z16" i="4"/>
  <c r="AB16" i="4"/>
  <c r="U16" i="4"/>
  <c r="W16" i="4"/>
  <c r="AO15" i="4"/>
  <c r="AQ15" i="4"/>
  <c r="AJ15" i="4"/>
  <c r="AL15" i="4"/>
  <c r="AE15" i="4"/>
  <c r="AG15" i="4"/>
  <c r="Z15" i="4"/>
  <c r="AB15" i="4"/>
  <c r="U15" i="4"/>
  <c r="W15" i="4"/>
  <c r="AO14" i="4"/>
  <c r="AQ14" i="4"/>
  <c r="AJ14" i="4"/>
  <c r="AL14" i="4"/>
  <c r="AE14" i="4"/>
  <c r="AG14" i="4"/>
  <c r="Z14" i="4"/>
  <c r="AB14" i="4"/>
  <c r="U14" i="4"/>
  <c r="W14" i="4"/>
  <c r="AO13" i="4"/>
  <c r="AQ13" i="4"/>
  <c r="AQ35" i="4"/>
  <c r="AQ42" i="4"/>
  <c r="AJ13" i="4"/>
  <c r="AL13" i="4"/>
  <c r="AL35" i="4"/>
  <c r="AL42" i="4"/>
  <c r="AE13" i="4"/>
  <c r="AG13" i="4"/>
  <c r="AG35" i="4"/>
  <c r="AG42" i="4"/>
  <c r="Z13" i="4"/>
  <c r="AB13" i="4"/>
  <c r="AB35" i="4"/>
  <c r="AB42" i="4"/>
  <c r="U13" i="4"/>
  <c r="W13" i="4"/>
  <c r="W35" i="4"/>
  <c r="W42" i="4"/>
  <c r="AR25" i="1"/>
  <c r="AP13" i="1"/>
  <c r="AR13" i="1"/>
  <c r="AK13" i="1"/>
  <c r="AM13" i="1"/>
  <c r="AM25" i="1"/>
  <c r="AP16" i="1"/>
  <c r="AR16" i="1"/>
  <c r="AP15" i="1"/>
  <c r="AR15" i="1"/>
  <c r="AP14" i="1"/>
  <c r="AR14" i="1"/>
  <c r="AK16" i="1"/>
  <c r="AM16" i="1"/>
  <c r="AK15" i="1"/>
  <c r="AM15" i="1"/>
  <c r="AK14" i="1"/>
  <c r="AM14" i="1"/>
  <c r="AH25" i="1"/>
  <c r="AF16" i="1"/>
  <c r="AH16" i="1"/>
  <c r="AF15" i="1"/>
  <c r="AH15" i="1"/>
  <c r="AF14" i="1"/>
  <c r="AH14" i="1"/>
  <c r="AF13" i="1"/>
  <c r="AH13" i="1"/>
  <c r="AC25" i="1"/>
  <c r="AA16" i="1"/>
  <c r="AC16" i="1"/>
  <c r="AA15" i="1"/>
  <c r="AC15" i="1"/>
  <c r="AA14" i="1"/>
  <c r="AC14" i="1"/>
  <c r="AA13" i="1"/>
  <c r="AC13" i="1"/>
  <c r="X25" i="1"/>
  <c r="X16" i="1"/>
  <c r="V15" i="1"/>
  <c r="X15" i="1"/>
  <c r="V14" i="1"/>
  <c r="X14" i="1"/>
  <c r="V13" i="1"/>
  <c r="X13" i="1"/>
  <c r="AH17" i="1"/>
  <c r="AH26" i="1"/>
  <c r="X17" i="1"/>
  <c r="X26" i="1"/>
  <c r="AC17" i="1"/>
  <c r="AC26" i="1"/>
  <c r="AM17" i="1"/>
  <c r="AM26" i="1"/>
  <c r="AR17" i="1"/>
  <c r="AR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<sst xmlns="http://schemas.openxmlformats.org/spreadsheetml/2006/main" count="359" uniqueCount="178">
  <si>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</si>
  <si>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</si>
  <si>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</si>
  <si>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</si>
  <si>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</si>
  <si>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</si>
  <si>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</si>
  <si>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</si>
  <si>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</si>
  <si>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</si>
  <si>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</si>
  <si>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</si>
  <si>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</si>
  <si>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</si>
  <si>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</si>
  <si>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</si>
  <si>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</si>
  <si>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</si>
  <si>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</si>
  <si>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</si>
  <si>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</si>
  <si>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</si>
  <si>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</si>
  <si>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</si>
  <si>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</si>
  <si>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</si>
  <si>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</si>
  <si>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</si>
  <si>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</si>
  <si>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</si>
  <si>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</si>
  <si>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</si>
  <si>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</si>
  <si>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</si>
  <si>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</si>
  <si>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</si>
  <si>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</si>
  <si>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</si>
  <si>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</si>
  <si>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</si>
  <si>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GERENCIA DE TIC</t>
    </r>
  </si>
  <si>
    <t>VIGENCIA DE LA PLANEACIÓN 2025</t>
  </si>
  <si>
    <t>DIRECCIÓN DE TECNOLOGÍA E INFORMACIÓN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</si>
  <si>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</si>
  <si>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</si>
  <si>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</si>
  <si>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</si>
  <si>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</si>
  <si>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</si>
  <si>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</si>
  <si>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</si>
  <si>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</si>
  <si>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</si>
  <si>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</si>
  <si>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Desarrollar el 100% de una estrategia de divulgación de las Política de Seguridad y Privacidad de la información en la entidad</t>
  </si>
  <si>
    <t>Gestión</t>
  </si>
  <si>
    <t xml:space="preserve">Porcentaje de actividades ejecutadas de la estrategia de divulgación de las políticas de seguridad y privacidad de la información. </t>
  </si>
  <si>
    <t>(Actividades ejecutadas /actividades planeadas)*100</t>
  </si>
  <si>
    <t>Suma</t>
  </si>
  <si>
    <t>Porcentaje de avance de las actividades del modelo de seguridad y privacidad de la información</t>
  </si>
  <si>
    <t>Eficacia</t>
  </si>
  <si>
    <t>Política 12. Seguridad Digital</t>
  </si>
  <si>
    <t>8048-Fortalecimiento Tecnológico para una Administración Más Eficiente en la Secretaría Distrital de Gobierno Bogotá D.C.</t>
  </si>
  <si>
    <t xml:space="preserve">Informe de avance de la estrategia </t>
  </si>
  <si>
    <t>Implementación Modelo de Seguridad y Privacidad de la Información</t>
  </si>
  <si>
    <t>Dirección de Tecnologías e Información</t>
  </si>
  <si>
    <t>2</t>
  </si>
  <si>
    <t>Segurar que el 80% de las dependencias participen en la identificación de iniciativas de transformación digital en la entidad</t>
  </si>
  <si>
    <t xml:space="preserve">Porcentaje de dependencias involucradas en la identificación de iniciativas </t>
  </si>
  <si>
    <t>(Número de dependencias participantes  en la identificación de iniciativas/total de dependencias) *100</t>
  </si>
  <si>
    <t>Constante</t>
  </si>
  <si>
    <t>Política 10. Gobierno Digital</t>
  </si>
  <si>
    <t>Hoja de ruta del plan estratégico de TI actualizada</t>
  </si>
  <si>
    <t>3</t>
  </si>
  <si>
    <t>Garantizar el 96% de la disponibilidad de los servicios de la infraestructura TI (Procesamiento, almacenamiento, conectividad)</t>
  </si>
  <si>
    <t>Porcentaje de  de disponibilidad de los servicios de infraestructura TI</t>
  </si>
  <si>
    <t>Tiempo real de disponibilidad/tiempo disponibilidad programada</t>
  </si>
  <si>
    <t>96%
2024</t>
  </si>
  <si>
    <t>Porcentaje disponibilidad</t>
  </si>
  <si>
    <t>Gastos de Funcionamiento</t>
  </si>
  <si>
    <t>Informe mensual de disponibilidad</t>
  </si>
  <si>
    <t>Informes de seguimiento especilista redes y seguridad</t>
  </si>
  <si>
    <t>4</t>
  </si>
  <si>
    <t>Cumplir con el 96%  en los Acuerdos de Niveles de Servicio (ANS) en la solución de los requerimientos e incidentes  asignados a la Dirección de Tecnologías e Información mediante la Herramienta de Gestión de Servicios Hola.</t>
  </si>
  <si>
    <t>Porcentaje  de cumplimiento de ANS</t>
  </si>
  <si>
    <t>(Número de solicitudes solucionadas dentro de los ANS /Número total de solicitudes recibidas en el mes</t>
  </si>
  <si>
    <t>Porcentaje de casos atendidos dentro de los ANS</t>
  </si>
  <si>
    <t>Informe mensual de cumplimiento de ANS</t>
  </si>
  <si>
    <t>Tablero de control de servicios de TI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</si>
  <si>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</si>
  <si>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</si>
  <si>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</si>
  <si>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</si>
  <si>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</si>
  <si>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</si>
  <si>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</si>
  <si>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</si>
  <si>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</si>
  <si>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</si>
  <si>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</si>
  <si>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</si>
  <si>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</si>
  <si>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</si>
  <si>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</si>
  <si>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</si>
  <si>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</si>
  <si>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</si>
  <si>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</si>
  <si>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</si>
  <si>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</si>
  <si>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</si>
  <si>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</si>
  <si>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</si>
  <si>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</si>
  <si>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</si>
  <si>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</si>
  <si>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</si>
  <si>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</si>
  <si>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</si>
  <si>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</si>
  <si>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</si>
  <si>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</si>
  <si>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</si>
  <si>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</si>
  <si>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</si>
  <si>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</si>
  <si>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</si>
  <si>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</si>
  <si>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</si>
  <si>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</si>
  <si>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</si>
  <si>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</si>
  <si>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</si>
  <si>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</si>
  <si>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</si>
  <si>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</si>
  <si>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</si>
  <si>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</si>
  <si>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</si>
  <si>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</si>
  <si>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</si>
  <si>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</si>
  <si>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</si>
  <si>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</si>
  <si>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</si>
  <si>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</si>
  <si>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</si>
  <si>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</si>
  <si>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</si>
  <si>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</si>
  <si>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</si>
  <si>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</si>
  <si>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</si>
  <si>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</si>
  <si>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</si>
  <si>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</si>
  <si>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</si>
  <si>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</si>
  <si>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</si>
  <si>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</si>
  <si>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</si>
  <si>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</si>
  <si>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</si>
  <si>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</si>
  <si>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</si>
  <si>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</si>
  <si>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</si>
  <si>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</si>
  <si>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</si>
  <si>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</si>
  <si>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</si>
  <si>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</si>
  <si>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</si>
  <si>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</si>
  <si>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</si>
  <si>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</t>
    </r>
    <r>
      <rPr>
        <sz val="11"/>
        <color theme="1"/>
        <rFont val="Calibri Light"/>
        <family val="2"/>
        <scheme val="major"/>
      </rPr>
      <t xml:space="preserve">: 07
</t>
    </r>
    <r>
      <rPr>
        <b/>
        <sz val="11"/>
        <color theme="1"/>
        <rFont val="Calibri Light"/>
        <family val="2"/>
        <scheme val="major"/>
      </rPr>
      <t>Vigencia:</t>
    </r>
    <r>
      <rPr>
        <sz val="11"/>
        <color theme="1"/>
        <rFont val="Calibri Light"/>
        <family val="2"/>
        <scheme val="major"/>
      </rPr>
      <t xml:space="preserve"> 21 de enero de 2025
</t>
    </r>
    <r>
      <rPr>
        <b/>
        <sz val="11"/>
        <color theme="1"/>
        <rFont val="Calibri Light"/>
        <family val="2"/>
        <scheme val="major"/>
      </rPr>
      <t>Caso HOLA:</t>
    </r>
    <r>
      <rPr>
        <sz val="11"/>
        <color theme="1"/>
        <rFont val="Calibri Light"/>
        <family val="2"/>
        <scheme val="major"/>
      </rPr>
      <t xml:space="preserve"> 113317</t>
    </r>
  </si>
  <si>
    <t>28 de enero de 2025</t>
  </si>
  <si>
    <t>Publicación del plan de gestión aprobado. Caso HOLA: 116006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</si>
</sst>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4" fillId="13" borderId="1" xfId="0" applyFont="1" applyFill="1" applyBorder="1" applyAlignment="1">
      <alignment vertical="top" wrapText="1"/>
    </xf>
    <xf numFmtId="0" fontId="14" fillId="13" borderId="3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9" fontId="4" fillId="0" borderId="1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1487494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9453125" defaultRowHeight="15" x14ac:dyDescent="0.2"/>
  <cols>
    <col min="1" max="1" width="10.89453125" style="1" customWidth="1"/>
    <col min="2" max="7" width="25.55859375" style="1" customWidth="1"/>
    <col min="8" max="8" width="24.48046875" style="1" customWidth="1"/>
    <col min="9" max="9" width="23.5390625" style="1" customWidth="1"/>
    <col min="10" max="10" width="9.953125" style="1" customWidth="1"/>
    <col min="11" max="11" width="18.4296875" style="1" customWidth="1"/>
    <col min="12" max="12" width="15.87109375" style="1" customWidth="1"/>
    <col min="13" max="16" width="7.26171875" style="1" customWidth="1"/>
    <col min="17" max="17" width="22.59765625" style="1" customWidth="1"/>
    <col min="18" max="18" width="17.890625" style="1" customWidth="1"/>
    <col min="19" max="19" width="24.48046875" style="1" customWidth="1"/>
    <col min="20" max="20" width="17.890625" style="1" customWidth="1"/>
    <col min="21" max="23" width="16.54296875" style="1" customWidth="1"/>
    <col min="24" max="24" width="40.22265625" style="1" customWidth="1"/>
    <col min="25" max="28" width="16.54296875" style="1" customWidth="1"/>
    <col min="29" max="29" width="33.359375" style="1" customWidth="1"/>
    <col min="30" max="33" width="16.54296875" style="1" customWidth="1"/>
    <col min="34" max="34" width="43.71875" style="1" customWidth="1"/>
    <col min="35" max="35" width="16.54296875" style="1" customWidth="1"/>
    <col min="36" max="37" width="22.05859375" style="1" customWidth="1"/>
    <col min="38" max="38" width="16.54296875" style="1" customWidth="1"/>
    <col min="39" max="39" width="34.83984375" style="1" customWidth="1"/>
    <col min="40" max="42" width="16.54296875" style="1" customWidth="1"/>
    <col min="43" max="43" width="21.5234375" style="1" customWidth="1"/>
    <col min="44" max="44" width="39.4140625" style="1" customWidth="1"/>
    <col min="45" max="16384" width="10.89453125" style="1"/>
  </cols>
  <sheetData>
    <row r="1" spans="1:44" s="41" customFormat="1" ht="70.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 t="s">
        <v>1</v>
      </c>
      <c r="N1" s="118"/>
      <c r="O1" s="118"/>
      <c r="P1" s="118"/>
      <c r="Q1" s="118"/>
    </row>
    <row r="2" spans="1:44" s="43" customFormat="1" ht="23.45" customHeight="1" x14ac:dyDescent="0.2">
      <c r="A2" s="119" t="s">
        <v>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42"/>
      <c r="N2" s="42"/>
      <c r="O2" s="42"/>
      <c r="P2" s="42"/>
      <c r="Q2" s="42"/>
    </row>
    <row r="3" spans="1:44" s="41" customFormat="1" x14ac:dyDescent="0.2"/>
    <row r="4" spans="1:44" s="41" customFormat="1" ht="29.1" customHeight="1" x14ac:dyDescent="0.2">
      <c r="A4" s="105" t="s">
        <v>3</v>
      </c>
      <c r="B4" s="105"/>
      <c r="C4" s="105"/>
      <c r="D4" s="105"/>
      <c r="E4" s="47"/>
      <c r="F4" s="47"/>
      <c r="G4" s="47"/>
      <c r="H4" s="121"/>
      <c r="I4" s="121"/>
      <c r="J4" s="121"/>
      <c r="K4" s="121"/>
      <c r="L4" s="122"/>
    </row>
    <row r="5" spans="1:44" s="41" customFormat="1" ht="15" customHeight="1" x14ac:dyDescent="0.2">
      <c r="A5" s="105"/>
      <c r="B5" s="105"/>
      <c r="C5" s="105"/>
      <c r="D5" s="105"/>
      <c r="E5" s="2"/>
      <c r="F5" s="2"/>
      <c r="G5" s="2"/>
      <c r="H5" s="2" t="s">
        <v>4</v>
      </c>
      <c r="I5" s="123" t="s">
        <v>5</v>
      </c>
      <c r="J5" s="121"/>
      <c r="K5" s="121"/>
      <c r="L5" s="122"/>
    </row>
    <row r="6" spans="1:44" s="41" customFormat="1" x14ac:dyDescent="0.2">
      <c r="A6" s="105"/>
      <c r="B6" s="105"/>
      <c r="C6" s="105"/>
      <c r="D6" s="105"/>
      <c r="E6" s="2"/>
      <c r="F6" s="2"/>
      <c r="G6" s="2"/>
      <c r="H6" s="44"/>
      <c r="I6" s="124" t="s">
        <v>6</v>
      </c>
      <c r="J6" s="124"/>
      <c r="K6" s="124"/>
      <c r="L6" s="124"/>
    </row>
    <row r="7" spans="1:44" s="41" customFormat="1" x14ac:dyDescent="0.2">
      <c r="A7" s="105"/>
      <c r="B7" s="105"/>
      <c r="C7" s="105"/>
      <c r="D7" s="105"/>
      <c r="E7" s="2"/>
      <c r="F7" s="2"/>
      <c r="G7" s="2"/>
      <c r="H7" s="44"/>
      <c r="I7" s="124"/>
      <c r="J7" s="124"/>
      <c r="K7" s="124"/>
      <c r="L7" s="124"/>
    </row>
    <row r="8" spans="1:44" s="41" customFormat="1" x14ac:dyDescent="0.2">
      <c r="A8" s="105"/>
      <c r="B8" s="105"/>
      <c r="C8" s="105"/>
      <c r="D8" s="105"/>
      <c r="E8" s="2"/>
      <c r="F8" s="2"/>
      <c r="G8" s="2"/>
      <c r="H8" s="44"/>
      <c r="I8" s="124"/>
      <c r="J8" s="124"/>
      <c r="K8" s="124"/>
      <c r="L8" s="124"/>
    </row>
    <row r="9" spans="1:44" s="41" customFormat="1" x14ac:dyDescent="0.2"/>
    <row r="10" spans="1:44" ht="14.45" customHeight="1" x14ac:dyDescent="0.2">
      <c r="A10" s="105" t="s">
        <v>7</v>
      </c>
      <c r="B10" s="105"/>
      <c r="C10" s="110" t="s">
        <v>8</v>
      </c>
      <c r="D10" s="111"/>
      <c r="E10" s="111"/>
      <c r="F10" s="111"/>
      <c r="G10" s="112"/>
      <c r="H10" s="106" t="s">
        <v>9</v>
      </c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 t="s">
        <v>10</v>
      </c>
      <c r="T10" s="107" t="s">
        <v>11</v>
      </c>
      <c r="U10" s="75" t="s">
        <v>12</v>
      </c>
      <c r="V10" s="76"/>
      <c r="W10" s="76"/>
      <c r="X10" s="76"/>
      <c r="Y10" s="77"/>
      <c r="Z10" s="81" t="s">
        <v>13</v>
      </c>
      <c r="AA10" s="82"/>
      <c r="AB10" s="82"/>
      <c r="AC10" s="82"/>
      <c r="AD10" s="83"/>
      <c r="AE10" s="87" t="s">
        <v>14</v>
      </c>
      <c r="AF10" s="88"/>
      <c r="AG10" s="88"/>
      <c r="AH10" s="88"/>
      <c r="AI10" s="89"/>
      <c r="AJ10" s="93" t="s">
        <v>15</v>
      </c>
      <c r="AK10" s="94"/>
      <c r="AL10" s="94"/>
      <c r="AM10" s="94"/>
      <c r="AN10" s="95"/>
      <c r="AO10" s="99" t="s">
        <v>16</v>
      </c>
      <c r="AP10" s="100"/>
      <c r="AQ10" s="100"/>
      <c r="AR10" s="101"/>
    </row>
    <row r="11" spans="1:44" ht="14.45" customHeight="1" x14ac:dyDescent="0.2">
      <c r="A11" s="105"/>
      <c r="B11" s="105"/>
      <c r="C11" s="113"/>
      <c r="D11" s="114"/>
      <c r="E11" s="114"/>
      <c r="F11" s="114"/>
      <c r="G11" s="115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8"/>
      <c r="T11" s="108"/>
      <c r="U11" s="78"/>
      <c r="V11" s="79"/>
      <c r="W11" s="79"/>
      <c r="X11" s="79"/>
      <c r="Y11" s="80"/>
      <c r="Z11" s="84"/>
      <c r="AA11" s="85"/>
      <c r="AB11" s="85"/>
      <c r="AC11" s="85"/>
      <c r="AD11" s="86"/>
      <c r="AE11" s="90"/>
      <c r="AF11" s="91"/>
      <c r="AG11" s="91"/>
      <c r="AH11" s="91"/>
      <c r="AI11" s="92"/>
      <c r="AJ11" s="96"/>
      <c r="AK11" s="97"/>
      <c r="AL11" s="97"/>
      <c r="AM11" s="97"/>
      <c r="AN11" s="98"/>
      <c r="AO11" s="102"/>
      <c r="AP11" s="103"/>
      <c r="AQ11" s="103"/>
      <c r="AR11" s="104"/>
    </row>
    <row r="12" spans="1:44" ht="27.75" x14ac:dyDescent="0.2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9"/>
      <c r="T12" s="109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topLeftCell="I15" zoomScale="78" zoomScaleNormal="78" workbookViewId="0">
      <selection activeCell="G21" sqref="A21:XFD21"/>
    </sheetView>
  </sheetViews>
  <sheetFormatPr defaultColWidth="10.89453125" defaultRowHeight="15" x14ac:dyDescent="0.2"/>
  <cols>
    <col min="1" max="1" width="11.8359375" style="1" customWidth="1"/>
    <col min="2" max="2" width="26.6328125" style="1" customWidth="1"/>
    <col min="3" max="3" width="8.875" style="1" customWidth="1"/>
    <col min="4" max="4" width="44.2578125" style="1" bestFit="1" customWidth="1"/>
    <col min="5" max="5" width="10.89453125" style="1" customWidth="1"/>
    <col min="6" max="6" width="24.48046875" style="1" customWidth="1"/>
    <col min="7" max="7" width="23.5390625" style="1" customWidth="1"/>
    <col min="8" max="8" width="9.953125" style="1" customWidth="1"/>
    <col min="9" max="9" width="18.4296875" style="1" customWidth="1"/>
    <col min="10" max="10" width="15.87109375" style="1" customWidth="1"/>
    <col min="11" max="14" width="7.26171875" style="1" customWidth="1"/>
    <col min="15" max="15" width="13.98828125" style="1" customWidth="1"/>
    <col min="16" max="16" width="17.890625" style="1" customWidth="1"/>
    <col min="17" max="17" width="24.48046875" style="1" customWidth="1"/>
    <col min="18" max="18" width="25.15234375" style="1" customWidth="1"/>
    <col min="19" max="19" width="19.7734375" style="1" customWidth="1"/>
    <col min="20" max="20" width="21.65625" style="1" customWidth="1"/>
    <col min="21" max="21" width="25.421875" style="1" customWidth="1"/>
    <col min="22" max="24" width="16.54296875" style="1" customWidth="1"/>
    <col min="25" max="25" width="40.22265625" style="1" customWidth="1"/>
    <col min="26" max="29" width="16.54296875" style="1" customWidth="1"/>
    <col min="30" max="30" width="33.359375" style="1" customWidth="1"/>
    <col min="31" max="34" width="16.54296875" style="1" customWidth="1"/>
    <col min="35" max="35" width="43.71875" style="1" customWidth="1"/>
    <col min="36" max="36" width="16.54296875" style="1" customWidth="1"/>
    <col min="37" max="38" width="22.05859375" style="1" customWidth="1"/>
    <col min="39" max="39" width="16.54296875" style="1" customWidth="1"/>
    <col min="40" max="40" width="34.83984375" style="1" customWidth="1"/>
    <col min="41" max="43" width="16.54296875" style="1" customWidth="1"/>
    <col min="44" max="44" width="21.5234375" style="1" customWidth="1"/>
    <col min="45" max="45" width="39.4140625" style="1" customWidth="1"/>
    <col min="46" max="16384" width="10.89453125" style="1"/>
  </cols>
  <sheetData>
    <row r="1" spans="1:45" s="41" customFormat="1" ht="70.5" customHeight="1" x14ac:dyDescent="0.2">
      <c r="A1" s="116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28" t="s">
        <v>175</v>
      </c>
      <c r="L1" s="129"/>
      <c r="M1" s="129"/>
      <c r="N1" s="129"/>
      <c r="O1" s="130"/>
    </row>
    <row r="2" spans="1:45" s="43" customFormat="1" ht="23.45" customHeight="1" x14ac:dyDescent="0.2">
      <c r="A2" s="119" t="s">
        <v>41</v>
      </c>
      <c r="B2" s="120"/>
      <c r="C2" s="120"/>
      <c r="D2" s="120"/>
      <c r="E2" s="120"/>
      <c r="F2" s="120"/>
      <c r="G2" s="120"/>
      <c r="H2" s="120"/>
      <c r="I2" s="120"/>
      <c r="J2" s="120"/>
      <c r="K2" s="42"/>
      <c r="L2" s="42"/>
      <c r="M2" s="42"/>
      <c r="N2" s="42"/>
      <c r="O2" s="42"/>
    </row>
    <row r="3" spans="1:45" s="41" customFormat="1" x14ac:dyDescent="0.2"/>
    <row r="4" spans="1:45" s="41" customFormat="1" ht="29.1" customHeight="1" x14ac:dyDescent="0.2">
      <c r="A4" s="105" t="s">
        <v>3</v>
      </c>
      <c r="B4" s="105"/>
      <c r="C4" s="105"/>
      <c r="D4" s="131" t="s">
        <v>42</v>
      </c>
      <c r="E4" s="123" t="s">
        <v>43</v>
      </c>
      <c r="F4" s="121"/>
      <c r="G4" s="121"/>
      <c r="H4" s="121"/>
      <c r="I4" s="121"/>
      <c r="J4" s="122"/>
    </row>
    <row r="5" spans="1:45" s="41" customFormat="1" ht="15" customHeight="1" x14ac:dyDescent="0.2">
      <c r="A5" s="105"/>
      <c r="B5" s="105"/>
      <c r="C5" s="105"/>
      <c r="D5" s="131"/>
      <c r="E5" s="2" t="s">
        <v>44</v>
      </c>
      <c r="F5" s="2" t="s">
        <v>4</v>
      </c>
      <c r="G5" s="123" t="s">
        <v>5</v>
      </c>
      <c r="H5" s="121"/>
      <c r="I5" s="121"/>
      <c r="J5" s="122"/>
    </row>
    <row r="6" spans="1:45" s="41" customFormat="1" x14ac:dyDescent="0.2">
      <c r="A6" s="105"/>
      <c r="B6" s="105"/>
      <c r="C6" s="105"/>
      <c r="D6" s="131"/>
      <c r="E6" s="44">
        <v>1</v>
      </c>
      <c r="F6" s="49" t="s">
        <v>176</v>
      </c>
      <c r="G6" s="124" t="s">
        <v>177</v>
      </c>
      <c r="H6" s="124"/>
      <c r="I6" s="124"/>
      <c r="J6" s="124"/>
    </row>
    <row r="7" spans="1:45" s="41" customFormat="1" x14ac:dyDescent="0.2">
      <c r="A7" s="105"/>
      <c r="B7" s="105"/>
      <c r="C7" s="105"/>
      <c r="D7" s="131"/>
      <c r="E7" s="44"/>
      <c r="F7" s="44"/>
      <c r="G7" s="124"/>
      <c r="H7" s="124"/>
      <c r="I7" s="124"/>
      <c r="J7" s="124"/>
    </row>
    <row r="8" spans="1:45" s="41" customFormat="1" x14ac:dyDescent="0.2">
      <c r="A8" s="105"/>
      <c r="B8" s="105"/>
      <c r="C8" s="105"/>
      <c r="D8" s="131"/>
      <c r="E8" s="44"/>
      <c r="F8" s="44"/>
      <c r="G8" s="124"/>
      <c r="H8" s="124"/>
      <c r="I8" s="124"/>
      <c r="J8" s="124"/>
    </row>
    <row r="9" spans="1:45" s="41" customFormat="1" x14ac:dyDescent="0.2"/>
    <row r="10" spans="1:45" ht="14.45" customHeight="1" x14ac:dyDescent="0.2">
      <c r="A10" s="105" t="s">
        <v>7</v>
      </c>
      <c r="B10" s="105"/>
      <c r="C10" s="105" t="s">
        <v>45</v>
      </c>
      <c r="D10" s="105"/>
      <c r="E10" s="105"/>
      <c r="F10" s="106" t="s">
        <v>9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25" t="s">
        <v>10</v>
      </c>
      <c r="R10" s="125" t="s">
        <v>11</v>
      </c>
      <c r="S10" s="105" t="s">
        <v>46</v>
      </c>
      <c r="T10" s="105"/>
      <c r="U10" s="105"/>
      <c r="V10" s="75" t="s">
        <v>12</v>
      </c>
      <c r="W10" s="76"/>
      <c r="X10" s="76"/>
      <c r="Y10" s="76"/>
      <c r="Z10" s="77"/>
      <c r="AA10" s="81" t="s">
        <v>13</v>
      </c>
      <c r="AB10" s="82"/>
      <c r="AC10" s="82"/>
      <c r="AD10" s="82"/>
      <c r="AE10" s="83"/>
      <c r="AF10" s="87" t="s">
        <v>14</v>
      </c>
      <c r="AG10" s="88"/>
      <c r="AH10" s="88"/>
      <c r="AI10" s="88"/>
      <c r="AJ10" s="89"/>
      <c r="AK10" s="93" t="s">
        <v>15</v>
      </c>
      <c r="AL10" s="94"/>
      <c r="AM10" s="94"/>
      <c r="AN10" s="94"/>
      <c r="AO10" s="95"/>
      <c r="AP10" s="99" t="s">
        <v>16</v>
      </c>
      <c r="AQ10" s="100"/>
      <c r="AR10" s="100"/>
      <c r="AS10" s="101"/>
    </row>
    <row r="11" spans="1:45" ht="14.45" customHeight="1" x14ac:dyDescent="0.2">
      <c r="A11" s="105"/>
      <c r="B11" s="105"/>
      <c r="C11" s="105"/>
      <c r="D11" s="105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26"/>
      <c r="R11" s="126"/>
      <c r="S11" s="105"/>
      <c r="T11" s="105"/>
      <c r="U11" s="105"/>
      <c r="V11" s="78"/>
      <c r="W11" s="79"/>
      <c r="X11" s="79"/>
      <c r="Y11" s="79"/>
      <c r="Z11" s="80"/>
      <c r="AA11" s="84"/>
      <c r="AB11" s="85"/>
      <c r="AC11" s="85"/>
      <c r="AD11" s="85"/>
      <c r="AE11" s="86"/>
      <c r="AF11" s="90"/>
      <c r="AG11" s="91"/>
      <c r="AH11" s="91"/>
      <c r="AI11" s="91"/>
      <c r="AJ11" s="92"/>
      <c r="AK11" s="96"/>
      <c r="AL11" s="97"/>
      <c r="AM11" s="97"/>
      <c r="AN11" s="97"/>
      <c r="AO11" s="98"/>
      <c r="AP11" s="102"/>
      <c r="AQ11" s="103"/>
      <c r="AR11" s="103"/>
      <c r="AS11" s="104"/>
    </row>
    <row r="12" spans="1:45" ht="42" customHeight="1" x14ac:dyDescent="0.2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27"/>
      <c r="R12" s="127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93.75" customHeight="1" x14ac:dyDescent="0.2">
      <c r="A13" s="44">
        <v>3</v>
      </c>
      <c r="B13" s="57" t="s">
        <v>52</v>
      </c>
      <c r="C13" s="26" t="s">
        <v>53</v>
      </c>
      <c r="D13" s="21" t="s">
        <v>54</v>
      </c>
      <c r="E13" s="21" t="s">
        <v>55</v>
      </c>
      <c r="F13" s="55" t="s">
        <v>56</v>
      </c>
      <c r="G13" s="56" t="s">
        <v>57</v>
      </c>
      <c r="H13" s="53">
        <v>0</v>
      </c>
      <c r="I13" s="22" t="s">
        <v>58</v>
      </c>
      <c r="J13" s="54" t="s">
        <v>59</v>
      </c>
      <c r="K13" s="53">
        <v>0.25</v>
      </c>
      <c r="L13" s="53">
        <v>0.25</v>
      </c>
      <c r="M13" s="53">
        <v>0.25</v>
      </c>
      <c r="N13" s="53">
        <v>0.25</v>
      </c>
      <c r="O13" s="53">
        <v>1</v>
      </c>
      <c r="P13" s="22" t="s">
        <v>60</v>
      </c>
      <c r="Q13" s="21" t="s">
        <v>61</v>
      </c>
      <c r="R13" s="21" t="s">
        <v>62</v>
      </c>
      <c r="S13" s="21" t="s">
        <v>63</v>
      </c>
      <c r="T13" s="21" t="s">
        <v>64</v>
      </c>
      <c r="U13" s="21" t="s">
        <v>65</v>
      </c>
      <c r="V13" s="31">
        <f t="shared" ref="V13:V16" si="0">K13</f>
        <v>0.25</v>
      </c>
      <c r="W13" s="21"/>
      <c r="X13" s="21">
        <f>IF(W13/V13&gt;100%,100%,W13/V13)</f>
        <v>0</v>
      </c>
      <c r="Y13" s="21"/>
      <c r="Z13" s="21"/>
      <c r="AA13" s="31">
        <f t="shared" ref="AA13:AA16" si="1">L13</f>
        <v>0.25</v>
      </c>
      <c r="AB13" s="21"/>
      <c r="AC13" s="21">
        <f>IF(AB13/AA13&gt;100%,100%,AB13/AA13)</f>
        <v>0</v>
      </c>
      <c r="AD13" s="21"/>
      <c r="AE13" s="21"/>
      <c r="AF13" s="31">
        <f t="shared" ref="AF13:AF16" si="2">M13</f>
        <v>0.25</v>
      </c>
      <c r="AG13" s="21"/>
      <c r="AH13" s="21">
        <f>IF(AG13/AF13&gt;100%,100%,AG13/AF13)</f>
        <v>0</v>
      </c>
      <c r="AI13" s="21"/>
      <c r="AJ13" s="21"/>
      <c r="AK13" s="31">
        <f t="shared" ref="AK13:AK16" si="3">N13</f>
        <v>0.25</v>
      </c>
      <c r="AL13" s="21"/>
      <c r="AM13" s="21">
        <f>IF(AL13/AK13&gt;100%,100%,AL13/AK13)</f>
        <v>0</v>
      </c>
      <c r="AN13" s="21"/>
      <c r="AO13" s="21"/>
      <c r="AP13" s="21">
        <f t="shared" ref="AP13:AP16" si="4">O13</f>
        <v>1</v>
      </c>
      <c r="AQ13" s="21"/>
      <c r="AR13" s="21">
        <f>IF(AQ13/AP13&gt;100%,100%,AQ13/AP13)</f>
        <v>0</v>
      </c>
      <c r="AS13" s="21"/>
    </row>
    <row r="14" spans="1:45" s="32" customFormat="1" ht="85.5" customHeight="1" x14ac:dyDescent="0.2">
      <c r="A14" s="44">
        <v>3</v>
      </c>
      <c r="B14" s="57" t="s">
        <v>52</v>
      </c>
      <c r="C14" s="26" t="s">
        <v>66</v>
      </c>
      <c r="D14" s="21" t="s">
        <v>67</v>
      </c>
      <c r="E14" s="21" t="s">
        <v>55</v>
      </c>
      <c r="F14" s="21" t="s">
        <v>68</v>
      </c>
      <c r="G14" s="21" t="s">
        <v>69</v>
      </c>
      <c r="H14" s="53">
        <v>0</v>
      </c>
      <c r="I14" s="22" t="s">
        <v>70</v>
      </c>
      <c r="J14" s="21" t="s">
        <v>68</v>
      </c>
      <c r="K14" s="53">
        <v>0.8</v>
      </c>
      <c r="L14" s="53">
        <v>0.8</v>
      </c>
      <c r="M14" s="53">
        <v>0.8</v>
      </c>
      <c r="N14" s="53">
        <v>0.8</v>
      </c>
      <c r="O14" s="53">
        <v>1</v>
      </c>
      <c r="P14" s="22" t="s">
        <v>60</v>
      </c>
      <c r="Q14" s="21" t="s">
        <v>71</v>
      </c>
      <c r="R14" s="21" t="s">
        <v>62</v>
      </c>
      <c r="S14" s="21" t="s">
        <v>72</v>
      </c>
      <c r="T14" s="21" t="s">
        <v>72</v>
      </c>
      <c r="U14" s="21" t="s">
        <v>65</v>
      </c>
      <c r="V14" s="31">
        <f t="shared" si="0"/>
        <v>0.8</v>
      </c>
      <c r="W14" s="21"/>
      <c r="X14" s="21">
        <f t="shared" ref="X14:X16" si="5">IF(W14/V14&gt;100%,100%,W14/V14)</f>
        <v>0</v>
      </c>
      <c r="Y14" s="21"/>
      <c r="Z14" s="21"/>
      <c r="AA14" s="31">
        <f t="shared" si="1"/>
        <v>0.8</v>
      </c>
      <c r="AB14" s="21"/>
      <c r="AC14" s="21">
        <f t="shared" ref="AC14:AC16" si="6">IF(AB14/AA14&gt;100%,100%,AB14/AA14)</f>
        <v>0</v>
      </c>
      <c r="AD14" s="21"/>
      <c r="AE14" s="21"/>
      <c r="AF14" s="31">
        <f t="shared" si="2"/>
        <v>0.8</v>
      </c>
      <c r="AG14" s="21"/>
      <c r="AH14" s="21">
        <f t="shared" ref="AH14:AH16" si="7">IF(AG14/AF14&gt;100%,100%,AG14/AF14)</f>
        <v>0</v>
      </c>
      <c r="AI14" s="21"/>
      <c r="AJ14" s="21"/>
      <c r="AK14" s="31">
        <f t="shared" si="3"/>
        <v>0.8</v>
      </c>
      <c r="AL14" s="21"/>
      <c r="AM14" s="21">
        <f t="shared" ref="AM14:AM16" si="8">IF(AL14/AK14&gt;100%,100%,AL14/AK14)</f>
        <v>0</v>
      </c>
      <c r="AN14" s="21"/>
      <c r="AO14" s="21"/>
      <c r="AP14" s="21">
        <f t="shared" si="4"/>
        <v>1</v>
      </c>
      <c r="AQ14" s="21"/>
      <c r="AR14" s="21">
        <f t="shared" ref="AR14:AR16" si="9">IF(AQ14/AP14&gt;100%,100%,AQ14/AP14)</f>
        <v>0</v>
      </c>
      <c r="AS14" s="21"/>
    </row>
    <row r="15" spans="1:45" s="32" customFormat="1" ht="96.75" customHeight="1" x14ac:dyDescent="0.2">
      <c r="A15" s="44">
        <v>3</v>
      </c>
      <c r="B15" s="57" t="s">
        <v>52</v>
      </c>
      <c r="C15" s="26" t="s">
        <v>73</v>
      </c>
      <c r="D15" s="21" t="s">
        <v>74</v>
      </c>
      <c r="E15" s="21" t="s">
        <v>55</v>
      </c>
      <c r="F15" s="52" t="s">
        <v>75</v>
      </c>
      <c r="G15" s="50" t="s">
        <v>76</v>
      </c>
      <c r="H15" s="51" t="s">
        <v>77</v>
      </c>
      <c r="I15" s="44" t="s">
        <v>70</v>
      </c>
      <c r="J15" s="44" t="s">
        <v>78</v>
      </c>
      <c r="K15" s="53">
        <v>0.96</v>
      </c>
      <c r="L15" s="53">
        <v>0.96</v>
      </c>
      <c r="M15" s="53">
        <v>0.96</v>
      </c>
      <c r="N15" s="53">
        <v>0.96</v>
      </c>
      <c r="O15" s="53">
        <v>0.96</v>
      </c>
      <c r="P15" s="22" t="s">
        <v>60</v>
      </c>
      <c r="Q15" s="21" t="s">
        <v>71</v>
      </c>
      <c r="R15" s="21" t="s">
        <v>79</v>
      </c>
      <c r="S15" s="50" t="s">
        <v>80</v>
      </c>
      <c r="T15" s="50" t="s">
        <v>81</v>
      </c>
      <c r="U15" s="21" t="s">
        <v>65</v>
      </c>
      <c r="V15" s="31">
        <f t="shared" si="0"/>
        <v>0.96</v>
      </c>
      <c r="W15" s="21"/>
      <c r="X15" s="21">
        <f t="shared" si="5"/>
        <v>0</v>
      </c>
      <c r="Y15" s="21"/>
      <c r="Z15" s="21"/>
      <c r="AA15" s="31">
        <f t="shared" si="1"/>
        <v>0.96</v>
      </c>
      <c r="AB15" s="21"/>
      <c r="AC15" s="21">
        <f t="shared" si="6"/>
        <v>0</v>
      </c>
      <c r="AD15" s="21"/>
      <c r="AE15" s="21"/>
      <c r="AF15" s="31">
        <f t="shared" si="2"/>
        <v>0.96</v>
      </c>
      <c r="AG15" s="21"/>
      <c r="AH15" s="21">
        <f t="shared" si="7"/>
        <v>0</v>
      </c>
      <c r="AI15" s="21"/>
      <c r="AJ15" s="21"/>
      <c r="AK15" s="31">
        <f t="shared" si="3"/>
        <v>0.96</v>
      </c>
      <c r="AL15" s="21"/>
      <c r="AM15" s="21">
        <f t="shared" si="8"/>
        <v>0</v>
      </c>
      <c r="AN15" s="21"/>
      <c r="AO15" s="21"/>
      <c r="AP15" s="21">
        <f t="shared" si="4"/>
        <v>0.96</v>
      </c>
      <c r="AQ15" s="21"/>
      <c r="AR15" s="21">
        <f t="shared" si="9"/>
        <v>0</v>
      </c>
      <c r="AS15" s="21"/>
    </row>
    <row r="16" spans="1:45" s="32" customFormat="1" ht="102.75" customHeight="1" x14ac:dyDescent="0.2">
      <c r="A16" s="44">
        <v>3</v>
      </c>
      <c r="B16" s="57" t="s">
        <v>52</v>
      </c>
      <c r="C16" s="26" t="s">
        <v>82</v>
      </c>
      <c r="D16" s="21" t="s">
        <v>83</v>
      </c>
      <c r="E16" s="21" t="s">
        <v>55</v>
      </c>
      <c r="F16" s="52" t="s">
        <v>84</v>
      </c>
      <c r="G16" s="50" t="s">
        <v>85</v>
      </c>
      <c r="H16" s="51" t="s">
        <v>77</v>
      </c>
      <c r="I16" s="44" t="s">
        <v>70</v>
      </c>
      <c r="J16" s="44" t="s">
        <v>86</v>
      </c>
      <c r="K16" s="53">
        <v>0.96</v>
      </c>
      <c r="L16" s="53">
        <v>0.96</v>
      </c>
      <c r="M16" s="53">
        <v>0.96</v>
      </c>
      <c r="N16" s="53">
        <v>0.96</v>
      </c>
      <c r="O16" s="53">
        <v>0.96</v>
      </c>
      <c r="P16" s="22" t="s">
        <v>60</v>
      </c>
      <c r="Q16" s="21" t="s">
        <v>71</v>
      </c>
      <c r="R16" s="21" t="s">
        <v>79</v>
      </c>
      <c r="S16" s="50" t="s">
        <v>87</v>
      </c>
      <c r="T16" s="50" t="s">
        <v>88</v>
      </c>
      <c r="U16" s="21" t="s">
        <v>65</v>
      </c>
      <c r="V16" s="31">
        <f t="shared" si="0"/>
        <v>0.96</v>
      </c>
      <c r="W16" s="21"/>
      <c r="X16" s="21">
        <f t="shared" si="5"/>
        <v>0</v>
      </c>
      <c r="Y16" s="21"/>
      <c r="Z16" s="21"/>
      <c r="AA16" s="31">
        <f t="shared" si="1"/>
        <v>0.96</v>
      </c>
      <c r="AB16" s="21"/>
      <c r="AC16" s="21">
        <f t="shared" si="6"/>
        <v>0</v>
      </c>
      <c r="AD16" s="21"/>
      <c r="AE16" s="21"/>
      <c r="AF16" s="31">
        <f t="shared" si="2"/>
        <v>0.96</v>
      </c>
      <c r="AG16" s="21"/>
      <c r="AH16" s="21">
        <f t="shared" si="7"/>
        <v>0</v>
      </c>
      <c r="AI16" s="21"/>
      <c r="AJ16" s="21"/>
      <c r="AK16" s="31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5" customFormat="1" x14ac:dyDescent="0.2">
      <c r="A17" s="10"/>
      <c r="B17" s="10"/>
      <c r="C17" s="10"/>
      <c r="D17" s="13" t="s">
        <v>89</v>
      </c>
      <c r="E17" s="10"/>
      <c r="F17" s="10"/>
      <c r="G17" s="10"/>
      <c r="H17" s="10"/>
      <c r="I17" s="10"/>
      <c r="J17" s="10"/>
      <c r="K17" s="15"/>
      <c r="L17" s="15"/>
      <c r="M17" s="15"/>
      <c r="N17" s="15"/>
      <c r="O17" s="15"/>
      <c r="P17" s="10"/>
      <c r="Q17" s="10"/>
      <c r="R17" s="10"/>
      <c r="S17" s="10"/>
      <c r="T17" s="10"/>
      <c r="U17" s="10"/>
      <c r="V17" s="15"/>
      <c r="W17" s="15"/>
      <c r="X17" s="15">
        <f>AVERAGE(X13:X16)*80%</f>
        <v>0</v>
      </c>
      <c r="Y17" s="15"/>
      <c r="Z17" s="15"/>
      <c r="AA17" s="15"/>
      <c r="AB17" s="15"/>
      <c r="AC17" s="15">
        <f>AVERAGE(AC13:AC16)*80%</f>
        <v>0</v>
      </c>
      <c r="AD17" s="15"/>
      <c r="AE17" s="15"/>
      <c r="AF17" s="15"/>
      <c r="AG17" s="15"/>
      <c r="AH17" s="15">
        <f>AVERAGE(AH13:AH16)*80%</f>
        <v>0</v>
      </c>
      <c r="AI17" s="15"/>
      <c r="AJ17" s="15"/>
      <c r="AK17" s="15"/>
      <c r="AL17" s="15"/>
      <c r="AM17" s="15">
        <f>AVERAGE(AM13:AM16)*80%</f>
        <v>0</v>
      </c>
      <c r="AN17" s="10"/>
      <c r="AO17" s="10"/>
      <c r="AP17" s="16"/>
      <c r="AQ17" s="16"/>
      <c r="AR17" s="15">
        <f>AVERAGE(AR13:AR16)*80%</f>
        <v>0</v>
      </c>
      <c r="AS17" s="10"/>
    </row>
    <row r="18" spans="1:45" s="5" customFormat="1" ht="68.25" x14ac:dyDescent="0.2">
      <c r="A18" s="40">
        <v>3</v>
      </c>
      <c r="B18" s="28" t="s">
        <v>52</v>
      </c>
      <c r="C18" s="40" t="s">
        <v>90</v>
      </c>
      <c r="D18" s="28" t="s">
        <v>91</v>
      </c>
      <c r="E18" s="27" t="s">
        <v>92</v>
      </c>
      <c r="F18" s="27" t="s">
        <v>93</v>
      </c>
      <c r="G18" s="27" t="s">
        <v>94</v>
      </c>
      <c r="H18" s="58" t="s">
        <v>95</v>
      </c>
      <c r="I18" s="28" t="s">
        <v>70</v>
      </c>
      <c r="J18" s="27" t="s">
        <v>96</v>
      </c>
      <c r="K18" s="59" t="s">
        <v>97</v>
      </c>
      <c r="L18" s="59">
        <v>0.8</v>
      </c>
      <c r="M18" s="59" t="s">
        <v>97</v>
      </c>
      <c r="N18" s="59">
        <v>0.8</v>
      </c>
      <c r="O18" s="59">
        <v>0.8</v>
      </c>
      <c r="P18" s="27" t="s">
        <v>60</v>
      </c>
      <c r="Q18" s="60" t="s">
        <v>98</v>
      </c>
      <c r="R18" s="60" t="s">
        <v>99</v>
      </c>
      <c r="S18" s="27" t="s">
        <v>100</v>
      </c>
      <c r="T18" s="60" t="s">
        <v>101</v>
      </c>
      <c r="U18" s="60" t="s">
        <v>102</v>
      </c>
      <c r="V18" s="31" t="str">
        <f t="shared" ref="V18" si="10">K18</f>
        <v>No programada</v>
      </c>
      <c r="W18" s="21"/>
      <c r="X18" s="21" t="e">
        <f t="shared" ref="X18" si="11">IF(W18/V18&gt;100%,100%,W18/V18)</f>
        <v>#VALUE!</v>
      </c>
      <c r="Y18" s="21"/>
      <c r="Z18" s="21"/>
      <c r="AA18" s="31">
        <f t="shared" ref="AA18" si="12">L18</f>
        <v>0.8</v>
      </c>
      <c r="AB18" s="21"/>
      <c r="AC18" s="21">
        <f t="shared" ref="AC18" si="13">IF(AB18/AA18&gt;100%,100%,AB18/AA18)</f>
        <v>0</v>
      </c>
      <c r="AD18" s="21"/>
      <c r="AE18" s="21"/>
      <c r="AF18" s="31" t="str">
        <f t="shared" ref="AF18" si="14">M18</f>
        <v>No programada</v>
      </c>
      <c r="AG18" s="21"/>
      <c r="AH18" s="21" t="e">
        <f t="shared" ref="AH18" si="15">IF(AG18/AF18&gt;100%,100%,AG18/AF18)</f>
        <v>#VALUE!</v>
      </c>
      <c r="AI18" s="21"/>
      <c r="AJ18" s="21"/>
      <c r="AK18" s="31">
        <f t="shared" ref="AK18" si="16">N18</f>
        <v>0.8</v>
      </c>
      <c r="AL18" s="21"/>
      <c r="AM18" s="21">
        <f t="shared" ref="AM18" si="17">IF(AL18/AK18&gt;100%,100%,AL18/AK18)</f>
        <v>0</v>
      </c>
      <c r="AN18" s="21"/>
      <c r="AO18" s="21"/>
      <c r="AP18" s="21">
        <f t="shared" ref="AP18" si="18">O18</f>
        <v>0.8</v>
      </c>
      <c r="AQ18" s="21"/>
      <c r="AR18" s="21">
        <f t="shared" ref="AR18" si="19">IF(AQ18/AP18&gt;100%,100%,AQ18/AP18)</f>
        <v>0</v>
      </c>
      <c r="AS18" s="21"/>
    </row>
    <row r="19" spans="1:45" s="5" customFormat="1" ht="81" x14ac:dyDescent="0.2">
      <c r="A19" s="40">
        <v>3</v>
      </c>
      <c r="B19" s="28" t="s">
        <v>52</v>
      </c>
      <c r="C19" s="40" t="s">
        <v>103</v>
      </c>
      <c r="D19" s="27" t="s">
        <v>104</v>
      </c>
      <c r="E19" s="27" t="s">
        <v>92</v>
      </c>
      <c r="F19" s="27" t="s">
        <v>105</v>
      </c>
      <c r="G19" s="27" t="s">
        <v>106</v>
      </c>
      <c r="H19" s="61" t="s">
        <v>107</v>
      </c>
      <c r="I19" s="28" t="s">
        <v>58</v>
      </c>
      <c r="J19" s="27" t="s">
        <v>105</v>
      </c>
      <c r="K19" s="62">
        <v>0</v>
      </c>
      <c r="L19" s="62">
        <v>0.08</v>
      </c>
      <c r="M19" s="62">
        <v>0.5</v>
      </c>
      <c r="N19" s="62">
        <v>0.42</v>
      </c>
      <c r="O19" s="62">
        <f>SUM(K19:N19)</f>
        <v>1</v>
      </c>
      <c r="P19" s="27" t="s">
        <v>60</v>
      </c>
      <c r="Q19" s="27" t="s">
        <v>108</v>
      </c>
      <c r="R19" s="27" t="s">
        <v>79</v>
      </c>
      <c r="S19" s="60" t="s">
        <v>109</v>
      </c>
      <c r="T19" s="60" t="s">
        <v>110</v>
      </c>
      <c r="U19" s="60" t="s">
        <v>111</v>
      </c>
      <c r="V19" s="31">
        <f t="shared" ref="V19:V24" si="20">K19</f>
        <v>0</v>
      </c>
      <c r="W19" s="21"/>
      <c r="X19" s="21" t="e">
        <f t="shared" ref="X19:X24" si="21">IF(W19/V19&gt;100%,100%,W19/V19)</f>
        <v>#DIV/0!</v>
      </c>
      <c r="Y19" s="21"/>
      <c r="Z19" s="21"/>
      <c r="AA19" s="31">
        <f t="shared" ref="AA19:AA24" si="22">L19</f>
        <v>0.08</v>
      </c>
      <c r="AB19" s="21"/>
      <c r="AC19" s="21">
        <f t="shared" ref="AC19:AC24" si="23">IF(AB19/AA19&gt;100%,100%,AB19/AA19)</f>
        <v>0</v>
      </c>
      <c r="AD19" s="21"/>
      <c r="AE19" s="21"/>
      <c r="AF19" s="31">
        <f t="shared" ref="AF19:AF24" si="24">M19</f>
        <v>0.5</v>
      </c>
      <c r="AG19" s="21"/>
      <c r="AH19" s="21">
        <f t="shared" ref="AH19:AH24" si="25">IF(AG19/AF19&gt;100%,100%,AG19/AF19)</f>
        <v>0</v>
      </c>
      <c r="AI19" s="21"/>
      <c r="AJ19" s="21"/>
      <c r="AK19" s="31">
        <f t="shared" ref="AK19:AK24" si="26">N19</f>
        <v>0.42</v>
      </c>
      <c r="AL19" s="21"/>
      <c r="AM19" s="21">
        <f t="shared" ref="AM19:AM24" si="27">IF(AL19/AK19&gt;100%,100%,AL19/AK19)</f>
        <v>0</v>
      </c>
      <c r="AN19" s="21"/>
      <c r="AO19" s="21"/>
      <c r="AP19" s="21">
        <f t="shared" ref="AP19:AP24" si="28">O19</f>
        <v>1</v>
      </c>
      <c r="AQ19" s="21"/>
      <c r="AR19" s="21">
        <f t="shared" ref="AR19:AR24" si="29">IF(AQ19/AP19&gt;100%,100%,AQ19/AP19)</f>
        <v>0</v>
      </c>
      <c r="AS19" s="21"/>
    </row>
    <row r="20" spans="1:45" s="5" customFormat="1" ht="81" x14ac:dyDescent="0.2">
      <c r="A20" s="40">
        <v>3</v>
      </c>
      <c r="B20" s="28" t="s">
        <v>52</v>
      </c>
      <c r="C20" s="40" t="s">
        <v>112</v>
      </c>
      <c r="D20" s="27" t="s">
        <v>113</v>
      </c>
      <c r="E20" s="27" t="s">
        <v>92</v>
      </c>
      <c r="F20" s="27" t="s">
        <v>114</v>
      </c>
      <c r="G20" s="27" t="s">
        <v>115</v>
      </c>
      <c r="H20" s="40" t="s">
        <v>116</v>
      </c>
      <c r="I20" s="28" t="s">
        <v>58</v>
      </c>
      <c r="J20" s="27" t="s">
        <v>114</v>
      </c>
      <c r="K20" s="63">
        <v>0</v>
      </c>
      <c r="L20" s="63">
        <v>1</v>
      </c>
      <c r="M20" s="63">
        <v>0</v>
      </c>
      <c r="N20" s="63">
        <v>1</v>
      </c>
      <c r="O20" s="63">
        <v>2</v>
      </c>
      <c r="P20" s="27" t="s">
        <v>60</v>
      </c>
      <c r="Q20" s="27" t="s">
        <v>108</v>
      </c>
      <c r="R20" s="27" t="s">
        <v>79</v>
      </c>
      <c r="S20" s="60" t="s">
        <v>117</v>
      </c>
      <c r="T20" s="60" t="s">
        <v>117</v>
      </c>
      <c r="U20" s="27" t="s">
        <v>118</v>
      </c>
      <c r="V20" s="31">
        <f t="shared" si="20"/>
        <v>0</v>
      </c>
      <c r="W20" s="21"/>
      <c r="X20" s="21" t="e">
        <f t="shared" si="21"/>
        <v>#DIV/0!</v>
      </c>
      <c r="Y20" s="21"/>
      <c r="Z20" s="21"/>
      <c r="AA20" s="31">
        <f t="shared" si="22"/>
        <v>1</v>
      </c>
      <c r="AB20" s="21"/>
      <c r="AC20" s="21">
        <f t="shared" si="23"/>
        <v>0</v>
      </c>
      <c r="AD20" s="21"/>
      <c r="AE20" s="21"/>
      <c r="AF20" s="31">
        <f t="shared" si="24"/>
        <v>0</v>
      </c>
      <c r="AG20" s="21"/>
      <c r="AH20" s="21" t="e">
        <f t="shared" si="25"/>
        <v>#DIV/0!</v>
      </c>
      <c r="AI20" s="21"/>
      <c r="AJ20" s="21"/>
      <c r="AK20" s="31">
        <f t="shared" si="26"/>
        <v>1</v>
      </c>
      <c r="AL20" s="21"/>
      <c r="AM20" s="21">
        <f t="shared" si="27"/>
        <v>0</v>
      </c>
      <c r="AN20" s="21"/>
      <c r="AO20" s="21"/>
      <c r="AP20" s="21">
        <f t="shared" si="28"/>
        <v>2</v>
      </c>
      <c r="AQ20" s="21"/>
      <c r="AR20" s="21">
        <f t="shared" si="29"/>
        <v>0</v>
      </c>
      <c r="AS20" s="21"/>
    </row>
    <row r="21" spans="1:45" s="5" customFormat="1" ht="129" customHeight="1" x14ac:dyDescent="0.2">
      <c r="A21" s="40">
        <v>3</v>
      </c>
      <c r="B21" s="28" t="s">
        <v>52</v>
      </c>
      <c r="C21" s="40" t="s">
        <v>119</v>
      </c>
      <c r="D21" s="60" t="s">
        <v>120</v>
      </c>
      <c r="E21" s="60" t="s">
        <v>92</v>
      </c>
      <c r="F21" s="60" t="s">
        <v>121</v>
      </c>
      <c r="G21" s="60" t="s">
        <v>122</v>
      </c>
      <c r="H21" s="60" t="s">
        <v>123</v>
      </c>
      <c r="I21" s="60" t="s">
        <v>58</v>
      </c>
      <c r="J21" s="60" t="s">
        <v>121</v>
      </c>
      <c r="K21" s="64">
        <v>1</v>
      </c>
      <c r="L21" s="64">
        <v>0</v>
      </c>
      <c r="M21" s="64">
        <v>0</v>
      </c>
      <c r="N21" s="64">
        <v>0</v>
      </c>
      <c r="O21" s="64">
        <v>1</v>
      </c>
      <c r="P21" s="60" t="s">
        <v>60</v>
      </c>
      <c r="Q21" s="60" t="s">
        <v>124</v>
      </c>
      <c r="R21" s="60" t="s">
        <v>99</v>
      </c>
      <c r="S21" s="60" t="s">
        <v>125</v>
      </c>
      <c r="T21" s="60" t="s">
        <v>126</v>
      </c>
      <c r="U21" s="60" t="s">
        <v>127</v>
      </c>
      <c r="V21" s="31">
        <f t="shared" si="20"/>
        <v>1</v>
      </c>
      <c r="W21" s="21"/>
      <c r="X21" s="21">
        <f t="shared" si="21"/>
        <v>0</v>
      </c>
      <c r="Y21" s="21"/>
      <c r="Z21" s="21"/>
      <c r="AA21" s="31">
        <f t="shared" si="22"/>
        <v>0</v>
      </c>
      <c r="AB21" s="21"/>
      <c r="AC21" s="21" t="e">
        <f t="shared" si="23"/>
        <v>#DIV/0!</v>
      </c>
      <c r="AD21" s="21"/>
      <c r="AE21" s="21"/>
      <c r="AF21" s="31">
        <f t="shared" si="24"/>
        <v>0</v>
      </c>
      <c r="AG21" s="21"/>
      <c r="AH21" s="21" t="e">
        <f t="shared" si="25"/>
        <v>#DIV/0!</v>
      </c>
      <c r="AI21" s="21"/>
      <c r="AJ21" s="21"/>
      <c r="AK21" s="31">
        <f t="shared" si="26"/>
        <v>0</v>
      </c>
      <c r="AL21" s="21"/>
      <c r="AM21" s="21" t="e">
        <f t="shared" si="27"/>
        <v>#DIV/0!</v>
      </c>
      <c r="AN21" s="21"/>
      <c r="AO21" s="21"/>
      <c r="AP21" s="21">
        <f t="shared" si="28"/>
        <v>1</v>
      </c>
      <c r="AQ21" s="21"/>
      <c r="AR21" s="21">
        <f t="shared" si="29"/>
        <v>0</v>
      </c>
      <c r="AS21" s="21"/>
    </row>
    <row r="22" spans="1:45" s="5" customFormat="1" ht="94.5" x14ac:dyDescent="0.2">
      <c r="A22" s="40"/>
      <c r="B22" s="28" t="s">
        <v>52</v>
      </c>
      <c r="C22" s="65" t="s">
        <v>128</v>
      </c>
      <c r="D22" s="66" t="s">
        <v>129</v>
      </c>
      <c r="E22" s="67" t="s">
        <v>92</v>
      </c>
      <c r="F22" s="67" t="s">
        <v>130</v>
      </c>
      <c r="G22" s="67" t="s">
        <v>131</v>
      </c>
      <c r="H22" s="67" t="s">
        <v>132</v>
      </c>
      <c r="I22" s="67" t="s">
        <v>70</v>
      </c>
      <c r="J22" s="67" t="s">
        <v>133</v>
      </c>
      <c r="K22" s="68">
        <v>1</v>
      </c>
      <c r="L22" s="68">
        <v>1</v>
      </c>
      <c r="M22" s="68">
        <v>1</v>
      </c>
      <c r="N22" s="68">
        <v>1</v>
      </c>
      <c r="O22" s="68">
        <v>1</v>
      </c>
      <c r="P22" s="67" t="s">
        <v>134</v>
      </c>
      <c r="Q22" s="67" t="s">
        <v>124</v>
      </c>
      <c r="R22" s="67" t="s">
        <v>99</v>
      </c>
      <c r="S22" s="67" t="s">
        <v>125</v>
      </c>
      <c r="T22" s="67" t="s">
        <v>126</v>
      </c>
      <c r="U22" s="67" t="s">
        <v>127</v>
      </c>
      <c r="V22" s="31">
        <f t="shared" si="20"/>
        <v>1</v>
      </c>
      <c r="W22" s="21"/>
      <c r="X22" s="21">
        <f t="shared" si="21"/>
        <v>0</v>
      </c>
      <c r="Y22" s="21"/>
      <c r="Z22" s="21"/>
      <c r="AA22" s="31">
        <f t="shared" si="22"/>
        <v>1</v>
      </c>
      <c r="AB22" s="21"/>
      <c r="AC22" s="21">
        <f t="shared" si="23"/>
        <v>0</v>
      </c>
      <c r="AD22" s="21"/>
      <c r="AE22" s="21"/>
      <c r="AF22" s="31">
        <f t="shared" si="24"/>
        <v>1</v>
      </c>
      <c r="AG22" s="21"/>
      <c r="AH22" s="21">
        <f t="shared" si="25"/>
        <v>0</v>
      </c>
      <c r="AI22" s="21"/>
      <c r="AJ22" s="21"/>
      <c r="AK22" s="31">
        <f t="shared" si="26"/>
        <v>1</v>
      </c>
      <c r="AL22" s="21"/>
      <c r="AM22" s="21">
        <f t="shared" si="27"/>
        <v>0</v>
      </c>
      <c r="AN22" s="21"/>
      <c r="AO22" s="21"/>
      <c r="AP22" s="21">
        <f t="shared" si="28"/>
        <v>1</v>
      </c>
      <c r="AQ22" s="21"/>
      <c r="AR22" s="21">
        <f t="shared" si="29"/>
        <v>0</v>
      </c>
      <c r="AS22" s="21"/>
    </row>
    <row r="23" spans="1:45" s="5" customFormat="1" ht="81" x14ac:dyDescent="0.2">
      <c r="A23" s="40">
        <v>3</v>
      </c>
      <c r="B23" s="28" t="s">
        <v>52</v>
      </c>
      <c r="C23" s="65" t="s">
        <v>135</v>
      </c>
      <c r="D23" s="66" t="s">
        <v>136</v>
      </c>
      <c r="E23" s="67" t="s">
        <v>92</v>
      </c>
      <c r="F23" s="67" t="s">
        <v>137</v>
      </c>
      <c r="G23" s="67" t="s">
        <v>138</v>
      </c>
      <c r="H23" s="67" t="s">
        <v>98</v>
      </c>
      <c r="I23" s="67" t="s">
        <v>58</v>
      </c>
      <c r="J23" s="67" t="s">
        <v>137</v>
      </c>
      <c r="K23" s="68">
        <v>0</v>
      </c>
      <c r="L23" s="68">
        <v>1</v>
      </c>
      <c r="M23" s="68">
        <v>0</v>
      </c>
      <c r="N23" s="68">
        <v>0</v>
      </c>
      <c r="O23" s="68">
        <v>1</v>
      </c>
      <c r="P23" s="67" t="s">
        <v>60</v>
      </c>
      <c r="Q23" s="67" t="s">
        <v>61</v>
      </c>
      <c r="R23" s="27" t="s">
        <v>79</v>
      </c>
      <c r="S23" s="67" t="s">
        <v>137</v>
      </c>
      <c r="T23" s="67" t="s">
        <v>139</v>
      </c>
      <c r="U23" s="67" t="s">
        <v>140</v>
      </c>
      <c r="V23" s="31">
        <f t="shared" si="20"/>
        <v>0</v>
      </c>
      <c r="W23" s="21"/>
      <c r="X23" s="21" t="e">
        <f t="shared" si="21"/>
        <v>#DIV/0!</v>
      </c>
      <c r="Y23" s="21"/>
      <c r="Z23" s="21"/>
      <c r="AA23" s="31">
        <f t="shared" si="22"/>
        <v>1</v>
      </c>
      <c r="AB23" s="21"/>
      <c r="AC23" s="21">
        <f t="shared" si="23"/>
        <v>0</v>
      </c>
      <c r="AD23" s="21"/>
      <c r="AE23" s="21"/>
      <c r="AF23" s="31">
        <f t="shared" si="24"/>
        <v>0</v>
      </c>
      <c r="AG23" s="21"/>
      <c r="AH23" s="21" t="e">
        <f t="shared" si="25"/>
        <v>#DIV/0!</v>
      </c>
      <c r="AI23" s="21"/>
      <c r="AJ23" s="21"/>
      <c r="AK23" s="31">
        <f t="shared" si="26"/>
        <v>0</v>
      </c>
      <c r="AL23" s="21"/>
      <c r="AM23" s="21" t="e">
        <f t="shared" si="27"/>
        <v>#DIV/0!</v>
      </c>
      <c r="AN23" s="21"/>
      <c r="AO23" s="21"/>
      <c r="AP23" s="21">
        <f t="shared" si="28"/>
        <v>1</v>
      </c>
      <c r="AQ23" s="21"/>
      <c r="AR23" s="21">
        <f t="shared" si="29"/>
        <v>0</v>
      </c>
      <c r="AS23" s="21"/>
    </row>
    <row r="24" spans="1:45" s="5" customFormat="1" ht="94.5" x14ac:dyDescent="0.2">
      <c r="A24" s="40">
        <v>3</v>
      </c>
      <c r="B24" s="28" t="s">
        <v>52</v>
      </c>
      <c r="C24" s="69" t="s">
        <v>141</v>
      </c>
      <c r="D24" s="70" t="s">
        <v>142</v>
      </c>
      <c r="E24" s="70" t="s">
        <v>92</v>
      </c>
      <c r="F24" s="70" t="s">
        <v>143</v>
      </c>
      <c r="G24" s="70" t="s">
        <v>144</v>
      </c>
      <c r="H24" s="70" t="s">
        <v>98</v>
      </c>
      <c r="I24" s="71" t="s">
        <v>58</v>
      </c>
      <c r="J24" s="71" t="s">
        <v>145</v>
      </c>
      <c r="K24" s="72">
        <v>0</v>
      </c>
      <c r="L24" s="72">
        <v>0</v>
      </c>
      <c r="M24" s="72">
        <v>0</v>
      </c>
      <c r="N24" s="72">
        <v>1</v>
      </c>
      <c r="O24" s="73">
        <v>1</v>
      </c>
      <c r="P24" s="70" t="s">
        <v>60</v>
      </c>
      <c r="Q24" s="74" t="s">
        <v>61</v>
      </c>
      <c r="R24" s="27" t="s">
        <v>79</v>
      </c>
      <c r="S24" s="74" t="s">
        <v>145</v>
      </c>
      <c r="T24" s="74" t="s">
        <v>146</v>
      </c>
      <c r="U24" s="74" t="s">
        <v>140</v>
      </c>
      <c r="V24" s="31">
        <f t="shared" si="20"/>
        <v>0</v>
      </c>
      <c r="W24" s="21"/>
      <c r="X24" s="21" t="e">
        <f t="shared" si="21"/>
        <v>#DIV/0!</v>
      </c>
      <c r="Y24" s="21"/>
      <c r="Z24" s="21"/>
      <c r="AA24" s="31">
        <f t="shared" si="22"/>
        <v>0</v>
      </c>
      <c r="AB24" s="21"/>
      <c r="AC24" s="21" t="e">
        <f t="shared" si="23"/>
        <v>#DIV/0!</v>
      </c>
      <c r="AD24" s="21"/>
      <c r="AE24" s="21"/>
      <c r="AF24" s="31">
        <f t="shared" si="24"/>
        <v>0</v>
      </c>
      <c r="AG24" s="21"/>
      <c r="AH24" s="21" t="e">
        <f t="shared" si="25"/>
        <v>#DIV/0!</v>
      </c>
      <c r="AI24" s="21"/>
      <c r="AJ24" s="21"/>
      <c r="AK24" s="31">
        <f t="shared" si="26"/>
        <v>1</v>
      </c>
      <c r="AL24" s="21"/>
      <c r="AM24" s="21">
        <f t="shared" si="27"/>
        <v>0</v>
      </c>
      <c r="AN24" s="21"/>
      <c r="AO24" s="21"/>
      <c r="AP24" s="21">
        <f t="shared" si="28"/>
        <v>1</v>
      </c>
      <c r="AQ24" s="21"/>
      <c r="AR24" s="21">
        <f t="shared" si="29"/>
        <v>0</v>
      </c>
      <c r="AS24" s="21"/>
    </row>
    <row r="25" spans="1:45" s="5" customFormat="1" ht="15.75" x14ac:dyDescent="0.2">
      <c r="A25" s="10"/>
      <c r="B25" s="10"/>
      <c r="C25" s="10"/>
      <c r="D25" s="11" t="s">
        <v>147</v>
      </c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1"/>
      <c r="Q25" s="11"/>
      <c r="R25" s="11"/>
      <c r="S25" s="10"/>
      <c r="T25" s="10"/>
      <c r="U25" s="10"/>
      <c r="V25" s="12"/>
      <c r="W25" s="12"/>
      <c r="X25" s="14" t="e">
        <f>AVERAGE(#REF!)*20%</f>
        <v>#REF!</v>
      </c>
      <c r="Y25" s="10"/>
      <c r="Z25" s="10"/>
      <c r="AA25" s="12"/>
      <c r="AB25" s="12"/>
      <c r="AC25" s="14" t="e">
        <f>AVERAGE(#REF!)*20%</f>
        <v>#REF!</v>
      </c>
      <c r="AD25" s="10"/>
      <c r="AE25" s="10"/>
      <c r="AF25" s="12"/>
      <c r="AG25" s="12"/>
      <c r="AH25" s="14" t="e">
        <f>AVERAGE(#REF!)*20%</f>
        <v>#REF!</v>
      </c>
      <c r="AI25" s="10"/>
      <c r="AJ25" s="10"/>
      <c r="AK25" s="12"/>
      <c r="AL25" s="12"/>
      <c r="AM25" s="14" t="e">
        <f>AVERAGE(#REF!)*20%</f>
        <v>#REF!</v>
      </c>
      <c r="AN25" s="10"/>
      <c r="AO25" s="10"/>
      <c r="AP25" s="17"/>
      <c r="AQ25" s="17"/>
      <c r="AR25" s="14" t="e">
        <f>AVERAGE(#REF!)*20%</f>
        <v>#REF!</v>
      </c>
      <c r="AS25" s="10"/>
    </row>
    <row r="26" spans="1:45" s="9" customFormat="1" ht="30" customHeight="1" x14ac:dyDescent="0.25">
      <c r="A26" s="6"/>
      <c r="B26" s="6"/>
      <c r="C26" s="6"/>
      <c r="D26" s="7" t="s">
        <v>148</v>
      </c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6"/>
      <c r="Q26" s="6"/>
      <c r="R26" s="6"/>
      <c r="S26" s="6"/>
      <c r="T26" s="6"/>
      <c r="U26" s="6"/>
      <c r="V26" s="8"/>
      <c r="W26" s="8"/>
      <c r="X26" s="19" t="e">
        <f>X17+X25</f>
        <v>#REF!</v>
      </c>
      <c r="Y26" s="6"/>
      <c r="Z26" s="6"/>
      <c r="AA26" s="8"/>
      <c r="AB26" s="8"/>
      <c r="AC26" s="19" t="e">
        <f>AC17+AC25</f>
        <v>#REF!</v>
      </c>
      <c r="AD26" s="6"/>
      <c r="AE26" s="6"/>
      <c r="AF26" s="8"/>
      <c r="AG26" s="8"/>
      <c r="AH26" s="19" t="e">
        <f>AH17+AH25</f>
        <v>#REF!</v>
      </c>
      <c r="AI26" s="6"/>
      <c r="AJ26" s="6"/>
      <c r="AK26" s="8"/>
      <c r="AL26" s="8"/>
      <c r="AM26" s="19" t="e">
        <f>AM17+AM25</f>
        <v>#REF!</v>
      </c>
      <c r="AN26" s="6"/>
      <c r="AO26" s="6"/>
      <c r="AP26" s="18"/>
      <c r="AQ26" s="18"/>
      <c r="AR26" s="19" t="e">
        <f>AR17+AR25</f>
        <v>#REF!</v>
      </c>
      <c r="AS26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6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E25:E1048576 E13:E17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3359375" defaultRowHeight="15" x14ac:dyDescent="0.2"/>
  <cols>
    <col min="1" max="1" width="13.5859375" style="46" customWidth="1"/>
    <col min="2" max="2" width="98.60546875" style="46" customWidth="1"/>
    <col min="3" max="3" width="11.43359375" style="46"/>
    <col min="4" max="4" width="74.66015625" style="46" customWidth="1"/>
    <col min="5" max="16384" width="11.43359375" style="46"/>
  </cols>
  <sheetData>
    <row r="1" spans="2:4" x14ac:dyDescent="0.2">
      <c r="B1" s="45" t="s">
        <v>149</v>
      </c>
      <c r="D1" s="46" t="s">
        <v>150</v>
      </c>
    </row>
    <row r="2" spans="2:4" x14ac:dyDescent="0.2">
      <c r="B2" s="45" t="s">
        <v>151</v>
      </c>
      <c r="D2" s="46" t="s">
        <v>152</v>
      </c>
    </row>
    <row r="3" spans="2:4" ht="41.25" x14ac:dyDescent="0.2">
      <c r="B3" s="45" t="s">
        <v>153</v>
      </c>
      <c r="D3" s="46" t="s">
        <v>154</v>
      </c>
    </row>
    <row r="4" spans="2:4" ht="27.75" x14ac:dyDescent="0.2">
      <c r="B4" s="45" t="s">
        <v>155</v>
      </c>
      <c r="D4" s="46" t="s">
        <v>156</v>
      </c>
    </row>
    <row r="5" spans="2:4" ht="27.75" x14ac:dyDescent="0.2">
      <c r="B5" s="45" t="s">
        <v>157</v>
      </c>
      <c r="D5" s="46" t="s">
        <v>158</v>
      </c>
    </row>
    <row r="6" spans="2:4" ht="27.75" x14ac:dyDescent="0.2">
      <c r="B6" s="45" t="s">
        <v>108</v>
      </c>
      <c r="D6" s="46" t="s">
        <v>159</v>
      </c>
    </row>
    <row r="7" spans="2:4" ht="41.25" x14ac:dyDescent="0.2">
      <c r="B7" s="45" t="s">
        <v>124</v>
      </c>
      <c r="D7" s="46" t="s">
        <v>160</v>
      </c>
    </row>
    <row r="8" spans="2:4" ht="41.25" x14ac:dyDescent="0.2">
      <c r="B8" s="45" t="s">
        <v>161</v>
      </c>
      <c r="D8" s="46" t="s">
        <v>162</v>
      </c>
    </row>
    <row r="9" spans="2:4" ht="27.75" x14ac:dyDescent="0.2">
      <c r="B9" s="45" t="s">
        <v>163</v>
      </c>
      <c r="D9" s="46" t="s">
        <v>164</v>
      </c>
    </row>
    <row r="10" spans="2:4" ht="27.75" x14ac:dyDescent="0.2">
      <c r="B10" s="45" t="s">
        <v>71</v>
      </c>
      <c r="D10" s="46" t="s">
        <v>62</v>
      </c>
    </row>
    <row r="11" spans="2:4" ht="27.75" x14ac:dyDescent="0.2">
      <c r="B11" s="45" t="s">
        <v>165</v>
      </c>
      <c r="D11" s="46" t="s">
        <v>99</v>
      </c>
    </row>
    <row r="12" spans="2:4" x14ac:dyDescent="0.2">
      <c r="B12" s="45" t="s">
        <v>61</v>
      </c>
      <c r="D12" s="46" t="s">
        <v>166</v>
      </c>
    </row>
    <row r="13" spans="2:4" x14ac:dyDescent="0.2">
      <c r="B13" s="45" t="s">
        <v>167</v>
      </c>
    </row>
    <row r="14" spans="2:4" x14ac:dyDescent="0.2">
      <c r="B14" s="45" t="s">
        <v>168</v>
      </c>
    </row>
    <row r="15" spans="2:4" x14ac:dyDescent="0.2">
      <c r="B15" s="45" t="s">
        <v>169</v>
      </c>
    </row>
    <row r="16" spans="2:4" x14ac:dyDescent="0.2">
      <c r="B16" s="45" t="s">
        <v>170</v>
      </c>
    </row>
    <row r="17" spans="2:2" x14ac:dyDescent="0.2">
      <c r="B17" s="45" t="s">
        <v>171</v>
      </c>
    </row>
    <row r="18" spans="2:2" x14ac:dyDescent="0.2">
      <c r="B18" s="45" t="s">
        <v>172</v>
      </c>
    </row>
    <row r="19" spans="2:2" x14ac:dyDescent="0.2">
      <c r="B19" s="45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3359375" defaultRowHeight="15" x14ac:dyDescent="0.2"/>
  <cols>
    <col min="1" max="1" width="34.5703125" bestFit="1" customWidth="1"/>
    <col min="4" max="4" width="96.31640625" customWidth="1"/>
    <col min="6" max="6" width="45.87109375" customWidth="1"/>
  </cols>
  <sheetData>
    <row r="1" spans="1:6" ht="27.75" x14ac:dyDescent="0.2">
      <c r="A1" t="s">
        <v>49</v>
      </c>
      <c r="D1" s="45" t="s">
        <v>149</v>
      </c>
      <c r="F1" s="46" t="s">
        <v>150</v>
      </c>
    </row>
    <row r="2" spans="1:6" ht="27.75" x14ac:dyDescent="0.2">
      <c r="A2" t="s">
        <v>55</v>
      </c>
      <c r="D2" s="45" t="s">
        <v>151</v>
      </c>
      <c r="F2" s="46" t="s">
        <v>152</v>
      </c>
    </row>
    <row r="3" spans="1:6" ht="54.75" x14ac:dyDescent="0.2">
      <c r="A3" t="s">
        <v>174</v>
      </c>
      <c r="D3" s="45" t="s">
        <v>153</v>
      </c>
      <c r="F3" s="46" t="s">
        <v>154</v>
      </c>
    </row>
    <row r="4" spans="1:6" ht="54.75" x14ac:dyDescent="0.2">
      <c r="A4" t="s">
        <v>92</v>
      </c>
      <c r="D4" s="45" t="s">
        <v>155</v>
      </c>
      <c r="F4" s="46" t="s">
        <v>156</v>
      </c>
    </row>
    <row r="5" spans="1:6" ht="41.25" x14ac:dyDescent="0.2">
      <c r="D5" s="45" t="s">
        <v>157</v>
      </c>
      <c r="F5" s="46" t="s">
        <v>158</v>
      </c>
    </row>
    <row r="6" spans="1:6" ht="41.25" x14ac:dyDescent="0.2">
      <c r="D6" s="45" t="s">
        <v>108</v>
      </c>
      <c r="F6" s="46" t="s">
        <v>159</v>
      </c>
    </row>
    <row r="7" spans="1:6" ht="54.75" x14ac:dyDescent="0.2">
      <c r="D7" s="45" t="s">
        <v>124</v>
      </c>
      <c r="F7" s="46" t="s">
        <v>160</v>
      </c>
    </row>
    <row r="8" spans="1:6" ht="54.75" x14ac:dyDescent="0.2">
      <c r="D8" s="45" t="s">
        <v>161</v>
      </c>
      <c r="F8" s="46" t="s">
        <v>162</v>
      </c>
    </row>
    <row r="9" spans="1:6" ht="41.25" x14ac:dyDescent="0.2">
      <c r="D9" s="45" t="s">
        <v>163</v>
      </c>
      <c r="F9" s="46" t="s">
        <v>164</v>
      </c>
    </row>
    <row r="10" spans="1:6" ht="41.25" x14ac:dyDescent="0.2">
      <c r="D10" s="45" t="s">
        <v>71</v>
      </c>
      <c r="F10" s="46" t="s">
        <v>62</v>
      </c>
    </row>
    <row r="11" spans="1:6" ht="41.25" x14ac:dyDescent="0.2">
      <c r="D11" s="45" t="s">
        <v>165</v>
      </c>
      <c r="F11" s="46" t="s">
        <v>99</v>
      </c>
    </row>
    <row r="12" spans="1:6" x14ac:dyDescent="0.2">
      <c r="D12" s="45" t="s">
        <v>61</v>
      </c>
      <c r="F12" s="46" t="s">
        <v>79</v>
      </c>
    </row>
    <row r="13" spans="1:6" x14ac:dyDescent="0.2">
      <c r="D13" s="45" t="s">
        <v>167</v>
      </c>
    </row>
    <row r="14" spans="1:6" x14ac:dyDescent="0.2">
      <c r="D14" s="45" t="s">
        <v>168</v>
      </c>
    </row>
    <row r="15" spans="1:6" x14ac:dyDescent="0.2">
      <c r="D15" s="45" t="s">
        <v>169</v>
      </c>
    </row>
    <row r="16" spans="1:6" x14ac:dyDescent="0.2">
      <c r="D16" s="45" t="s">
        <v>170</v>
      </c>
    </row>
    <row r="17" spans="4:4" x14ac:dyDescent="0.2">
      <c r="D17" s="45" t="s">
        <v>171</v>
      </c>
    </row>
    <row r="18" spans="4:4" x14ac:dyDescent="0.2">
      <c r="D18" s="45" t="s">
        <v>172</v>
      </c>
    </row>
    <row r="19" spans="4:4" x14ac:dyDescent="0.2">
      <c r="D19" s="45" t="s">
        <v>173</v>
      </c>
    </row>
    <row r="20" spans="4:4" x14ac:dyDescent="0.2">
      <c r="D20" s="45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342A1-7B4A-4F3B-A908-44DFB074D0C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www.w3.org/2000/xmlns/"/>
    <ds:schemaRef ds:uri="4d1d2e24-7be0-47eb-a1db-99cc6d75caff"/>
    <ds:schemaRef ds:uri="http://schemas.microsoft.com/office/infopath/2007/PartnerControls"/>
    <ds:schemaRef ds:uri="d6eaa91c-3afb-4015-aba1-5ff992c1a5ca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