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Diego Buelvas\Desktop\PG-PI\"/>
    </mc:Choice>
  </mc:AlternateContent>
  <xr:revisionPtr revIDLastSave="58" documentId="13_ncr:1_{651437EB-2128-45E2-BD24-B840156F2A94}" xr6:coauthVersionLast="47" xr6:coauthVersionMax="47" xr10:uidLastSave="{E2493D85-F7C7-4BAB-BA14-1843F9962B5A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8" i="1" l="1"/>
  <c r="AR28" i="1" s="1"/>
  <c r="AK28" i="1"/>
  <c r="AM28" i="1" s="1"/>
  <c r="AF28" i="1"/>
  <c r="AH28" i="1" s="1"/>
  <c r="AA28" i="1"/>
  <c r="AC28" i="1" s="1"/>
  <c r="X28" i="1"/>
  <c r="AH27" i="1"/>
  <c r="AC27" i="1"/>
  <c r="AP26" i="1"/>
  <c r="AR26" i="1" s="1"/>
  <c r="AK26" i="1"/>
  <c r="AM26" i="1" s="1"/>
  <c r="AF26" i="1"/>
  <c r="AH26" i="1" s="1"/>
  <c r="AA26" i="1"/>
  <c r="AC26" i="1" s="1"/>
  <c r="V26" i="1"/>
  <c r="X26" i="1" s="1"/>
  <c r="AP25" i="1"/>
  <c r="AR25" i="1" s="1"/>
  <c r="AK25" i="1"/>
  <c r="AM25" i="1" s="1"/>
  <c r="AF25" i="1"/>
  <c r="AH25" i="1" s="1"/>
  <c r="AA25" i="1"/>
  <c r="AC25" i="1" s="1"/>
  <c r="V25" i="1"/>
  <c r="X25" i="1" s="1"/>
  <c r="AP24" i="1"/>
  <c r="AR24" i="1" s="1"/>
  <c r="AK24" i="1"/>
  <c r="AM24" i="1" s="1"/>
  <c r="AF24" i="1"/>
  <c r="AH24" i="1" s="1"/>
  <c r="AA24" i="1"/>
  <c r="AC24" i="1" s="1"/>
  <c r="V24" i="1"/>
  <c r="X24" i="1" s="1"/>
  <c r="AP23" i="1"/>
  <c r="AR23" i="1" s="1"/>
  <c r="AK23" i="1"/>
  <c r="AM23" i="1" s="1"/>
  <c r="AF23" i="1"/>
  <c r="AH23" i="1" s="1"/>
  <c r="AA23" i="1"/>
  <c r="AC23" i="1" s="1"/>
  <c r="V23" i="1"/>
  <c r="X23" i="1" s="1"/>
  <c r="AP22" i="1"/>
  <c r="AR22" i="1" s="1"/>
  <c r="AK22" i="1"/>
  <c r="AM22" i="1" s="1"/>
  <c r="AF22" i="1"/>
  <c r="AH22" i="1" s="1"/>
  <c r="AA22" i="1"/>
  <c r="AC22" i="1" s="1"/>
  <c r="V22" i="1"/>
  <c r="X22" i="1" s="1"/>
  <c r="AK13" i="1"/>
  <c r="AP13" i="1"/>
  <c r="AR13" i="1" s="1"/>
  <c r="AM13" i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29" i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AR29" i="1" l="1"/>
  <c r="AM29" i="1"/>
  <c r="AH29" i="1"/>
  <c r="X29" i="1"/>
  <c r="X21" i="1"/>
  <c r="AM21" i="1"/>
  <c r="AM30" i="1" s="1"/>
  <c r="AH21" i="1"/>
  <c r="AC21" i="1"/>
  <c r="AC30" i="1" s="1"/>
  <c r="AR21" i="1"/>
  <c r="AR30" i="1" s="1"/>
  <c r="AH30" i="1" l="1"/>
  <c r="X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  <author>tc={CF9AB353-049D-4A52-83EA-087396584DB2}</author>
    <author>tc={1A94F2ED-E457-4F8F-AB65-44C635844E61}</author>
    <author>tc={D52734DF-D6C6-4F8B-9293-2AEFEE8A0668}</author>
    <author>tc={72C8019F-03E9-4B3E-B078-C4F762BC3DAB}</author>
    <author>tc={5E9C8D6F-D549-482B-A77C-652C97EB91E9}</author>
    <author>tc={3BA8025B-57B3-442E-A4CC-BCF2B5CAE29F}</author>
    <author>tc={8AAC5E8F-0A9C-4F06-8B0A-DE38436028C6}</author>
    <author>tc={8421E798-8669-4C78-AEF9-0BEEA96A4C5D}</author>
    <author>tc={CBF3D5B0-4C45-46A4-9884-A9CB1E417361}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V13" authorId="2" shapeId="0" xr:uid="{CF9AB353-049D-4A52-83EA-087396584DB2}">
      <text>
        <t>[Threaded comment]
Your version of Excel allows you to read this threaded comment; however, any edits to it will get removed if the file is opened in a newer version of Excel. Learn more: https://go.microsoft.com/fwlink/?linkid=870924
Comment:
    Reporte sobre el 4to trimestre de 2024</t>
      </text>
    </comment>
    <comment ref="AA13" authorId="3" shapeId="0" xr:uid="{1A94F2ED-E457-4F8F-AB65-44C635844E61}">
      <text>
        <t>[Threaded comment]
Your version of Excel allows you to read this threaded comment; however, any edits to it will get removed if the file is opened in a newer version of Excel. Learn more: https://go.microsoft.com/fwlink/?linkid=870924
Comment:
    Reporte sobre 1er trimestre de 2025</t>
      </text>
    </comment>
    <comment ref="AF13" authorId="4" shapeId="0" xr:uid="{D52734DF-D6C6-4F8B-9293-2AEFEE8A0668}">
      <text>
        <t>[Threaded comment]
Your version of Excel allows you to read this threaded comment; however, any edits to it will get removed if the file is opened in a newer version of Excel. Learn more: https://go.microsoft.com/fwlink/?linkid=870924
Comment:
    Reporte sobre el 2do trimestre de 2025</t>
      </text>
    </comment>
    <comment ref="AK13" authorId="5" shapeId="0" xr:uid="{72C8019F-03E9-4B3E-B078-C4F762BC3DAB}">
      <text>
        <t>[Threaded comment]
Your version of Excel allows you to read this threaded comment; however, any edits to it will get removed if the file is opened in a newer version of Excel. Learn more: https://go.microsoft.com/fwlink/?linkid=870924
Comment:
    Reporte sobre el 3er trimestre de 2025</t>
      </text>
    </comment>
    <comment ref="D19" authorId="6" shapeId="0" xr:uid="{5E9C8D6F-D549-482B-A77C-652C97EB91E9}">
      <text>
        <t>[Threaded comment]
Your version of Excel allows you to read this threaded comment; however, any edits to it will get removed if the file is opened in a newer version of Excel. Learn more: https://go.microsoft.com/fwlink/?linkid=870924
Comment:
    11 proyectos de inversión del nivel central de SDG en el PDD “Bogotá Camina Segura”</t>
      </text>
    </comment>
    <comment ref="V19" authorId="7" shapeId="0" xr:uid="{3BA8025B-57B3-442E-A4CC-BCF2B5CAE29F}">
      <text>
        <t>[Threaded comment]
Your version of Excel allows you to read this threaded comment; however, any edits to it will get removed if the file is opened in a newer version of Excel. Learn more: https://go.microsoft.com/fwlink/?linkid=870924
Comment:
    Reporte sobre 4to trimestre de 2024</t>
      </text>
    </comment>
    <comment ref="AA19" authorId="8" shapeId="0" xr:uid="{8AAC5E8F-0A9C-4F06-8B0A-DE38436028C6}">
      <text>
        <t>[Threaded comment]
Your version of Excel allows you to read this threaded comment; however, any edits to it will get removed if the file is opened in a newer version of Excel. Learn more: https://go.microsoft.com/fwlink/?linkid=870924
Comment:
    Reporte sobre el 1er trimestre de 2025</t>
      </text>
    </comment>
    <comment ref="AF19" authorId="9" shapeId="0" xr:uid="{8421E798-8669-4C78-AEF9-0BEEA96A4C5D}">
      <text>
        <t>[Threaded comment]
Your version of Excel allows you to read this threaded comment; however, any edits to it will get removed if the file is opened in a newer version of Excel. Learn more: https://go.microsoft.com/fwlink/?linkid=870924
Comment:
    Reporte sobre el 2do trimestre de 2025</t>
      </text>
    </comment>
    <comment ref="AK19" authorId="10" shapeId="0" xr:uid="{CBF3D5B0-4C45-46A4-9884-A9CB1E417361}">
      <text>
        <t>[Threaded comment]
Your version of Excel allows you to read this threaded comment; however, any edits to it will get removed if the file is opened in a newer version of Excel. Learn more: https://go.microsoft.com/fwlink/?linkid=870924
Comment:
    Reporte sobre el 3er trimestre de 2025</t>
      </text>
    </comment>
    <comment ref="D21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9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0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<sst xmlns="http://schemas.openxmlformats.org/spreadsheetml/2006/main" count="409" uniqueCount="206">
  <si>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</si>
  <si>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</si>
  <si>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</si>
  <si>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</si>
  <si>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</si>
  <si>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</si>
  <si>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</si>
  <si>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</si>
  <si>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</si>
  <si>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</si>
  <si>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</si>
  <si>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</si>
  <si>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</si>
  <si>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</si>
  <si>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</si>
  <si>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</si>
  <si>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</si>
  <si>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</si>
  <si>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</si>
  <si>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</si>
  <si>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</si>
  <si>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</si>
  <si>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</si>
  <si>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</si>
  <si>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</si>
  <si>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</si>
  <si>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</si>
  <si>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</si>
  <si>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</si>
  <si>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</si>
  <si>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</si>
  <si>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</si>
  <si>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</si>
  <si>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</si>
  <si>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</si>
  <si>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</si>
  <si>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</si>
  <si>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</si>
  <si>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</si>
  <si>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</si>
  <si>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PLANEACIÓN INSTITUCIONAL</t>
    </r>
  </si>
  <si>
    <t>VIGENCIA DE LA PLANEACIÓN 2025</t>
  </si>
  <si>
    <t>Oficina Asesora de Planeación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</si>
  <si>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</si>
  <si>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</si>
  <si>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</si>
  <si>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</si>
  <si>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</si>
  <si>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</si>
  <si>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</si>
  <si>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</si>
  <si>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</si>
  <si>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</si>
  <si>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</si>
  <si>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Realizar cuatro (4) reportes de avance del Plan Estratégico Institucional</t>
  </si>
  <si>
    <t>Gestión</t>
  </si>
  <si>
    <t>Reporte de avance del Plan Estratégico Institucional</t>
  </si>
  <si>
    <t>Número de reportes de avance del Plan Estratégico Institucional realizados</t>
  </si>
  <si>
    <t>Suma</t>
  </si>
  <si>
    <t>Eficacia</t>
  </si>
  <si>
    <t>Política 15. Seguimiento y evaluación de la gestión institucional</t>
  </si>
  <si>
    <t>Gastos de Funcionamiento</t>
  </si>
  <si>
    <t>Reporte de avance trimestral del Plan Estratégico Institucional</t>
  </si>
  <si>
    <t>Reporte de las dependencias responsables de las metas e indicadores del PEI</t>
  </si>
  <si>
    <t>Oficina Asesora de Planeación - Equipo de Planeación Institucional y Sectorial</t>
  </si>
  <si>
    <t>2</t>
  </si>
  <si>
    <t>Diseñar una (1) estrategia para el  prediligenciamiento de la información a reportar en el Formulario Ünico de reporte avance a la gestión - FURAG 2024</t>
  </si>
  <si>
    <t>Estrategia para el  prediligenciamiento de la información a reportar en el Formulario Único de Reporte Avance a la Gestión - FURAG 2024 diseñada</t>
  </si>
  <si>
    <t>Número de estrategias para el prediligenciamiento de la información FURAG 2024</t>
  </si>
  <si>
    <t xml:space="preserve">Estrategia para el prediligenciamiento de la información FURAG 2024. </t>
  </si>
  <si>
    <t xml:space="preserve">Presentación que incluye el  cronograma para el prediligenciamiento de la información FURAG 2024. </t>
  </si>
  <si>
    <t>Reporte FURAG 2023</t>
  </si>
  <si>
    <t>3</t>
  </si>
  <si>
    <t>Realizar trimestralmente la revisión metodológica del avance del 100% de los planes de gestión de los procesos en el nivel central y local</t>
  </si>
  <si>
    <t>Porcentaje de los planes de gestión revisados en el nivel central y local</t>
  </si>
  <si>
    <t>(Número de planes de gestión revisados / Número de planes de gestión) * 100</t>
  </si>
  <si>
    <t>Constante</t>
  </si>
  <si>
    <t>Porcentaje de  planes de gestión revisados</t>
  </si>
  <si>
    <t>Reporte trimestral del seguimiento a los planes de gestión revisados por la OAP.</t>
  </si>
  <si>
    <t>Planes de gestión y evidencias  reportadas por parte de las  dependencias y alcaldías locales.</t>
  </si>
  <si>
    <t>4</t>
  </si>
  <si>
    <t>Realizar tres (3) informes de monitoreo a los riesgos de gestión y corrupción identificados en la entidad.</t>
  </si>
  <si>
    <t>Informe de monitoreo a los riesgos de gestión y corrupción</t>
  </si>
  <si>
    <t>Número de informes de monitoreo de riesgos realizados</t>
  </si>
  <si>
    <t>Informes de monitoreo de riesgos</t>
  </si>
  <si>
    <t>Política 19. Control Interno</t>
  </si>
  <si>
    <t>Informe cuatrimestral de monitoreo de  riesgos de gestión y corrupción.</t>
  </si>
  <si>
    <t>Matrices de monitoreo de riesgos diligenciadas por el nivel central y local.</t>
  </si>
  <si>
    <t>5</t>
  </si>
  <si>
    <t>Elaborar e implementar una (1) estrategia para la formulación de la Planeación Institucional 2026</t>
  </si>
  <si>
    <t>Estrategia para la formulación de la Planeación Institucional 2026 elaborada e implementada.</t>
  </si>
  <si>
    <t>Número de estrategias para la formulación de la Planeación Institucional elaboradas e implementadas.</t>
  </si>
  <si>
    <t xml:space="preserve">Suma </t>
  </si>
  <si>
    <t>Política 3. Planeación institucional</t>
  </si>
  <si>
    <t>Cronograma de la planeación institucional 2026
Propuesta de planes institucionales revisados</t>
  </si>
  <si>
    <t>Formulación de planes de gestión e institucionales por parte de los procesos y alcaldías locales.</t>
  </si>
  <si>
    <t>6</t>
  </si>
  <si>
    <t xml:space="preserve">Realizar el 100 % de la revisión metodológica de la actualización documental de los procesos en el Sistema de Gestión </t>
  </si>
  <si>
    <t xml:space="preserve">Porcentaje de revisión metodológica de la actualización documental de los procesos en el Sistema de Gestión. </t>
  </si>
  <si>
    <t>(Número de documentos revisados metodológicamente  en el Sistema de Gestión/ Número de documentos presentados por los procesos) *100</t>
  </si>
  <si>
    <t xml:space="preserve">Porcentaje de revisión metodológica de la actualización documental de los procesos del Sistema de Gestión. </t>
  </si>
  <si>
    <t>Política 6. Fortalecimiento organizacional y simplificación de procesos</t>
  </si>
  <si>
    <t xml:space="preserve">Listado maestro de documentos 
Herramienta  de actualización documental diligenciado por parte de cada analista de procesos </t>
  </si>
  <si>
    <t>Documentos revisados
Correos de revisión de los documentos del Sistema de Gestión.</t>
  </si>
  <si>
    <t>Realizar reporte de seguimiento físico y financiero al 100% de los proyectos de inversión del nivel central de la Secretaría Distrital de Gobierno en la plataforma SegPlan (SDP)</t>
  </si>
  <si>
    <t>Porcentaje de proyectos de inversión del nivel central de la SDG con seguimiento físico y financiero en la plataforma SegPlan</t>
  </si>
  <si>
    <t>(Número de proyectos de inversión del nivel central de la Secretaría Distrital de Gobierno con reporte de seguimiento físico y financiero en la plataforma SegPlan (SDP) / Número de proyectos de inversión del nivel central de la Secretaría Distrital de Gobierno) * 100</t>
  </si>
  <si>
    <t>Reportes de seguimiento SEGPLAN</t>
  </si>
  <si>
    <t>8179- Fortalecimiento de la gestión administrativa y operativa de la Secretaria Distrital de Gobierno Bogotá D.C.</t>
  </si>
  <si>
    <t>Seguimiento actividades proyectos de inversión e indicadores Plan de Desarrollo Distrital sobre el trimestre vencido</t>
  </si>
  <si>
    <t>Reporte de seguimiento SEGPLAN</t>
  </si>
  <si>
    <t>Oficina Asesora de Planeación - Equipo de Proyectos de Inversión</t>
  </si>
  <si>
    <t>3. Propiciar la revolución del servicio público con criterios de calidad, calidez, eficacia, oportunidad, sostenibilidad y transformación digital.</t>
  </si>
  <si>
    <t>8</t>
  </si>
  <si>
    <t>Mantener una (1) certificación en el Programa de Excelencia Ambiental Distrital con la implementación del Sistema de Gestión Ambiental bajo los criterios de la norma ISO 14001:205</t>
  </si>
  <si>
    <t>Sostenibilidad del sistema de gestión</t>
  </si>
  <si>
    <t>Certificación del Programa de Excelencia Ambiental Distrital</t>
  </si>
  <si>
    <t>Número de Certificaciones del Programa de Excelencia Ambiental Distrital</t>
  </si>
  <si>
    <t>Certificación</t>
  </si>
  <si>
    <t>Efectividad</t>
  </si>
  <si>
    <t>No Aplica</t>
  </si>
  <si>
    <t>Informe de calificación obtenida para la vigencia</t>
  </si>
  <si>
    <t>Informe de calificación obtenida para la vigencia. Secretaría Distrital de Ambiente.</t>
  </si>
  <si>
    <t>Oficina Asesora de Planeación - Equipo de Gestión Ambiental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</si>
  <si>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</si>
  <si>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</si>
  <si>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</si>
  <si>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</si>
  <si>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</si>
  <si>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</si>
  <si>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</si>
  <si>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</si>
  <si>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</si>
  <si>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</si>
  <si>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</si>
  <si>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</si>
  <si>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</si>
  <si>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</si>
  <si>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</si>
  <si>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</si>
  <si>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</si>
  <si>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</si>
  <si>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</si>
  <si>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</si>
  <si>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</si>
  <si>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</si>
  <si>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</si>
  <si>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</si>
  <si>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</si>
  <si>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</si>
  <si>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</si>
  <si>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</si>
  <si>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</si>
  <si>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</si>
  <si>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</si>
  <si>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</si>
  <si>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</si>
  <si>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</si>
  <si>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</si>
  <si>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</si>
  <si>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</si>
  <si>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</si>
  <si>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</si>
  <si>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</si>
  <si>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</si>
  <si>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</si>
  <si>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</si>
  <si>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</si>
  <si>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</si>
  <si>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</si>
  <si>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</si>
  <si>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</si>
  <si>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</si>
  <si>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</si>
  <si>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</si>
  <si>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</si>
  <si>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</si>
  <si>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</si>
  <si>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</si>
  <si>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</si>
  <si>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</si>
  <si>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</si>
  <si>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</si>
  <si>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</si>
  <si>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</si>
  <si>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</si>
  <si>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</si>
  <si>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</si>
  <si>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</si>
  <si>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</si>
  <si>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</si>
  <si>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</si>
  <si>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</si>
  <si>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</si>
  <si>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</si>
  <si>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</si>
  <si>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</si>
  <si>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</si>
  <si>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</si>
  <si>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</si>
  <si>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</si>
  <si>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</si>
  <si>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</si>
  <si>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Política 17. Gestión de la Información Estadística</t>
  </si>
  <si>
    <t>Política 18. Gestión del Conocimiento y la Innovación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</si>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</sst>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9" fontId="1" fillId="0" borderId="1" xfId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 wrapText="1"/>
    </xf>
    <xf numFmtId="1" fontId="17" fillId="0" borderId="1" xfId="0" applyNumberFormat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  <xf numFmtId="1" fontId="17" fillId="9" borderId="1" xfId="0" applyNumberFormat="1" applyFont="1" applyFill="1" applyBorder="1" applyAlignment="1">
      <alignment horizontal="center" vertical="center" wrapText="1"/>
    </xf>
    <xf numFmtId="9" fontId="17" fillId="9" borderId="1" xfId="0" applyNumberFormat="1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ego Luis Buelvas Ramirez" id="{1F9DA560-3775-4C6C-AD4A-1CAD5EB19AF8}" userId="S::diego.buelvas@gobiernobogota.gov.co::32107fec-01c3-494a-b393-2ab72af8c3d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3" dT="2024-10-30T15:50:42.93" personId="{1F9DA560-3775-4C6C-AD4A-1CAD5EB19AF8}" id="{CF9AB353-049D-4A52-83EA-087396584DB2}">
    <text>Reporte sobre el 4to trimestre de 2024</text>
  </threadedComment>
  <threadedComment ref="AA13" dT="2024-10-30T15:51:11.53" personId="{1F9DA560-3775-4C6C-AD4A-1CAD5EB19AF8}" id="{1A94F2ED-E457-4F8F-AB65-44C635844E61}">
    <text>Reporte sobre 1er trimestre de 2025</text>
  </threadedComment>
  <threadedComment ref="AF13" dT="2024-10-30T15:51:25.83" personId="{1F9DA560-3775-4C6C-AD4A-1CAD5EB19AF8}" id="{D52734DF-D6C6-4F8B-9293-2AEFEE8A0668}">
    <text>Reporte sobre el 2do trimestre de 2025</text>
  </threadedComment>
  <threadedComment ref="AK13" dT="2024-10-30T15:51:46.84" personId="{1F9DA560-3775-4C6C-AD4A-1CAD5EB19AF8}" id="{72C8019F-03E9-4B3E-B078-C4F762BC3DAB}">
    <text>Reporte sobre el 3er trimestre de 2025</text>
  </threadedComment>
  <threadedComment ref="D19" dT="2024-10-30T16:12:47.22" personId="{1F9DA560-3775-4C6C-AD4A-1CAD5EB19AF8}" id="{5E9C8D6F-D549-482B-A77C-652C97EB91E9}">
    <text>11 proyectos de inversión del nivel central de SDG en el PDD “Bogotá Camina Segura”</text>
  </threadedComment>
  <threadedComment ref="V19" dT="2024-10-30T16:04:21.59" personId="{1F9DA560-3775-4C6C-AD4A-1CAD5EB19AF8}" id="{3BA8025B-57B3-442E-A4CC-BCF2B5CAE29F}">
    <text>Reporte sobre 4to trimestre de 2024</text>
  </threadedComment>
  <threadedComment ref="AA19" dT="2024-10-30T16:04:35.66" personId="{1F9DA560-3775-4C6C-AD4A-1CAD5EB19AF8}" id="{8AAC5E8F-0A9C-4F06-8B0A-DE38436028C6}">
    <text>Reporte sobre el 1er trimestre de 2025</text>
  </threadedComment>
  <threadedComment ref="AF19" dT="2024-10-30T16:04:49.48" personId="{1F9DA560-3775-4C6C-AD4A-1CAD5EB19AF8}" id="{8421E798-8669-4C78-AEF9-0BEEA96A4C5D}">
    <text>Reporte sobre el 2do trimestre de 2025</text>
  </threadedComment>
  <threadedComment ref="AK19" dT="2024-10-30T16:05:01.18" personId="{1F9DA560-3775-4C6C-AD4A-1CAD5EB19AF8}" id="{CBF3D5B0-4C45-46A4-9884-A9CB1E417361}">
    <text>Reporte sobre el 3er trimestre de 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 t="s">
        <v>1</v>
      </c>
      <c r="N1" s="102"/>
      <c r="O1" s="102"/>
      <c r="P1" s="102"/>
      <c r="Q1" s="102"/>
    </row>
    <row r="2" spans="1:44" s="43" customFormat="1" ht="23.45" customHeight="1">
      <c r="A2" s="103" t="s">
        <v>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89" t="s">
        <v>3</v>
      </c>
      <c r="B4" s="89"/>
      <c r="C4" s="89"/>
      <c r="D4" s="89"/>
      <c r="E4" s="47"/>
      <c r="F4" s="47"/>
      <c r="G4" s="47"/>
      <c r="H4" s="105"/>
      <c r="I4" s="105"/>
      <c r="J4" s="105"/>
      <c r="K4" s="105"/>
      <c r="L4" s="106"/>
    </row>
    <row r="5" spans="1:44" s="41" customFormat="1" ht="15" customHeight="1">
      <c r="A5" s="89"/>
      <c r="B5" s="89"/>
      <c r="C5" s="89"/>
      <c r="D5" s="89"/>
      <c r="E5" s="2"/>
      <c r="F5" s="2"/>
      <c r="G5" s="2"/>
      <c r="H5" s="2" t="s">
        <v>4</v>
      </c>
      <c r="I5" s="107" t="s">
        <v>5</v>
      </c>
      <c r="J5" s="105"/>
      <c r="K5" s="105"/>
      <c r="L5" s="106"/>
    </row>
    <row r="6" spans="1:44" s="41" customFormat="1">
      <c r="A6" s="89"/>
      <c r="B6" s="89"/>
      <c r="C6" s="89"/>
      <c r="D6" s="89"/>
      <c r="E6" s="2"/>
      <c r="F6" s="2"/>
      <c r="G6" s="2"/>
      <c r="H6" s="44"/>
      <c r="I6" s="108" t="s">
        <v>6</v>
      </c>
      <c r="J6" s="108"/>
      <c r="K6" s="108"/>
      <c r="L6" s="108"/>
    </row>
    <row r="7" spans="1:44" s="41" customFormat="1">
      <c r="A7" s="89"/>
      <c r="B7" s="89"/>
      <c r="C7" s="89"/>
      <c r="D7" s="89"/>
      <c r="E7" s="2"/>
      <c r="F7" s="2"/>
      <c r="G7" s="2"/>
      <c r="H7" s="44"/>
      <c r="I7" s="108"/>
      <c r="J7" s="108"/>
      <c r="K7" s="108"/>
      <c r="L7" s="108"/>
    </row>
    <row r="8" spans="1:44" s="41" customFormat="1">
      <c r="A8" s="89"/>
      <c r="B8" s="89"/>
      <c r="C8" s="89"/>
      <c r="D8" s="89"/>
      <c r="E8" s="2"/>
      <c r="F8" s="2"/>
      <c r="G8" s="2"/>
      <c r="H8" s="44"/>
      <c r="I8" s="108"/>
      <c r="J8" s="108"/>
      <c r="K8" s="108"/>
      <c r="L8" s="108"/>
    </row>
    <row r="9" spans="1:44" s="41" customFormat="1"/>
    <row r="10" spans="1:44" ht="14.45" customHeight="1">
      <c r="A10" s="89" t="s">
        <v>7</v>
      </c>
      <c r="B10" s="89"/>
      <c r="C10" s="94" t="s">
        <v>8</v>
      </c>
      <c r="D10" s="95"/>
      <c r="E10" s="95"/>
      <c r="F10" s="95"/>
      <c r="G10" s="96"/>
      <c r="H10" s="90" t="s">
        <v>9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1" t="s">
        <v>10</v>
      </c>
      <c r="T10" s="91" t="s">
        <v>11</v>
      </c>
      <c r="U10" s="59" t="s">
        <v>12</v>
      </c>
      <c r="V10" s="60"/>
      <c r="W10" s="60"/>
      <c r="X10" s="60"/>
      <c r="Y10" s="61"/>
      <c r="Z10" s="65" t="s">
        <v>13</v>
      </c>
      <c r="AA10" s="66"/>
      <c r="AB10" s="66"/>
      <c r="AC10" s="66"/>
      <c r="AD10" s="67"/>
      <c r="AE10" s="71" t="s">
        <v>14</v>
      </c>
      <c r="AF10" s="72"/>
      <c r="AG10" s="72"/>
      <c r="AH10" s="72"/>
      <c r="AI10" s="73"/>
      <c r="AJ10" s="77" t="s">
        <v>15</v>
      </c>
      <c r="AK10" s="78"/>
      <c r="AL10" s="78"/>
      <c r="AM10" s="78"/>
      <c r="AN10" s="79"/>
      <c r="AO10" s="83" t="s">
        <v>16</v>
      </c>
      <c r="AP10" s="84"/>
      <c r="AQ10" s="84"/>
      <c r="AR10" s="85"/>
    </row>
    <row r="11" spans="1:44" ht="14.45" customHeight="1">
      <c r="A11" s="89"/>
      <c r="B11" s="89"/>
      <c r="C11" s="97"/>
      <c r="D11" s="98"/>
      <c r="E11" s="98"/>
      <c r="F11" s="98"/>
      <c r="G11" s="99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2"/>
      <c r="T11" s="92"/>
      <c r="U11" s="62"/>
      <c r="V11" s="63"/>
      <c r="W11" s="63"/>
      <c r="X11" s="63"/>
      <c r="Y11" s="64"/>
      <c r="Z11" s="68"/>
      <c r="AA11" s="69"/>
      <c r="AB11" s="69"/>
      <c r="AC11" s="69"/>
      <c r="AD11" s="70"/>
      <c r="AE11" s="74"/>
      <c r="AF11" s="75"/>
      <c r="AG11" s="75"/>
      <c r="AH11" s="75"/>
      <c r="AI11" s="76"/>
      <c r="AJ11" s="80"/>
      <c r="AK11" s="81"/>
      <c r="AL11" s="81"/>
      <c r="AM11" s="81"/>
      <c r="AN11" s="82"/>
      <c r="AO11" s="86"/>
      <c r="AP11" s="87"/>
      <c r="AQ11" s="87"/>
      <c r="AR11" s="88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93"/>
      <c r="T12" s="93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0"/>
  <sheetViews>
    <sheetView tabSelected="1" topLeftCell="A5" zoomScale="90" zoomScaleNormal="90" workbookViewId="0">
      <selection activeCell="B13" sqref="B13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9" style="1" customWidth="1"/>
    <col min="5" max="5" width="17.5703125" style="1" customWidth="1"/>
    <col min="6" max="6" width="29.85546875" style="1" customWidth="1"/>
    <col min="7" max="7" width="27.5703125" style="1" customWidth="1"/>
    <col min="8" max="8" width="10" style="1" customWidth="1"/>
    <col min="9" max="9" width="18.42578125" style="1" customWidth="1"/>
    <col min="10" max="10" width="34.4257812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34.85546875" style="1" customWidth="1"/>
    <col min="20" max="20" width="29" style="1" customWidth="1"/>
    <col min="21" max="21" width="29.710937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100" t="s">
        <v>40</v>
      </c>
      <c r="B1" s="101"/>
      <c r="C1" s="101"/>
      <c r="D1" s="101"/>
      <c r="E1" s="101"/>
      <c r="F1" s="101"/>
      <c r="G1" s="101"/>
      <c r="H1" s="101"/>
      <c r="I1" s="101"/>
      <c r="J1" s="101"/>
      <c r="K1" s="102" t="s">
        <v>1</v>
      </c>
      <c r="L1" s="102"/>
      <c r="M1" s="102"/>
      <c r="N1" s="102"/>
      <c r="O1" s="102"/>
    </row>
    <row r="2" spans="1:45" s="43" customFormat="1" ht="23.45" customHeight="1">
      <c r="A2" s="103" t="s">
        <v>41</v>
      </c>
      <c r="B2" s="104"/>
      <c r="C2" s="104"/>
      <c r="D2" s="104"/>
      <c r="E2" s="104"/>
      <c r="F2" s="104"/>
      <c r="G2" s="104"/>
      <c r="H2" s="104"/>
      <c r="I2" s="104"/>
      <c r="J2" s="104"/>
      <c r="K2" s="42"/>
      <c r="L2" s="42"/>
      <c r="M2" s="42"/>
      <c r="N2" s="42"/>
      <c r="O2" s="42"/>
    </row>
    <row r="3" spans="1:45" s="41" customFormat="1"/>
    <row r="4" spans="1:45" s="41" customFormat="1" ht="29.1" customHeight="1">
      <c r="A4" s="89" t="s">
        <v>3</v>
      </c>
      <c r="B4" s="89"/>
      <c r="C4" s="89"/>
      <c r="D4" s="109" t="s">
        <v>42</v>
      </c>
      <c r="E4" s="107" t="s">
        <v>43</v>
      </c>
      <c r="F4" s="105"/>
      <c r="G4" s="105"/>
      <c r="H4" s="105"/>
      <c r="I4" s="105"/>
      <c r="J4" s="106"/>
    </row>
    <row r="5" spans="1:45" s="41" customFormat="1" ht="15" customHeight="1">
      <c r="A5" s="89"/>
      <c r="B5" s="89"/>
      <c r="C5" s="89"/>
      <c r="D5" s="109"/>
      <c r="E5" s="2" t="s">
        <v>44</v>
      </c>
      <c r="F5" s="2" t="s">
        <v>4</v>
      </c>
      <c r="G5" s="107" t="s">
        <v>5</v>
      </c>
      <c r="H5" s="105"/>
      <c r="I5" s="105"/>
      <c r="J5" s="106"/>
    </row>
    <row r="6" spans="1:45" s="41" customFormat="1">
      <c r="A6" s="89"/>
      <c r="B6" s="89"/>
      <c r="C6" s="89"/>
      <c r="D6" s="109"/>
      <c r="E6" s="44">
        <v>1</v>
      </c>
      <c r="F6" s="44"/>
      <c r="G6" s="108" t="s">
        <v>6</v>
      </c>
      <c r="H6" s="108"/>
      <c r="I6" s="108"/>
      <c r="J6" s="108"/>
    </row>
    <row r="7" spans="1:45" s="41" customFormat="1">
      <c r="A7" s="89"/>
      <c r="B7" s="89"/>
      <c r="C7" s="89"/>
      <c r="D7" s="109"/>
      <c r="E7" s="44"/>
      <c r="F7" s="44"/>
      <c r="G7" s="108"/>
      <c r="H7" s="108"/>
      <c r="I7" s="108"/>
      <c r="J7" s="108"/>
    </row>
    <row r="8" spans="1:45" s="41" customFormat="1">
      <c r="A8" s="89"/>
      <c r="B8" s="89"/>
      <c r="C8" s="89"/>
      <c r="D8" s="109"/>
      <c r="E8" s="44"/>
      <c r="F8" s="44"/>
      <c r="G8" s="108"/>
      <c r="H8" s="108"/>
      <c r="I8" s="108"/>
      <c r="J8" s="108"/>
    </row>
    <row r="9" spans="1:45" s="41" customFormat="1"/>
    <row r="10" spans="1:45" ht="14.45" customHeight="1">
      <c r="A10" s="89" t="s">
        <v>7</v>
      </c>
      <c r="B10" s="89"/>
      <c r="C10" s="89" t="s">
        <v>45</v>
      </c>
      <c r="D10" s="89"/>
      <c r="E10" s="89"/>
      <c r="F10" s="90" t="s">
        <v>9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1" t="s">
        <v>10</v>
      </c>
      <c r="R10" s="91" t="s">
        <v>11</v>
      </c>
      <c r="S10" s="89" t="s">
        <v>46</v>
      </c>
      <c r="T10" s="89"/>
      <c r="U10" s="89"/>
      <c r="V10" s="59" t="s">
        <v>12</v>
      </c>
      <c r="W10" s="60"/>
      <c r="X10" s="60"/>
      <c r="Y10" s="60"/>
      <c r="Z10" s="61"/>
      <c r="AA10" s="65" t="s">
        <v>13</v>
      </c>
      <c r="AB10" s="66"/>
      <c r="AC10" s="66"/>
      <c r="AD10" s="66"/>
      <c r="AE10" s="67"/>
      <c r="AF10" s="71" t="s">
        <v>14</v>
      </c>
      <c r="AG10" s="72"/>
      <c r="AH10" s="72"/>
      <c r="AI10" s="72"/>
      <c r="AJ10" s="73"/>
      <c r="AK10" s="77" t="s">
        <v>15</v>
      </c>
      <c r="AL10" s="78"/>
      <c r="AM10" s="78"/>
      <c r="AN10" s="78"/>
      <c r="AO10" s="79"/>
      <c r="AP10" s="83" t="s">
        <v>16</v>
      </c>
      <c r="AQ10" s="84"/>
      <c r="AR10" s="84"/>
      <c r="AS10" s="85"/>
    </row>
    <row r="11" spans="1:45" ht="14.45" customHeight="1">
      <c r="A11" s="89"/>
      <c r="B11" s="89"/>
      <c r="C11" s="89"/>
      <c r="D11" s="89"/>
      <c r="E11" s="89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2"/>
      <c r="R11" s="92"/>
      <c r="S11" s="89"/>
      <c r="T11" s="89"/>
      <c r="U11" s="89"/>
      <c r="V11" s="62"/>
      <c r="W11" s="63"/>
      <c r="X11" s="63"/>
      <c r="Y11" s="63"/>
      <c r="Z11" s="64"/>
      <c r="AA11" s="68"/>
      <c r="AB11" s="69"/>
      <c r="AC11" s="69"/>
      <c r="AD11" s="69"/>
      <c r="AE11" s="70"/>
      <c r="AF11" s="74"/>
      <c r="AG11" s="75"/>
      <c r="AH11" s="75"/>
      <c r="AI11" s="75"/>
      <c r="AJ11" s="76"/>
      <c r="AK11" s="80"/>
      <c r="AL11" s="81"/>
      <c r="AM11" s="81"/>
      <c r="AN11" s="81"/>
      <c r="AO11" s="82"/>
      <c r="AP11" s="86"/>
      <c r="AQ11" s="87"/>
      <c r="AR11" s="87"/>
      <c r="AS11" s="88"/>
    </row>
    <row r="12" spans="1:45" ht="45">
      <c r="A12" s="2" t="s">
        <v>17</v>
      </c>
      <c r="B12" s="2" t="s">
        <v>18</v>
      </c>
      <c r="C12" s="2" t="s">
        <v>47</v>
      </c>
      <c r="D12" s="2" t="s">
        <v>48</v>
      </c>
      <c r="E12" s="2" t="s">
        <v>49</v>
      </c>
      <c r="F12" s="20" t="s">
        <v>24</v>
      </c>
      <c r="G12" s="20" t="s">
        <v>25</v>
      </c>
      <c r="H12" s="20" t="s">
        <v>26</v>
      </c>
      <c r="I12" s="20" t="s">
        <v>50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93"/>
      <c r="R12" s="93"/>
      <c r="S12" s="2" t="s">
        <v>51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117">
      <c r="A13" s="22">
        <v>3</v>
      </c>
      <c r="B13" s="22" t="s">
        <v>52</v>
      </c>
      <c r="C13" s="26" t="s">
        <v>53</v>
      </c>
      <c r="D13" s="21" t="s">
        <v>54</v>
      </c>
      <c r="E13" s="22" t="s">
        <v>55</v>
      </c>
      <c r="F13" s="21" t="s">
        <v>56</v>
      </c>
      <c r="G13" s="21" t="s">
        <v>57</v>
      </c>
      <c r="H13" s="22">
        <v>4</v>
      </c>
      <c r="I13" s="22" t="s">
        <v>58</v>
      </c>
      <c r="J13" s="21" t="s">
        <v>56</v>
      </c>
      <c r="K13" s="49">
        <v>1</v>
      </c>
      <c r="L13" s="49">
        <v>1</v>
      </c>
      <c r="M13" s="49">
        <v>1</v>
      </c>
      <c r="N13" s="49">
        <v>1</v>
      </c>
      <c r="O13" s="49">
        <v>4</v>
      </c>
      <c r="P13" s="22" t="s">
        <v>59</v>
      </c>
      <c r="Q13" s="21" t="s">
        <v>60</v>
      </c>
      <c r="R13" s="22" t="s">
        <v>61</v>
      </c>
      <c r="S13" s="21" t="s">
        <v>62</v>
      </c>
      <c r="T13" s="21" t="s">
        <v>63</v>
      </c>
      <c r="U13" s="21" t="s">
        <v>64</v>
      </c>
      <c r="V13" s="49">
        <f t="shared" ref="V13:V20" si="0">K13</f>
        <v>1</v>
      </c>
      <c r="W13" s="22"/>
      <c r="X13" s="22">
        <f>IFERROR(IF(W13/V13&gt;100%,100%,W13/V13),0)</f>
        <v>0</v>
      </c>
      <c r="Y13" s="22"/>
      <c r="Z13" s="22"/>
      <c r="AA13" s="49">
        <f t="shared" ref="AA13:AA20" si="1">L13</f>
        <v>1</v>
      </c>
      <c r="AB13" s="22"/>
      <c r="AC13" s="22">
        <f>IFERROR(IF(AB13/AA13&gt;100%,100%,AB13/AA13),0)</f>
        <v>0</v>
      </c>
      <c r="AD13" s="22"/>
      <c r="AE13" s="22"/>
      <c r="AF13" s="49">
        <f t="shared" ref="AF13:AF20" si="2">M13</f>
        <v>1</v>
      </c>
      <c r="AG13" s="22"/>
      <c r="AH13" s="22">
        <f>IFERROR(IF(AG13/AF13&gt;100%,100%,AG13/AF13),0)</f>
        <v>0</v>
      </c>
      <c r="AI13" s="22"/>
      <c r="AJ13" s="22"/>
      <c r="AK13" s="49">
        <f>N13</f>
        <v>1</v>
      </c>
      <c r="AL13" s="22"/>
      <c r="AM13" s="22">
        <f>IFERROR(IF(AL13/AK13&gt;100%,100%,AL13/AK13),0)</f>
        <v>0</v>
      </c>
      <c r="AN13" s="22"/>
      <c r="AO13" s="22"/>
      <c r="AP13" s="49">
        <f>O13</f>
        <v>4</v>
      </c>
      <c r="AQ13" s="22"/>
      <c r="AR13" s="22">
        <f>IFERROR(IF(AQ13/AP13&gt;100%,100%,AQ13/AP13),0)</f>
        <v>0</v>
      </c>
      <c r="AS13" s="22"/>
    </row>
    <row r="14" spans="1:45" s="32" customFormat="1" ht="117">
      <c r="A14" s="22">
        <v>3</v>
      </c>
      <c r="B14" s="22" t="s">
        <v>52</v>
      </c>
      <c r="C14" s="26" t="s">
        <v>65</v>
      </c>
      <c r="D14" s="21" t="s">
        <v>66</v>
      </c>
      <c r="E14" s="22" t="s">
        <v>55</v>
      </c>
      <c r="F14" s="21" t="s">
        <v>67</v>
      </c>
      <c r="G14" s="21" t="s">
        <v>68</v>
      </c>
      <c r="H14" s="49">
        <v>1</v>
      </c>
      <c r="I14" s="22" t="s">
        <v>58</v>
      </c>
      <c r="J14" s="21" t="s">
        <v>69</v>
      </c>
      <c r="K14" s="49">
        <v>0.5</v>
      </c>
      <c r="L14" s="49">
        <v>0</v>
      </c>
      <c r="M14" s="50">
        <v>0</v>
      </c>
      <c r="N14" s="50">
        <v>0</v>
      </c>
      <c r="O14" s="49">
        <v>1</v>
      </c>
      <c r="P14" s="22" t="s">
        <v>59</v>
      </c>
      <c r="Q14" s="21" t="s">
        <v>60</v>
      </c>
      <c r="R14" s="22" t="s">
        <v>61</v>
      </c>
      <c r="S14" s="21" t="s">
        <v>70</v>
      </c>
      <c r="T14" s="21" t="s">
        <v>71</v>
      </c>
      <c r="U14" s="21" t="s">
        <v>64</v>
      </c>
      <c r="V14" s="49">
        <f t="shared" si="0"/>
        <v>0.5</v>
      </c>
      <c r="W14" s="22"/>
      <c r="X14" s="22">
        <f t="shared" ref="X14:X20" si="3">IFERROR(IF(W14/V14&gt;100%,100%,W14/V14),0)</f>
        <v>0</v>
      </c>
      <c r="Y14" s="22"/>
      <c r="Z14" s="22"/>
      <c r="AA14" s="49">
        <f t="shared" si="1"/>
        <v>0</v>
      </c>
      <c r="AB14" s="22"/>
      <c r="AC14" s="22">
        <f t="shared" ref="AC14:AC20" si="4">IFERROR(IF(AB14/AA14&gt;100%,100%,AB14/AA14),0)</f>
        <v>0</v>
      </c>
      <c r="AD14" s="22"/>
      <c r="AE14" s="22"/>
      <c r="AF14" s="49">
        <f t="shared" si="2"/>
        <v>0</v>
      </c>
      <c r="AG14" s="22"/>
      <c r="AH14" s="22">
        <f t="shared" ref="AH14:AH20" si="5">IFERROR(IF(AG14/AF14&gt;100%,100%,AG14/AF14),0)</f>
        <v>0</v>
      </c>
      <c r="AI14" s="22"/>
      <c r="AJ14" s="22"/>
      <c r="AK14" s="49">
        <f t="shared" ref="AK14:AK20" si="6">N14</f>
        <v>0</v>
      </c>
      <c r="AL14" s="22"/>
      <c r="AM14" s="22">
        <f t="shared" ref="AM14:AM20" si="7">IFERROR(IF(AL14/AK14&gt;100%,100%,AL14/AK14),0)</f>
        <v>0</v>
      </c>
      <c r="AN14" s="22"/>
      <c r="AO14" s="22"/>
      <c r="AP14" s="22">
        <f t="shared" ref="AP14:AP20" si="8">O14</f>
        <v>1</v>
      </c>
      <c r="AQ14" s="22"/>
      <c r="AR14" s="22">
        <f t="shared" ref="AR14:AR20" si="9">IFERROR(IF(AQ14/AP14&gt;100%,100%,AQ14/AP14),0)</f>
        <v>0</v>
      </c>
      <c r="AS14" s="22"/>
    </row>
    <row r="15" spans="1:45" s="32" customFormat="1" ht="117">
      <c r="A15" s="22">
        <v>3</v>
      </c>
      <c r="B15" s="22" t="s">
        <v>52</v>
      </c>
      <c r="C15" s="26" t="s">
        <v>72</v>
      </c>
      <c r="D15" s="21" t="s">
        <v>73</v>
      </c>
      <c r="E15" s="22" t="s">
        <v>55</v>
      </c>
      <c r="F15" s="21" t="s">
        <v>74</v>
      </c>
      <c r="G15" s="21" t="s">
        <v>75</v>
      </c>
      <c r="H15" s="51">
        <v>1</v>
      </c>
      <c r="I15" s="22" t="s">
        <v>76</v>
      </c>
      <c r="J15" s="21" t="s">
        <v>77</v>
      </c>
      <c r="K15" s="51">
        <v>1</v>
      </c>
      <c r="L15" s="51">
        <v>1</v>
      </c>
      <c r="M15" s="51">
        <v>1</v>
      </c>
      <c r="N15" s="51">
        <v>1</v>
      </c>
      <c r="O15" s="51">
        <v>1</v>
      </c>
      <c r="P15" s="22" t="s">
        <v>59</v>
      </c>
      <c r="Q15" s="21" t="s">
        <v>60</v>
      </c>
      <c r="R15" s="22" t="s">
        <v>61</v>
      </c>
      <c r="S15" s="21" t="s">
        <v>78</v>
      </c>
      <c r="T15" s="21" t="s">
        <v>79</v>
      </c>
      <c r="U15" s="21" t="s">
        <v>64</v>
      </c>
      <c r="V15" s="55">
        <f t="shared" si="0"/>
        <v>1</v>
      </c>
      <c r="W15" s="55"/>
      <c r="X15" s="55">
        <f t="shared" si="3"/>
        <v>0</v>
      </c>
      <c r="Y15" s="55"/>
      <c r="Z15" s="55"/>
      <c r="AA15" s="55">
        <f t="shared" si="1"/>
        <v>1</v>
      </c>
      <c r="AB15" s="55"/>
      <c r="AC15" s="55">
        <f t="shared" si="4"/>
        <v>0</v>
      </c>
      <c r="AD15" s="55"/>
      <c r="AE15" s="55"/>
      <c r="AF15" s="55">
        <f t="shared" si="2"/>
        <v>1</v>
      </c>
      <c r="AG15" s="55"/>
      <c r="AH15" s="55">
        <f t="shared" si="5"/>
        <v>0</v>
      </c>
      <c r="AI15" s="55"/>
      <c r="AJ15" s="55"/>
      <c r="AK15" s="55">
        <f t="shared" si="6"/>
        <v>1</v>
      </c>
      <c r="AL15" s="55"/>
      <c r="AM15" s="55">
        <f t="shared" si="7"/>
        <v>0</v>
      </c>
      <c r="AN15" s="55"/>
      <c r="AO15" s="55"/>
      <c r="AP15" s="55">
        <f t="shared" si="8"/>
        <v>1</v>
      </c>
      <c r="AQ15" s="55"/>
      <c r="AR15" s="55">
        <f t="shared" si="9"/>
        <v>0</v>
      </c>
      <c r="AS15" s="55"/>
    </row>
    <row r="16" spans="1:45" s="32" customFormat="1" ht="117">
      <c r="A16" s="22">
        <v>3</v>
      </c>
      <c r="B16" s="22" t="s">
        <v>52</v>
      </c>
      <c r="C16" s="26" t="s">
        <v>80</v>
      </c>
      <c r="D16" s="21" t="s">
        <v>81</v>
      </c>
      <c r="E16" s="22" t="s">
        <v>55</v>
      </c>
      <c r="F16" s="21" t="s">
        <v>82</v>
      </c>
      <c r="G16" s="21" t="s">
        <v>83</v>
      </c>
      <c r="H16" s="22">
        <v>3</v>
      </c>
      <c r="I16" s="22" t="s">
        <v>58</v>
      </c>
      <c r="J16" s="21" t="s">
        <v>84</v>
      </c>
      <c r="K16" s="49">
        <v>1</v>
      </c>
      <c r="L16" s="49">
        <v>1</v>
      </c>
      <c r="M16" s="49">
        <v>1</v>
      </c>
      <c r="N16" s="49">
        <v>0</v>
      </c>
      <c r="O16" s="49">
        <v>3</v>
      </c>
      <c r="P16" s="22" t="s">
        <v>59</v>
      </c>
      <c r="Q16" s="21" t="s">
        <v>85</v>
      </c>
      <c r="R16" s="22" t="s">
        <v>61</v>
      </c>
      <c r="S16" s="21" t="s">
        <v>86</v>
      </c>
      <c r="T16" s="21" t="s">
        <v>87</v>
      </c>
      <c r="U16" s="21" t="s">
        <v>64</v>
      </c>
      <c r="V16" s="49">
        <f t="shared" si="0"/>
        <v>1</v>
      </c>
      <c r="W16" s="22"/>
      <c r="X16" s="22">
        <f t="shared" si="3"/>
        <v>0</v>
      </c>
      <c r="Y16" s="22"/>
      <c r="Z16" s="22"/>
      <c r="AA16" s="49">
        <f t="shared" si="1"/>
        <v>1</v>
      </c>
      <c r="AB16" s="22"/>
      <c r="AC16" s="22">
        <f t="shared" si="4"/>
        <v>0</v>
      </c>
      <c r="AD16" s="22"/>
      <c r="AE16" s="22"/>
      <c r="AF16" s="49">
        <f t="shared" si="2"/>
        <v>1</v>
      </c>
      <c r="AG16" s="22"/>
      <c r="AH16" s="22">
        <f t="shared" si="5"/>
        <v>0</v>
      </c>
      <c r="AI16" s="22"/>
      <c r="AJ16" s="22"/>
      <c r="AK16" s="49">
        <f t="shared" si="6"/>
        <v>0</v>
      </c>
      <c r="AL16" s="22"/>
      <c r="AM16" s="22">
        <f t="shared" si="7"/>
        <v>0</v>
      </c>
      <c r="AN16" s="22"/>
      <c r="AO16" s="22"/>
      <c r="AP16" s="22">
        <f t="shared" si="8"/>
        <v>3</v>
      </c>
      <c r="AQ16" s="22"/>
      <c r="AR16" s="22">
        <f t="shared" si="9"/>
        <v>0</v>
      </c>
      <c r="AS16" s="22"/>
    </row>
    <row r="17" spans="1:45" s="32" customFormat="1" ht="117">
      <c r="A17" s="22">
        <v>3</v>
      </c>
      <c r="B17" s="22" t="s">
        <v>52</v>
      </c>
      <c r="C17" s="26" t="s">
        <v>88</v>
      </c>
      <c r="D17" s="21" t="s">
        <v>89</v>
      </c>
      <c r="E17" s="22" t="s">
        <v>55</v>
      </c>
      <c r="F17" s="21" t="s">
        <v>90</v>
      </c>
      <c r="G17" s="21" t="s">
        <v>91</v>
      </c>
      <c r="H17" s="22">
        <v>1</v>
      </c>
      <c r="I17" s="22" t="s">
        <v>92</v>
      </c>
      <c r="J17" s="21" t="s">
        <v>90</v>
      </c>
      <c r="K17" s="49">
        <v>0</v>
      </c>
      <c r="L17" s="49">
        <v>0</v>
      </c>
      <c r="M17" s="52">
        <v>0.3</v>
      </c>
      <c r="N17" s="52">
        <v>0.7</v>
      </c>
      <c r="O17" s="49">
        <v>1</v>
      </c>
      <c r="P17" s="22" t="s">
        <v>59</v>
      </c>
      <c r="Q17" s="21" t="s">
        <v>93</v>
      </c>
      <c r="R17" s="22" t="s">
        <v>61</v>
      </c>
      <c r="S17" s="21" t="s">
        <v>94</v>
      </c>
      <c r="T17" s="21" t="s">
        <v>95</v>
      </c>
      <c r="U17" s="21" t="s">
        <v>64</v>
      </c>
      <c r="V17" s="52">
        <f t="shared" si="0"/>
        <v>0</v>
      </c>
      <c r="W17" s="52"/>
      <c r="X17" s="52">
        <f t="shared" si="3"/>
        <v>0</v>
      </c>
      <c r="Y17" s="52"/>
      <c r="Z17" s="52"/>
      <c r="AA17" s="52">
        <f t="shared" si="1"/>
        <v>0</v>
      </c>
      <c r="AB17" s="52"/>
      <c r="AC17" s="52">
        <f t="shared" si="4"/>
        <v>0</v>
      </c>
      <c r="AD17" s="52"/>
      <c r="AE17" s="52"/>
      <c r="AF17" s="52">
        <f t="shared" si="2"/>
        <v>0.3</v>
      </c>
      <c r="AG17" s="52"/>
      <c r="AH17" s="52">
        <f t="shared" si="5"/>
        <v>0</v>
      </c>
      <c r="AI17" s="52"/>
      <c r="AJ17" s="52"/>
      <c r="AK17" s="52">
        <f t="shared" si="6"/>
        <v>0.7</v>
      </c>
      <c r="AL17" s="52"/>
      <c r="AM17" s="52">
        <f t="shared" si="7"/>
        <v>0</v>
      </c>
      <c r="AN17" s="52"/>
      <c r="AO17" s="52"/>
      <c r="AP17" s="52">
        <f t="shared" si="8"/>
        <v>1</v>
      </c>
      <c r="AQ17" s="52"/>
      <c r="AR17" s="52">
        <f t="shared" si="9"/>
        <v>0</v>
      </c>
      <c r="AS17" s="52"/>
    </row>
    <row r="18" spans="1:45" s="32" customFormat="1" ht="117">
      <c r="A18" s="22">
        <v>3</v>
      </c>
      <c r="B18" s="22" t="s">
        <v>52</v>
      </c>
      <c r="C18" s="26" t="s">
        <v>96</v>
      </c>
      <c r="D18" s="21" t="s">
        <v>97</v>
      </c>
      <c r="E18" s="22" t="s">
        <v>55</v>
      </c>
      <c r="F18" s="21" t="s">
        <v>98</v>
      </c>
      <c r="G18" s="21" t="s">
        <v>99</v>
      </c>
      <c r="H18" s="51">
        <v>1</v>
      </c>
      <c r="I18" s="22" t="s">
        <v>76</v>
      </c>
      <c r="J18" s="21" t="s">
        <v>100</v>
      </c>
      <c r="K18" s="51">
        <v>1</v>
      </c>
      <c r="L18" s="51">
        <v>1</v>
      </c>
      <c r="M18" s="51">
        <v>1</v>
      </c>
      <c r="N18" s="51">
        <v>1</v>
      </c>
      <c r="O18" s="51">
        <v>1</v>
      </c>
      <c r="P18" s="22" t="s">
        <v>59</v>
      </c>
      <c r="Q18" s="21" t="s">
        <v>101</v>
      </c>
      <c r="R18" s="22" t="s">
        <v>61</v>
      </c>
      <c r="S18" s="21" t="s">
        <v>102</v>
      </c>
      <c r="T18" s="21" t="s">
        <v>103</v>
      </c>
      <c r="U18" s="21" t="s">
        <v>64</v>
      </c>
      <c r="V18" s="55">
        <f t="shared" si="0"/>
        <v>1</v>
      </c>
      <c r="W18" s="55"/>
      <c r="X18" s="55">
        <f t="shared" si="3"/>
        <v>0</v>
      </c>
      <c r="Y18" s="55"/>
      <c r="Z18" s="55"/>
      <c r="AA18" s="55">
        <f t="shared" si="1"/>
        <v>1</v>
      </c>
      <c r="AB18" s="55"/>
      <c r="AC18" s="55">
        <f t="shared" si="4"/>
        <v>0</v>
      </c>
      <c r="AD18" s="55"/>
      <c r="AE18" s="55"/>
      <c r="AF18" s="55">
        <f t="shared" si="2"/>
        <v>1</v>
      </c>
      <c r="AG18" s="55"/>
      <c r="AH18" s="55">
        <f t="shared" si="5"/>
        <v>0</v>
      </c>
      <c r="AI18" s="55"/>
      <c r="AJ18" s="55"/>
      <c r="AK18" s="55">
        <f t="shared" si="6"/>
        <v>1</v>
      </c>
      <c r="AL18" s="55"/>
      <c r="AM18" s="55">
        <f t="shared" si="7"/>
        <v>0</v>
      </c>
      <c r="AN18" s="55"/>
      <c r="AO18" s="55"/>
      <c r="AP18" s="55">
        <f t="shared" si="8"/>
        <v>1</v>
      </c>
      <c r="AQ18" s="55"/>
      <c r="AR18" s="55">
        <f t="shared" si="9"/>
        <v>0</v>
      </c>
      <c r="AS18" s="55"/>
    </row>
    <row r="19" spans="1:45" s="32" customFormat="1" ht="90" customHeight="1">
      <c r="A19" s="22">
        <v>3</v>
      </c>
      <c r="B19" s="22" t="s">
        <v>52</v>
      </c>
      <c r="C19" s="54">
        <v>7</v>
      </c>
      <c r="D19" s="53" t="s">
        <v>104</v>
      </c>
      <c r="E19" s="54" t="s">
        <v>55</v>
      </c>
      <c r="F19" s="53" t="s">
        <v>105</v>
      </c>
      <c r="G19" s="53" t="s">
        <v>106</v>
      </c>
      <c r="H19" s="56">
        <v>1</v>
      </c>
      <c r="I19" s="22" t="s">
        <v>76</v>
      </c>
      <c r="J19" s="53" t="s">
        <v>105</v>
      </c>
      <c r="K19" s="56">
        <v>1</v>
      </c>
      <c r="L19" s="56">
        <v>1</v>
      </c>
      <c r="M19" s="56">
        <v>1</v>
      </c>
      <c r="N19" s="56">
        <v>1</v>
      </c>
      <c r="O19" s="56">
        <v>1</v>
      </c>
      <c r="P19" s="54" t="s">
        <v>59</v>
      </c>
      <c r="Q19" s="57" t="s">
        <v>107</v>
      </c>
      <c r="R19" s="21" t="s">
        <v>108</v>
      </c>
      <c r="S19" s="21" t="s">
        <v>109</v>
      </c>
      <c r="T19" s="32" t="s">
        <v>110</v>
      </c>
      <c r="U19" s="57" t="s">
        <v>111</v>
      </c>
      <c r="V19" s="58">
        <f t="shared" si="0"/>
        <v>1</v>
      </c>
      <c r="W19" s="22"/>
      <c r="X19" s="22">
        <f t="shared" si="3"/>
        <v>0</v>
      </c>
      <c r="Y19" s="22"/>
      <c r="Z19" s="22"/>
      <c r="AA19" s="58">
        <f t="shared" si="1"/>
        <v>1</v>
      </c>
      <c r="AB19" s="22"/>
      <c r="AC19" s="22">
        <f t="shared" si="4"/>
        <v>0</v>
      </c>
      <c r="AD19" s="22"/>
      <c r="AE19" s="22"/>
      <c r="AF19" s="55">
        <f t="shared" si="2"/>
        <v>1</v>
      </c>
      <c r="AG19" s="22"/>
      <c r="AH19" s="22">
        <f t="shared" si="5"/>
        <v>0</v>
      </c>
      <c r="AI19" s="22"/>
      <c r="AJ19" s="22"/>
      <c r="AK19" s="55">
        <f t="shared" si="6"/>
        <v>1</v>
      </c>
      <c r="AL19" s="22"/>
      <c r="AM19" s="22">
        <f t="shared" si="7"/>
        <v>0</v>
      </c>
      <c r="AN19" s="22"/>
      <c r="AO19" s="22"/>
      <c r="AP19" s="55">
        <f t="shared" si="8"/>
        <v>1</v>
      </c>
      <c r="AQ19" s="22"/>
      <c r="AR19" s="22">
        <f t="shared" si="9"/>
        <v>0</v>
      </c>
      <c r="AS19" s="22"/>
    </row>
    <row r="20" spans="1:45" s="32" customFormat="1" ht="133.5">
      <c r="A20" s="22">
        <v>3</v>
      </c>
      <c r="B20" s="21" t="s">
        <v>112</v>
      </c>
      <c r="C20" s="26" t="s">
        <v>113</v>
      </c>
      <c r="D20" s="21" t="s">
        <v>114</v>
      </c>
      <c r="E20" s="22" t="s">
        <v>115</v>
      </c>
      <c r="F20" s="21" t="s">
        <v>116</v>
      </c>
      <c r="G20" s="21" t="s">
        <v>117</v>
      </c>
      <c r="H20" s="22">
        <v>1</v>
      </c>
      <c r="I20" s="22" t="s">
        <v>58</v>
      </c>
      <c r="J20" s="21" t="s">
        <v>118</v>
      </c>
      <c r="K20" s="49">
        <v>0</v>
      </c>
      <c r="L20" s="49">
        <v>0</v>
      </c>
      <c r="M20" s="49">
        <v>0</v>
      </c>
      <c r="N20" s="49">
        <v>1</v>
      </c>
      <c r="O20" s="49">
        <v>1</v>
      </c>
      <c r="P20" s="22" t="s">
        <v>119</v>
      </c>
      <c r="Q20" s="21" t="s">
        <v>120</v>
      </c>
      <c r="R20" s="21" t="s">
        <v>108</v>
      </c>
      <c r="S20" s="21" t="s">
        <v>121</v>
      </c>
      <c r="T20" s="21" t="s">
        <v>122</v>
      </c>
      <c r="U20" s="21" t="s">
        <v>123</v>
      </c>
      <c r="V20" s="49">
        <f t="shared" si="0"/>
        <v>0</v>
      </c>
      <c r="W20" s="22"/>
      <c r="X20" s="22">
        <f t="shared" si="3"/>
        <v>0</v>
      </c>
      <c r="Y20" s="22"/>
      <c r="Z20" s="22"/>
      <c r="AA20" s="49">
        <f t="shared" si="1"/>
        <v>0</v>
      </c>
      <c r="AB20" s="22"/>
      <c r="AC20" s="22">
        <f t="shared" si="4"/>
        <v>0</v>
      </c>
      <c r="AD20" s="22"/>
      <c r="AE20" s="22"/>
      <c r="AF20" s="49">
        <f t="shared" si="2"/>
        <v>0</v>
      </c>
      <c r="AG20" s="22"/>
      <c r="AH20" s="22">
        <f t="shared" si="5"/>
        <v>0</v>
      </c>
      <c r="AI20" s="22"/>
      <c r="AJ20" s="22"/>
      <c r="AK20" s="49">
        <f t="shared" si="6"/>
        <v>1</v>
      </c>
      <c r="AL20" s="22"/>
      <c r="AM20" s="22">
        <f t="shared" si="7"/>
        <v>0</v>
      </c>
      <c r="AN20" s="22"/>
      <c r="AO20" s="22"/>
      <c r="AP20" s="22">
        <f t="shared" si="8"/>
        <v>1</v>
      </c>
      <c r="AQ20" s="22"/>
      <c r="AR20" s="22">
        <f t="shared" si="9"/>
        <v>0</v>
      </c>
      <c r="AS20" s="22"/>
    </row>
    <row r="21" spans="1:45" s="5" customFormat="1" ht="15.75">
      <c r="A21" s="10"/>
      <c r="B21" s="10"/>
      <c r="C21" s="10"/>
      <c r="D21" s="13" t="s">
        <v>124</v>
      </c>
      <c r="E21" s="10"/>
      <c r="F21" s="10"/>
      <c r="G21" s="10"/>
      <c r="H21" s="10"/>
      <c r="I21" s="10"/>
      <c r="J21" s="10"/>
      <c r="K21" s="15"/>
      <c r="L21" s="15"/>
      <c r="M21" s="15"/>
      <c r="N21" s="15"/>
      <c r="O21" s="15"/>
      <c r="P21" s="10"/>
      <c r="Q21" s="10"/>
      <c r="R21" s="10"/>
      <c r="S21" s="10"/>
      <c r="T21" s="10"/>
      <c r="U21" s="10"/>
      <c r="V21" s="15"/>
      <c r="W21" s="15"/>
      <c r="X21" s="15">
        <f>AVERAGE(X13:X20)*80%</f>
        <v>0</v>
      </c>
      <c r="Y21" s="15"/>
      <c r="Z21" s="15"/>
      <c r="AA21" s="15"/>
      <c r="AB21" s="15"/>
      <c r="AC21" s="15">
        <f>AVERAGE(AC13:AC20)*80%</f>
        <v>0</v>
      </c>
      <c r="AD21" s="15"/>
      <c r="AE21" s="15"/>
      <c r="AF21" s="15"/>
      <c r="AG21" s="15"/>
      <c r="AH21" s="15">
        <f>AVERAGE(AH13:AH20)*80%</f>
        <v>0</v>
      </c>
      <c r="AI21" s="15"/>
      <c r="AJ21" s="15"/>
      <c r="AK21" s="15"/>
      <c r="AL21" s="15"/>
      <c r="AM21" s="15">
        <f>AVERAGE(AM13:AM20)*80%</f>
        <v>0</v>
      </c>
      <c r="AN21" s="10"/>
      <c r="AO21" s="10"/>
      <c r="AP21" s="16"/>
      <c r="AQ21" s="16"/>
      <c r="AR21" s="15">
        <f>AVERAGE(AR13:AR20)*80%</f>
        <v>0</v>
      </c>
      <c r="AS21" s="10"/>
    </row>
    <row r="22" spans="1:45" s="32" customFormat="1" ht="100.5" customHeight="1">
      <c r="A22" s="40">
        <v>3</v>
      </c>
      <c r="B22" s="28" t="s">
        <v>52</v>
      </c>
      <c r="C22" s="40" t="s">
        <v>125</v>
      </c>
      <c r="D22" s="28" t="s">
        <v>126</v>
      </c>
      <c r="E22" s="27" t="s">
        <v>115</v>
      </c>
      <c r="F22" s="27" t="s">
        <v>127</v>
      </c>
      <c r="G22" s="27" t="s">
        <v>128</v>
      </c>
      <c r="H22" s="110" t="s">
        <v>129</v>
      </c>
      <c r="I22" s="28" t="s">
        <v>76</v>
      </c>
      <c r="J22" s="27" t="s">
        <v>130</v>
      </c>
      <c r="K22" s="111" t="s">
        <v>131</v>
      </c>
      <c r="L22" s="111">
        <v>0.8</v>
      </c>
      <c r="M22" s="111" t="s">
        <v>131</v>
      </c>
      <c r="N22" s="111">
        <v>0.8</v>
      </c>
      <c r="O22" s="111">
        <v>0.8</v>
      </c>
      <c r="P22" s="27" t="s">
        <v>59</v>
      </c>
      <c r="Q22" s="112" t="s">
        <v>120</v>
      </c>
      <c r="R22" s="112" t="s">
        <v>108</v>
      </c>
      <c r="S22" s="27" t="s">
        <v>132</v>
      </c>
      <c r="T22" s="112" t="s">
        <v>133</v>
      </c>
      <c r="U22" s="112" t="s">
        <v>134</v>
      </c>
      <c r="V22" s="113" t="str">
        <f>K22</f>
        <v>No programada</v>
      </c>
      <c r="W22" s="27"/>
      <c r="X22" s="27" t="e">
        <f t="shared" ref="X22:X26" si="10">IF(W22/V22&gt;100%,100%,W22/V22)</f>
        <v>#VALUE!</v>
      </c>
      <c r="Y22" s="27"/>
      <c r="Z22" s="27"/>
      <c r="AA22" s="113">
        <f>L22</f>
        <v>0.8</v>
      </c>
      <c r="AB22" s="27"/>
      <c r="AC22" s="27">
        <f t="shared" ref="AC22:AC28" si="11">IF(AB22/AA22&gt;100%,100%,AB22/AA22)</f>
        <v>0</v>
      </c>
      <c r="AD22" s="27"/>
      <c r="AE22" s="27"/>
      <c r="AF22" s="113" t="str">
        <f>M22</f>
        <v>No programada</v>
      </c>
      <c r="AG22" s="27"/>
      <c r="AH22" s="27" t="e">
        <f t="shared" ref="AH22:AH28" si="12">IF(AG22/AF22&gt;100%,100%,AG22/AF22)</f>
        <v>#VALUE!</v>
      </c>
      <c r="AI22" s="27"/>
      <c r="AJ22" s="27"/>
      <c r="AK22" s="113">
        <f>N22</f>
        <v>0.8</v>
      </c>
      <c r="AL22" s="27"/>
      <c r="AM22" s="27">
        <f t="shared" ref="AM22:AM26" si="13">IF(AL22/AK22&gt;100%,100%,AL22/AK22)</f>
        <v>0</v>
      </c>
      <c r="AN22" s="27"/>
      <c r="AO22" s="27"/>
      <c r="AP22" s="27">
        <f>O22</f>
        <v>0.8</v>
      </c>
      <c r="AQ22" s="27"/>
      <c r="AR22" s="27">
        <f t="shared" ref="AR22:AR26" si="14">IF(AQ22/AP22&gt;100%,100%,AQ22/AP22)</f>
        <v>0</v>
      </c>
      <c r="AS22" s="27"/>
    </row>
    <row r="23" spans="1:45" s="32" customFormat="1" ht="117">
      <c r="A23" s="40">
        <v>3</v>
      </c>
      <c r="B23" s="28" t="s">
        <v>52</v>
      </c>
      <c r="C23" s="40" t="s">
        <v>135</v>
      </c>
      <c r="D23" s="27" t="s">
        <v>136</v>
      </c>
      <c r="E23" s="27" t="s">
        <v>115</v>
      </c>
      <c r="F23" s="27" t="s">
        <v>137</v>
      </c>
      <c r="G23" s="27" t="s">
        <v>138</v>
      </c>
      <c r="H23" s="114" t="s">
        <v>139</v>
      </c>
      <c r="I23" s="28" t="s">
        <v>76</v>
      </c>
      <c r="J23" s="27" t="s">
        <v>137</v>
      </c>
      <c r="K23" s="115">
        <v>0.25</v>
      </c>
      <c r="L23" s="115">
        <v>0.25</v>
      </c>
      <c r="M23" s="115">
        <v>0.25</v>
      </c>
      <c r="N23" s="115">
        <v>0.25</v>
      </c>
      <c r="O23" s="115">
        <v>1</v>
      </c>
      <c r="P23" s="27" t="s">
        <v>59</v>
      </c>
      <c r="Q23" s="27" t="s">
        <v>101</v>
      </c>
      <c r="R23" s="27" t="s">
        <v>61</v>
      </c>
      <c r="S23" s="112" t="s">
        <v>140</v>
      </c>
      <c r="T23" s="112" t="s">
        <v>141</v>
      </c>
      <c r="U23" s="112" t="s">
        <v>142</v>
      </c>
      <c r="V23" s="113">
        <f>K23</f>
        <v>0.25</v>
      </c>
      <c r="W23" s="27"/>
      <c r="X23" s="27">
        <f t="shared" si="10"/>
        <v>0</v>
      </c>
      <c r="Y23" s="27"/>
      <c r="Z23" s="27"/>
      <c r="AA23" s="113">
        <f>L23</f>
        <v>0.25</v>
      </c>
      <c r="AB23" s="27"/>
      <c r="AC23" s="27">
        <f t="shared" si="11"/>
        <v>0</v>
      </c>
      <c r="AD23" s="27"/>
      <c r="AE23" s="27"/>
      <c r="AF23" s="113">
        <f>M23</f>
        <v>0.25</v>
      </c>
      <c r="AG23" s="27"/>
      <c r="AH23" s="27">
        <f t="shared" si="12"/>
        <v>0</v>
      </c>
      <c r="AI23" s="27"/>
      <c r="AJ23" s="27"/>
      <c r="AK23" s="113">
        <f>N23</f>
        <v>0.25</v>
      </c>
      <c r="AL23" s="27"/>
      <c r="AM23" s="27">
        <f t="shared" si="13"/>
        <v>0</v>
      </c>
      <c r="AN23" s="27"/>
      <c r="AO23" s="27"/>
      <c r="AP23" s="27">
        <f>O23</f>
        <v>1</v>
      </c>
      <c r="AQ23" s="27"/>
      <c r="AR23" s="27">
        <f t="shared" si="14"/>
        <v>0</v>
      </c>
      <c r="AS23" s="27"/>
    </row>
    <row r="24" spans="1:45" s="32" customFormat="1" ht="117">
      <c r="A24" s="40">
        <v>3</v>
      </c>
      <c r="B24" s="28" t="s">
        <v>52</v>
      </c>
      <c r="C24" s="40" t="s">
        <v>143</v>
      </c>
      <c r="D24" s="27" t="s">
        <v>144</v>
      </c>
      <c r="E24" s="27" t="s">
        <v>115</v>
      </c>
      <c r="F24" s="27" t="s">
        <v>145</v>
      </c>
      <c r="G24" s="27" t="s">
        <v>146</v>
      </c>
      <c r="H24" s="40" t="s">
        <v>147</v>
      </c>
      <c r="I24" s="28" t="s">
        <v>58</v>
      </c>
      <c r="J24" s="27" t="s">
        <v>145</v>
      </c>
      <c r="K24" s="116">
        <v>0</v>
      </c>
      <c r="L24" s="116">
        <v>1</v>
      </c>
      <c r="M24" s="116">
        <v>0</v>
      </c>
      <c r="N24" s="116">
        <v>1</v>
      </c>
      <c r="O24" s="116">
        <v>2</v>
      </c>
      <c r="P24" s="27" t="s">
        <v>59</v>
      </c>
      <c r="Q24" s="27" t="s">
        <v>101</v>
      </c>
      <c r="R24" s="27" t="s">
        <v>61</v>
      </c>
      <c r="S24" s="112" t="s">
        <v>148</v>
      </c>
      <c r="T24" s="112" t="s">
        <v>148</v>
      </c>
      <c r="U24" s="27" t="s">
        <v>149</v>
      </c>
      <c r="V24" s="113">
        <f>K24</f>
        <v>0</v>
      </c>
      <c r="W24" s="27"/>
      <c r="X24" s="27" t="e">
        <f t="shared" si="10"/>
        <v>#DIV/0!</v>
      </c>
      <c r="Y24" s="27"/>
      <c r="Z24" s="27"/>
      <c r="AA24" s="113">
        <f>L24</f>
        <v>1</v>
      </c>
      <c r="AB24" s="27"/>
      <c r="AC24" s="27">
        <f t="shared" si="11"/>
        <v>0</v>
      </c>
      <c r="AD24" s="27"/>
      <c r="AE24" s="27"/>
      <c r="AF24" s="113">
        <f>M24</f>
        <v>0</v>
      </c>
      <c r="AG24" s="27"/>
      <c r="AH24" s="27" t="e">
        <f t="shared" si="12"/>
        <v>#DIV/0!</v>
      </c>
      <c r="AI24" s="27"/>
      <c r="AJ24" s="27"/>
      <c r="AK24" s="113">
        <f>N24</f>
        <v>1</v>
      </c>
      <c r="AL24" s="27"/>
      <c r="AM24" s="27">
        <f t="shared" si="13"/>
        <v>0</v>
      </c>
      <c r="AN24" s="27"/>
      <c r="AO24" s="27"/>
      <c r="AP24" s="27">
        <f>O24</f>
        <v>2</v>
      </c>
      <c r="AQ24" s="27"/>
      <c r="AR24" s="27">
        <f t="shared" si="14"/>
        <v>0</v>
      </c>
      <c r="AS24" s="27"/>
    </row>
    <row r="25" spans="1:45" s="32" customFormat="1" ht="150">
      <c r="A25" s="40">
        <v>3</v>
      </c>
      <c r="B25" s="28" t="s">
        <v>52</v>
      </c>
      <c r="C25" s="40" t="s">
        <v>150</v>
      </c>
      <c r="D25" s="112" t="s">
        <v>151</v>
      </c>
      <c r="E25" s="112" t="s">
        <v>115</v>
      </c>
      <c r="F25" s="112" t="s">
        <v>152</v>
      </c>
      <c r="G25" s="112" t="s">
        <v>153</v>
      </c>
      <c r="H25" s="112" t="s">
        <v>154</v>
      </c>
      <c r="I25" s="112" t="s">
        <v>58</v>
      </c>
      <c r="J25" s="112" t="s">
        <v>152</v>
      </c>
      <c r="K25" s="117">
        <v>1</v>
      </c>
      <c r="L25" s="117">
        <v>0</v>
      </c>
      <c r="M25" s="117">
        <v>0</v>
      </c>
      <c r="N25" s="117">
        <v>0</v>
      </c>
      <c r="O25" s="117">
        <v>1</v>
      </c>
      <c r="P25" s="112" t="s">
        <v>59</v>
      </c>
      <c r="Q25" s="112" t="s">
        <v>155</v>
      </c>
      <c r="R25" s="112" t="s">
        <v>108</v>
      </c>
      <c r="S25" s="112" t="s">
        <v>156</v>
      </c>
      <c r="T25" s="112" t="s">
        <v>157</v>
      </c>
      <c r="U25" s="112" t="s">
        <v>158</v>
      </c>
      <c r="V25" s="113">
        <f>K25</f>
        <v>1</v>
      </c>
      <c r="W25" s="27"/>
      <c r="X25" s="27">
        <f t="shared" si="10"/>
        <v>0</v>
      </c>
      <c r="Y25" s="27"/>
      <c r="Z25" s="27"/>
      <c r="AA25" s="113">
        <f>L25</f>
        <v>0</v>
      </c>
      <c r="AB25" s="27"/>
      <c r="AC25" s="27" t="e">
        <f t="shared" si="11"/>
        <v>#DIV/0!</v>
      </c>
      <c r="AD25" s="27"/>
      <c r="AE25" s="27"/>
      <c r="AF25" s="113">
        <f>M25</f>
        <v>0</v>
      </c>
      <c r="AG25" s="27"/>
      <c r="AH25" s="27" t="e">
        <f t="shared" si="12"/>
        <v>#DIV/0!</v>
      </c>
      <c r="AI25" s="27"/>
      <c r="AJ25" s="27"/>
      <c r="AK25" s="113">
        <f>N25</f>
        <v>0</v>
      </c>
      <c r="AL25" s="27"/>
      <c r="AM25" s="27" t="e">
        <f t="shared" si="13"/>
        <v>#DIV/0!</v>
      </c>
      <c r="AN25" s="27"/>
      <c r="AO25" s="27"/>
      <c r="AP25" s="27">
        <f>O25</f>
        <v>1</v>
      </c>
      <c r="AQ25" s="27"/>
      <c r="AR25" s="27">
        <f t="shared" si="14"/>
        <v>0</v>
      </c>
      <c r="AS25" s="27"/>
    </row>
    <row r="26" spans="1:45" s="32" customFormat="1" ht="133.5">
      <c r="A26" s="40">
        <v>3</v>
      </c>
      <c r="B26" s="28" t="s">
        <v>52</v>
      </c>
      <c r="C26" s="40" t="s">
        <v>159</v>
      </c>
      <c r="D26" s="118" t="s">
        <v>160</v>
      </c>
      <c r="E26" s="112" t="s">
        <v>115</v>
      </c>
      <c r="F26" s="112" t="s">
        <v>161</v>
      </c>
      <c r="G26" s="112" t="s">
        <v>162</v>
      </c>
      <c r="H26" s="112" t="s">
        <v>163</v>
      </c>
      <c r="I26" s="112" t="s">
        <v>76</v>
      </c>
      <c r="J26" s="112" t="s">
        <v>164</v>
      </c>
      <c r="K26" s="117">
        <v>1</v>
      </c>
      <c r="L26" s="117">
        <v>1</v>
      </c>
      <c r="M26" s="117">
        <v>1</v>
      </c>
      <c r="N26" s="117">
        <v>1</v>
      </c>
      <c r="O26" s="117">
        <v>1</v>
      </c>
      <c r="P26" s="112" t="s">
        <v>165</v>
      </c>
      <c r="Q26" s="112" t="s">
        <v>155</v>
      </c>
      <c r="R26" s="112" t="s">
        <v>108</v>
      </c>
      <c r="S26" s="112" t="s">
        <v>156</v>
      </c>
      <c r="T26" s="112" t="s">
        <v>157</v>
      </c>
      <c r="U26" s="112" t="s">
        <v>158</v>
      </c>
      <c r="V26" s="113">
        <f>K26</f>
        <v>1</v>
      </c>
      <c r="W26" s="27"/>
      <c r="X26" s="27">
        <f t="shared" si="10"/>
        <v>0</v>
      </c>
      <c r="Y26" s="27"/>
      <c r="Z26" s="27"/>
      <c r="AA26" s="113">
        <f>L26</f>
        <v>1</v>
      </c>
      <c r="AB26" s="27"/>
      <c r="AC26" s="27">
        <f t="shared" si="11"/>
        <v>0</v>
      </c>
      <c r="AD26" s="27"/>
      <c r="AE26" s="27"/>
      <c r="AF26" s="113">
        <f>M26</f>
        <v>1</v>
      </c>
      <c r="AG26" s="27"/>
      <c r="AH26" s="27">
        <f t="shared" si="12"/>
        <v>0</v>
      </c>
      <c r="AI26" s="27"/>
      <c r="AJ26" s="27"/>
      <c r="AK26" s="113">
        <f>N26</f>
        <v>1</v>
      </c>
      <c r="AL26" s="27"/>
      <c r="AM26" s="27">
        <f t="shared" si="13"/>
        <v>0</v>
      </c>
      <c r="AN26" s="27"/>
      <c r="AO26" s="27"/>
      <c r="AP26" s="27">
        <f>O26</f>
        <v>1</v>
      </c>
      <c r="AQ26" s="27"/>
      <c r="AR26" s="27">
        <f t="shared" si="14"/>
        <v>0</v>
      </c>
      <c r="AS26" s="27"/>
    </row>
    <row r="27" spans="1:45" s="32" customFormat="1" ht="117">
      <c r="A27" s="40">
        <v>3</v>
      </c>
      <c r="B27" s="28" t="s">
        <v>52</v>
      </c>
      <c r="C27" s="119" t="s">
        <v>166</v>
      </c>
      <c r="D27" s="120" t="s">
        <v>167</v>
      </c>
      <c r="E27" s="120" t="s">
        <v>115</v>
      </c>
      <c r="F27" s="120" t="s">
        <v>168</v>
      </c>
      <c r="G27" s="120" t="s">
        <v>169</v>
      </c>
      <c r="H27" s="120" t="s">
        <v>120</v>
      </c>
      <c r="I27" s="120" t="s">
        <v>58</v>
      </c>
      <c r="J27" s="120" t="s">
        <v>168</v>
      </c>
      <c r="K27" s="121">
        <v>0</v>
      </c>
      <c r="L27" s="121">
        <v>1</v>
      </c>
      <c r="M27" s="121">
        <v>0</v>
      </c>
      <c r="N27" s="121">
        <v>0</v>
      </c>
      <c r="O27" s="122">
        <v>1</v>
      </c>
      <c r="P27" s="120" t="s">
        <v>59</v>
      </c>
      <c r="Q27" s="123" t="s">
        <v>170</v>
      </c>
      <c r="R27" s="123"/>
      <c r="S27" s="123" t="s">
        <v>168</v>
      </c>
      <c r="T27" s="123" t="s">
        <v>171</v>
      </c>
      <c r="U27" s="123" t="s">
        <v>172</v>
      </c>
      <c r="V27" s="120">
        <v>0</v>
      </c>
      <c r="W27" s="120"/>
      <c r="X27" s="120">
        <v>0</v>
      </c>
      <c r="Y27" s="120"/>
      <c r="Z27" s="120"/>
      <c r="AA27" s="124">
        <v>1</v>
      </c>
      <c r="AB27" s="124"/>
      <c r="AC27" s="124">
        <f t="shared" si="11"/>
        <v>0</v>
      </c>
      <c r="AD27" s="124"/>
      <c r="AE27" s="124"/>
      <c r="AF27" s="125">
        <v>0</v>
      </c>
      <c r="AG27" s="124"/>
      <c r="AH27" s="124" t="e">
        <f t="shared" si="12"/>
        <v>#DIV/0!</v>
      </c>
      <c r="AI27" s="124"/>
      <c r="AJ27" s="124"/>
      <c r="AK27" s="125">
        <v>0</v>
      </c>
      <c r="AL27" s="124"/>
      <c r="AM27" s="124">
        <v>0</v>
      </c>
      <c r="AN27" s="124"/>
      <c r="AO27" s="124"/>
      <c r="AP27" s="124">
        <v>1</v>
      </c>
      <c r="AQ27" s="124"/>
      <c r="AR27" s="124">
        <v>0</v>
      </c>
      <c r="AS27" s="124"/>
    </row>
    <row r="28" spans="1:45" s="32" customFormat="1" ht="117">
      <c r="A28" s="40">
        <v>3</v>
      </c>
      <c r="B28" s="28" t="s">
        <v>52</v>
      </c>
      <c r="C28" s="126" t="s">
        <v>173</v>
      </c>
      <c r="D28" s="124" t="s">
        <v>174</v>
      </c>
      <c r="E28" s="124" t="s">
        <v>115</v>
      </c>
      <c r="F28" s="124" t="s">
        <v>175</v>
      </c>
      <c r="G28" s="124" t="s">
        <v>176</v>
      </c>
      <c r="H28" s="124" t="s">
        <v>120</v>
      </c>
      <c r="I28" s="127" t="s">
        <v>58</v>
      </c>
      <c r="J28" s="127" t="s">
        <v>175</v>
      </c>
      <c r="K28" s="128">
        <v>0</v>
      </c>
      <c r="L28" s="128">
        <v>0</v>
      </c>
      <c r="M28" s="128">
        <v>0</v>
      </c>
      <c r="N28" s="128">
        <v>1</v>
      </c>
      <c r="O28" s="129">
        <v>1</v>
      </c>
      <c r="P28" s="124" t="s">
        <v>59</v>
      </c>
      <c r="Q28" s="123" t="s">
        <v>170</v>
      </c>
      <c r="R28" s="123"/>
      <c r="S28" s="123" t="s">
        <v>177</v>
      </c>
      <c r="T28" s="123" t="s">
        <v>178</v>
      </c>
      <c r="U28" s="123" t="s">
        <v>172</v>
      </c>
      <c r="V28" s="120">
        <v>0</v>
      </c>
      <c r="W28" s="120"/>
      <c r="X28" s="124" t="e">
        <f t="shared" ref="X28" si="15">IF(W28/V28&gt;100%,100%,W28/V28)</f>
        <v>#DIV/0!</v>
      </c>
      <c r="Y28" s="124"/>
      <c r="Z28" s="124"/>
      <c r="AA28" s="125">
        <f>L28</f>
        <v>0</v>
      </c>
      <c r="AB28" s="124"/>
      <c r="AC28" s="124" t="e">
        <f t="shared" si="11"/>
        <v>#DIV/0!</v>
      </c>
      <c r="AD28" s="124"/>
      <c r="AE28" s="124"/>
      <c r="AF28" s="125">
        <f>M28</f>
        <v>0</v>
      </c>
      <c r="AG28" s="124"/>
      <c r="AH28" s="124" t="e">
        <f t="shared" si="12"/>
        <v>#DIV/0!</v>
      </c>
      <c r="AI28" s="124"/>
      <c r="AJ28" s="124"/>
      <c r="AK28" s="125">
        <f>N28</f>
        <v>1</v>
      </c>
      <c r="AL28" s="124"/>
      <c r="AM28" s="124">
        <f t="shared" ref="AM28" si="16">IF(AL28/AK28&gt;100%,100%,AL28/AK28)</f>
        <v>0</v>
      </c>
      <c r="AN28" s="124"/>
      <c r="AO28" s="124"/>
      <c r="AP28" s="124">
        <f>O28</f>
        <v>1</v>
      </c>
      <c r="AQ28" s="124"/>
      <c r="AR28" s="124">
        <f t="shared" ref="AR28" si="17">IF(AQ28/AP28&gt;100%,100%,AQ28/AP28)</f>
        <v>0</v>
      </c>
      <c r="AS28" s="124"/>
    </row>
    <row r="29" spans="1:45" s="5" customFormat="1" ht="15.75">
      <c r="A29" s="10"/>
      <c r="B29" s="10"/>
      <c r="C29" s="10"/>
      <c r="D29" s="11" t="s">
        <v>179</v>
      </c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1"/>
      <c r="Q29" s="11"/>
      <c r="R29" s="11"/>
      <c r="S29" s="10"/>
      <c r="T29" s="10"/>
      <c r="U29" s="10"/>
      <c r="V29" s="12"/>
      <c r="W29" s="12"/>
      <c r="X29" s="14" t="e">
        <f>AVERAGE(X22:X28)*20%</f>
        <v>#VALUE!</v>
      </c>
      <c r="Y29" s="10"/>
      <c r="Z29" s="10"/>
      <c r="AA29" s="12"/>
      <c r="AB29" s="12"/>
      <c r="AC29" s="14" t="e">
        <f>AVERAGE(AC22:AC28)*20%</f>
        <v>#DIV/0!</v>
      </c>
      <c r="AD29" s="10"/>
      <c r="AE29" s="10"/>
      <c r="AF29" s="12"/>
      <c r="AG29" s="12"/>
      <c r="AH29" s="14" t="e">
        <f>AVERAGE(AH22:AH28)*20%</f>
        <v>#VALUE!</v>
      </c>
      <c r="AI29" s="10"/>
      <c r="AJ29" s="10"/>
      <c r="AK29" s="12"/>
      <c r="AL29" s="12"/>
      <c r="AM29" s="14" t="e">
        <f>AVERAGE(AM22:AM28)*20%</f>
        <v>#DIV/0!</v>
      </c>
      <c r="AN29" s="10"/>
      <c r="AO29" s="10"/>
      <c r="AP29" s="17"/>
      <c r="AQ29" s="17"/>
      <c r="AR29" s="14">
        <f>AVERAGE(AR22:AR28)*20%</f>
        <v>0</v>
      </c>
      <c r="AS29" s="10"/>
    </row>
    <row r="30" spans="1:45" s="9" customFormat="1" ht="18.75">
      <c r="A30" s="6"/>
      <c r="B30" s="6"/>
      <c r="C30" s="6"/>
      <c r="D30" s="7" t="s">
        <v>180</v>
      </c>
      <c r="E30" s="6"/>
      <c r="F30" s="6"/>
      <c r="G30" s="6"/>
      <c r="H30" s="6"/>
      <c r="I30" s="6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8"/>
      <c r="W30" s="8"/>
      <c r="X30" s="19" t="e">
        <f>X21+X29</f>
        <v>#VALUE!</v>
      </c>
      <c r="Y30" s="6"/>
      <c r="Z30" s="6"/>
      <c r="AA30" s="8"/>
      <c r="AB30" s="8"/>
      <c r="AC30" s="19" t="e">
        <f>AC21+AC29</f>
        <v>#DIV/0!</v>
      </c>
      <c r="AD30" s="6"/>
      <c r="AE30" s="6"/>
      <c r="AF30" s="8"/>
      <c r="AG30" s="8"/>
      <c r="AH30" s="19" t="e">
        <f>AH21+AH29</f>
        <v>#VALUE!</v>
      </c>
      <c r="AI30" s="6"/>
      <c r="AJ30" s="6"/>
      <c r="AK30" s="8"/>
      <c r="AL30" s="8"/>
      <c r="AM30" s="19" t="e">
        <f>AM21+AM29</f>
        <v>#DIV/0!</v>
      </c>
      <c r="AN30" s="6"/>
      <c r="AO30" s="6"/>
      <c r="AP30" s="18"/>
      <c r="AQ30" s="18"/>
      <c r="AR30" s="19">
        <f>AR21+AR29</f>
        <v>0</v>
      </c>
      <c r="AS30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phoneticPr fontId="14" type="noConversion"/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E29:E1048576 E20:E21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Q20 Q13:Q18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181</v>
      </c>
      <c r="D1" s="46" t="s">
        <v>182</v>
      </c>
    </row>
    <row r="2" spans="2:4">
      <c r="B2" s="45" t="s">
        <v>183</v>
      </c>
      <c r="D2" s="46" t="s">
        <v>184</v>
      </c>
    </row>
    <row r="3" spans="2:4" ht="45">
      <c r="B3" s="45" t="s">
        <v>93</v>
      </c>
      <c r="D3" s="46" t="s">
        <v>185</v>
      </c>
    </row>
    <row r="4" spans="2:4" ht="30">
      <c r="B4" s="45" t="s">
        <v>186</v>
      </c>
      <c r="D4" s="46" t="s">
        <v>187</v>
      </c>
    </row>
    <row r="5" spans="2:4" ht="30">
      <c r="B5" s="45" t="s">
        <v>188</v>
      </c>
      <c r="D5" s="46" t="s">
        <v>189</v>
      </c>
    </row>
    <row r="6" spans="2:4" ht="30">
      <c r="B6" s="45" t="s">
        <v>101</v>
      </c>
      <c r="D6" s="46" t="s">
        <v>190</v>
      </c>
    </row>
    <row r="7" spans="2:4" ht="45">
      <c r="B7" s="45" t="s">
        <v>155</v>
      </c>
      <c r="D7" s="46" t="s">
        <v>191</v>
      </c>
    </row>
    <row r="8" spans="2:4" ht="45">
      <c r="B8" s="45" t="s">
        <v>192</v>
      </c>
      <c r="D8" s="46" t="s">
        <v>193</v>
      </c>
    </row>
    <row r="9" spans="2:4" ht="30">
      <c r="B9" s="45" t="s">
        <v>194</v>
      </c>
      <c r="D9" s="46" t="s">
        <v>195</v>
      </c>
    </row>
    <row r="10" spans="2:4" ht="30">
      <c r="B10" s="45" t="s">
        <v>196</v>
      </c>
      <c r="D10" s="46" t="s">
        <v>197</v>
      </c>
    </row>
    <row r="11" spans="2:4" ht="30">
      <c r="B11" s="45" t="s">
        <v>198</v>
      </c>
      <c r="D11" s="46" t="s">
        <v>108</v>
      </c>
    </row>
    <row r="12" spans="2:4">
      <c r="B12" s="45" t="s">
        <v>170</v>
      </c>
      <c r="D12" s="46" t="s">
        <v>199</v>
      </c>
    </row>
    <row r="13" spans="2:4">
      <c r="B13" s="45" t="s">
        <v>200</v>
      </c>
    </row>
    <row r="14" spans="2:4">
      <c r="B14" s="45" t="s">
        <v>201</v>
      </c>
    </row>
    <row r="15" spans="2:4">
      <c r="B15" s="45" t="s">
        <v>60</v>
      </c>
    </row>
    <row r="16" spans="2:4">
      <c r="B16" s="45" t="s">
        <v>202</v>
      </c>
    </row>
    <row r="17" spans="2:2">
      <c r="B17" s="45" t="s">
        <v>203</v>
      </c>
    </row>
    <row r="18" spans="2:2">
      <c r="B18" s="45" t="s">
        <v>204</v>
      </c>
    </row>
    <row r="19" spans="2:2">
      <c r="B19" s="45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49</v>
      </c>
      <c r="D1" s="45" t="s">
        <v>181</v>
      </c>
      <c r="F1" s="46" t="s">
        <v>182</v>
      </c>
    </row>
    <row r="2" spans="1:6" ht="30">
      <c r="A2" t="s">
        <v>55</v>
      </c>
      <c r="D2" s="45" t="s">
        <v>183</v>
      </c>
      <c r="F2" s="46" t="s">
        <v>184</v>
      </c>
    </row>
    <row r="3" spans="1:6" ht="75">
      <c r="A3" t="s">
        <v>205</v>
      </c>
      <c r="D3" s="45" t="s">
        <v>93</v>
      </c>
      <c r="F3" s="46" t="s">
        <v>185</v>
      </c>
    </row>
    <row r="4" spans="1:6" ht="60">
      <c r="A4" t="s">
        <v>115</v>
      </c>
      <c r="D4" s="45" t="s">
        <v>186</v>
      </c>
      <c r="F4" s="46" t="s">
        <v>187</v>
      </c>
    </row>
    <row r="5" spans="1:6" ht="45">
      <c r="D5" s="45" t="s">
        <v>188</v>
      </c>
      <c r="F5" s="46" t="s">
        <v>189</v>
      </c>
    </row>
    <row r="6" spans="1:6" ht="45">
      <c r="D6" s="45" t="s">
        <v>101</v>
      </c>
      <c r="F6" s="46" t="s">
        <v>190</v>
      </c>
    </row>
    <row r="7" spans="1:6" ht="60">
      <c r="D7" s="45" t="s">
        <v>155</v>
      </c>
      <c r="F7" s="46" t="s">
        <v>191</v>
      </c>
    </row>
    <row r="8" spans="1:6" ht="75">
      <c r="D8" s="45" t="s">
        <v>192</v>
      </c>
      <c r="F8" s="46" t="s">
        <v>193</v>
      </c>
    </row>
    <row r="9" spans="1:6" ht="45">
      <c r="D9" s="45" t="s">
        <v>194</v>
      </c>
      <c r="F9" s="46" t="s">
        <v>195</v>
      </c>
    </row>
    <row r="10" spans="1:6" ht="45">
      <c r="D10" s="45" t="s">
        <v>196</v>
      </c>
      <c r="F10" s="46" t="s">
        <v>197</v>
      </c>
    </row>
    <row r="11" spans="1:6" ht="45">
      <c r="D11" s="45" t="s">
        <v>198</v>
      </c>
      <c r="F11" s="46" t="s">
        <v>108</v>
      </c>
    </row>
    <row r="12" spans="1:6">
      <c r="D12" s="45" t="s">
        <v>170</v>
      </c>
      <c r="F12" s="46" t="s">
        <v>61</v>
      </c>
    </row>
    <row r="13" spans="1:6">
      <c r="D13" s="45" t="s">
        <v>200</v>
      </c>
    </row>
    <row r="14" spans="1:6">
      <c r="D14" s="45" t="s">
        <v>201</v>
      </c>
    </row>
    <row r="15" spans="1:6">
      <c r="D15" s="45" t="s">
        <v>60</v>
      </c>
    </row>
    <row r="16" spans="1:6">
      <c r="D16" s="45" t="s">
        <v>202</v>
      </c>
    </row>
    <row r="17" spans="4:4">
      <c r="D17" s="45" t="s">
        <v>203</v>
      </c>
    </row>
    <row r="18" spans="4:4">
      <c r="D18" s="45" t="s">
        <v>204</v>
      </c>
    </row>
    <row r="19" spans="4:4">
      <c r="D19" s="45" t="s">
        <v>85</v>
      </c>
    </row>
    <row r="20" spans="4:4">
      <c r="D20" s="45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E4E5AAE2-CD4A-4637-822A-736C5DAD1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2025-01-02T20:48:08Z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