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efren_perez_gobiernobogota_gov_co/Documents/OAP/REUNIONES/Evidencias OAP 2024_2025/Funcional.3.Analista/Revisión.Doc.IVC/"/>
    </mc:Choice>
  </mc:AlternateContent>
  <xr:revisionPtr revIDLastSave="2" documentId="8_{D91D06DC-644F-4CCA-BA34-7C936E76B767}" xr6:coauthVersionLast="47" xr6:coauthVersionMax="47" xr10:uidLastSave="{FE20C8F8-794F-470A-AD23-628BE9853285}"/>
  <bookViews>
    <workbookView xWindow="-108" yWindow="-108" windowWidth="23256" windowHeight="12456" xr2:uid="{82425007-B10C-4B30-B14E-E133B79C6502}"/>
  </bookViews>
  <sheets>
    <sheet name="Hoja1" sheetId="1" r:id="rId1"/>
    <sheet name="Hoja2" sheetId="3" state="hidden" r:id="rId2"/>
    <sheet name="Lista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1" i="1" l="1"/>
  <c r="AR31" i="1" s="1"/>
  <c r="AK31" i="1"/>
  <c r="AM31" i="1" s="1"/>
  <c r="AF31" i="1"/>
  <c r="AH31" i="1" s="1"/>
  <c r="AA31" i="1"/>
  <c r="AC31" i="1" s="1"/>
  <c r="V31" i="1"/>
  <c r="X31" i="1" s="1"/>
  <c r="AP30" i="1"/>
  <c r="AR30" i="1" s="1"/>
  <c r="AK30" i="1"/>
  <c r="AM30" i="1" s="1"/>
  <c r="AF30" i="1"/>
  <c r="AH30" i="1" s="1"/>
  <c r="AC30" i="1"/>
  <c r="V30" i="1"/>
  <c r="X30" i="1" s="1"/>
  <c r="AP29" i="1"/>
  <c r="AR29" i="1" s="1"/>
  <c r="AK29" i="1"/>
  <c r="AM29" i="1" s="1"/>
  <c r="AF29" i="1"/>
  <c r="AH29" i="1" s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AP27" i="1"/>
  <c r="AR27" i="1" s="1"/>
  <c r="AK27" i="1"/>
  <c r="AM27" i="1" s="1"/>
  <c r="AF27" i="1"/>
  <c r="AH27" i="1" s="1"/>
  <c r="AA27" i="1"/>
  <c r="AC27" i="1" s="1"/>
  <c r="V27" i="1"/>
  <c r="X27" i="1" s="1"/>
  <c r="AP26" i="1"/>
  <c r="AR26" i="1" s="1"/>
  <c r="AK26" i="1"/>
  <c r="AM26" i="1" s="1"/>
  <c r="AF26" i="1"/>
  <c r="AH26" i="1" s="1"/>
  <c r="AA26" i="1"/>
  <c r="AC26" i="1" s="1"/>
  <c r="V26" i="1"/>
  <c r="X26" i="1" s="1"/>
  <c r="AP25" i="1"/>
  <c r="AR25" i="1" s="1"/>
  <c r="AK25" i="1"/>
  <c r="AM25" i="1" s="1"/>
  <c r="AF25" i="1"/>
  <c r="AH25" i="1" s="1"/>
  <c r="AA25" i="1"/>
  <c r="AC25" i="1" s="1"/>
  <c r="V25" i="1"/>
  <c r="X25" i="1" s="1"/>
  <c r="AP23" i="1"/>
  <c r="AR23" i="1" s="1"/>
  <c r="AK23" i="1"/>
  <c r="AM23" i="1" s="1"/>
  <c r="AF23" i="1"/>
  <c r="AH23" i="1" s="1"/>
  <c r="AA23" i="1"/>
  <c r="AC23" i="1" s="1"/>
  <c r="V23" i="1"/>
  <c r="X23" i="1" s="1"/>
  <c r="AR32" i="1" l="1"/>
  <c r="AM32" i="1"/>
  <c r="AC32" i="1"/>
  <c r="X32" i="1"/>
  <c r="O21" i="1"/>
  <c r="AP21" i="1" s="1"/>
  <c r="AR21" i="1" s="1"/>
  <c r="O22" i="1"/>
  <c r="AP22" i="1" s="1"/>
  <c r="AR22" i="1" s="1"/>
  <c r="O19" i="1"/>
  <c r="AP19" i="1" s="1"/>
  <c r="AR19" i="1" s="1"/>
  <c r="AP20" i="1"/>
  <c r="AR20" i="1" s="1"/>
  <c r="O15" i="1"/>
  <c r="AP15" i="1" s="1"/>
  <c r="AR15" i="1" s="1"/>
  <c r="O16" i="1"/>
  <c r="AP16" i="1" s="1"/>
  <c r="AR16" i="1" s="1"/>
  <c r="O17" i="1"/>
  <c r="AP17" i="1" s="1"/>
  <c r="AR17" i="1" s="1"/>
  <c r="O18" i="1"/>
  <c r="AP18" i="1" s="1"/>
  <c r="AR18" i="1" s="1"/>
  <c r="O14" i="1"/>
  <c r="AP14" i="1" s="1"/>
  <c r="AR14" i="1" s="1"/>
  <c r="AK14" i="1"/>
  <c r="AM14" i="1" s="1"/>
  <c r="AK22" i="1"/>
  <c r="AM22" i="1" s="1"/>
  <c r="AK21" i="1"/>
  <c r="AM21" i="1" s="1"/>
  <c r="AK20" i="1"/>
  <c r="AM20" i="1" s="1"/>
  <c r="AK19" i="1"/>
  <c r="AM19" i="1"/>
  <c r="AK18" i="1"/>
  <c r="AM18" i="1" s="1"/>
  <c r="AK17" i="1"/>
  <c r="AM17" i="1" s="1"/>
  <c r="AK16" i="1"/>
  <c r="AM16" i="1" s="1"/>
  <c r="AK15" i="1"/>
  <c r="AM15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/>
  <c r="AF16" i="1"/>
  <c r="AH16" i="1" s="1"/>
  <c r="AF15" i="1"/>
  <c r="AH15" i="1" s="1"/>
  <c r="AF14" i="1"/>
  <c r="AH14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AH32" i="1" l="1"/>
  <c r="AC24" i="1"/>
  <c r="AC33" i="1" s="1"/>
  <c r="AM24" i="1"/>
  <c r="AM33" i="1" s="1"/>
  <c r="AH24" i="1"/>
  <c r="AR24" i="1"/>
  <c r="AR33" i="1" s="1"/>
  <c r="X24" i="1"/>
  <c r="X33" i="1" s="1"/>
  <c r="AH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1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1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3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3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3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3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3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3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3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3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3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3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3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3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3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3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3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4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32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3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<sst xmlns="http://schemas.openxmlformats.org/spreadsheetml/2006/main" count="392" uniqueCount="214">
  <si>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INSPECCIÓN, VIGILANCIA Y CONTROL</t>
    </r>
  </si>
  <si>
    <t>Código: PLE-PIN-F017
Versión: 07
Vigencia: 21 de enero de 2025
Caso HOLA: 113317</t>
  </si>
  <si>
    <t>VIGENCIA DE LA PLANEACIÓN 2025</t>
  </si>
  <si>
    <t>DEPENDENCIAS ASOCIADAS</t>
  </si>
  <si>
    <t>Subsecretaría de Gestión Local
Dirección para la Gestión Policiva
Dirección para la Gestión Administrativa Especial de Policía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</si>
  <si>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</si>
  <si>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</si>
  <si>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</si>
  <si>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</si>
  <si>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</si>
  <si>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116031</t>
  </si>
  <si>
    <t>PLAN ESTRATÉGICO INSTITUCIONAL</t>
  </si>
  <si>
    <t>META</t>
  </si>
  <si>
    <t>INDICADOR</t>
  </si>
  <si>
    <t>POLÍTICA DE GESTIÓN Y DESEMPEÑO ASOCIADA</t>
  </si>
  <si>
    <t>FUENTE DE FINANCIACIÓN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</si>
  <si>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</si>
  <si>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</si>
  <si>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</si>
  <si>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</si>
  <si>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</si>
  <si>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</si>
  <si>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</si>
  <si>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</si>
  <si>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</si>
  <si>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</si>
  <si>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</si>
  <si>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</si>
  <si>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</si>
  <si>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</si>
  <si>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</si>
  <si>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</si>
  <si>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</si>
  <si>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</si>
  <si>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</si>
  <si>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</si>
  <si>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</si>
  <si>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</si>
  <si>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</si>
  <si>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</si>
  <si>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</si>
  <si>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</si>
  <si>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</si>
  <si>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</si>
  <si>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</si>
  <si>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</si>
  <si>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</si>
  <si>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1</t>
  </si>
  <si>
    <t>Acompañar 1840 operativos de Inspección, Vigilancia y Control en materia de actividad económica</t>
  </si>
  <si>
    <t>Gestión</t>
  </si>
  <si>
    <t>Operativos de IVC acompañados en materia de actividad económica</t>
  </si>
  <si>
    <t>Número de operativos de IVC acompañados en materia de actividad económica</t>
  </si>
  <si>
    <t>793
(Corte: 31 de agosto de 2024)</t>
  </si>
  <si>
    <t>Suma</t>
  </si>
  <si>
    <t>Eficacia</t>
  </si>
  <si>
    <t>No Aplica</t>
  </si>
  <si>
    <t>7952 - Fortalecimiento institucional de la gestión local en las localidades de Bogotá D.C.</t>
  </si>
  <si>
    <t>Formatos Evidencia de Reunión - GDI-GPD-F029</t>
  </si>
  <si>
    <t>Sistema de Gestión DGP</t>
  </si>
  <si>
    <t>Dirección para la Gestión Policiva (IVC-Actividad Económica)</t>
  </si>
  <si>
    <t>2</t>
  </si>
  <si>
    <t>Acompañar 435 operativos de Inspección, Vigilancia y Control en materia ambiental y minería</t>
  </si>
  <si>
    <t>Operativos de IVC acompañados en materia ambiental y minería</t>
  </si>
  <si>
    <t>Número de operativos de IVC acompañados en materia ambiental y minería</t>
  </si>
  <si>
    <t>417
(Corte:  31 de agosto de 2024)</t>
  </si>
  <si>
    <t>7983-Fortalecimiento de la gestión policiva en Bogotá D.C.</t>
  </si>
  <si>
    <t>Dirección para la Gestión Policiva (IVC-Ambiental y Minería)</t>
  </si>
  <si>
    <t>3</t>
  </si>
  <si>
    <t>Acompañar 201 operativos de Inspección, Vigilancia y Control para el cumplimiento de la sentencia de Cerros Orientales</t>
  </si>
  <si>
    <t>Operativos de IVC acompañados para el cumplimiento de la sentencia de Cerros Orientales</t>
  </si>
  <si>
    <t>Número de operativos de IVC acompañados para el cumplimiento de la sentencia de Cerros Orientales</t>
  </si>
  <si>
    <t>126
(Corte:  31 de agosto de 2024)</t>
  </si>
  <si>
    <t>Número de operativos de IVC acompañados para el cumplimiento de la sentencia de  Cerros Orientales</t>
  </si>
  <si>
    <t>Dirección para la Gestión Policiva (IVC-Cerros Orientales)</t>
  </si>
  <si>
    <t>4</t>
  </si>
  <si>
    <t>Acompañar 68 operativos de Inspección, Vigilancia y Control para el cumplimiento de la sentencia del Río Bogotá</t>
  </si>
  <si>
    <t>Operativos de IVC acompañados para el cumplimiento de la sentencia del Río Bogotá</t>
  </si>
  <si>
    <t>Número de operativos de IVC acompañados para el cumplimiento de la sentencia del Río Bogotá</t>
  </si>
  <si>
    <t>36
(Corte: 31 de agosto de 2024)</t>
  </si>
  <si>
    <t>Número de operativos de IVC acompañados para el cumplimiento de la sentencia del  Río Bogotá</t>
  </si>
  <si>
    <t>Dirección para la Gestión Policiva (IVC-Rio Bogota)</t>
  </si>
  <si>
    <t>5</t>
  </si>
  <si>
    <t>Acompañar 1050 operativos de Inspección, Vigilancia y Control en materia de espacio público</t>
  </si>
  <si>
    <t>Operativos de IVC acompañados en materia de espacio público</t>
  </si>
  <si>
    <t>Número de operativos de IVC acompañados en materia de espacio público</t>
  </si>
  <si>
    <t>660
(Corte:  31 de agosto de 2024)</t>
  </si>
  <si>
    <t>Dirección para la Gestión Policiva (IVC-Espacio Público)</t>
  </si>
  <si>
    <t>6</t>
  </si>
  <si>
    <t>Acompañar 101 operativos de inspección, vigilancia y control de ocupaciones ilegales</t>
  </si>
  <si>
    <t>Operativos de IVC acompañados en materia de ocupaciones ilegales</t>
  </si>
  <si>
    <t>Número de operativos de IVC acompañados en materia de ocupaciones ilegales</t>
  </si>
  <si>
    <t>32
(Corte:  31 de agosto de 2024)</t>
  </si>
  <si>
    <t>Número de operativos de IVC acompañados en materia de  ocupaciones ilegales</t>
  </si>
  <si>
    <t>Dirección para la Gestión Policiva  (IVC -Ocupaciones Ilegales)</t>
  </si>
  <si>
    <t>7</t>
  </si>
  <si>
    <t>Realizar el trámite de sustanciación, notificación y devolución del 100% de los expedientes radicados en la Dirección para la Gestión Administrativa Especial de Policía, en un tiempo igual o inferior a sesenta (60) días hábiles, a partir de la recepción del expediente en la DGAEP.</t>
  </si>
  <si>
    <t>Porcentaje de expedientes sustanciados, notificados y devueltos en un tiempo igual o menor a 60 días hábiles a partir de la recepción del expediente en la Dirección para la Gestión Administrativa Especial de Policía</t>
  </si>
  <si>
    <t>(Número de expedientes notificados y devueltos en un tiempo igual o menor a  60 días hábiles a partir de la recepción del expediete en la DGAEP / Número total de expedientes radicados)*100</t>
  </si>
  <si>
    <t>100% 
(Corte: 31 de agosto de 2024)</t>
  </si>
  <si>
    <t>Constante</t>
  </si>
  <si>
    <t>Porcentaje de expedientes notificados y devueltos en un tiempo igual o menor a 60 días hábiles a partir de la recepción del expediente en la Dirección para la Gestión Administrativa Especial de Policía</t>
  </si>
  <si>
    <t>Matriz de seguimiento de los expedientes radicados y devueltos en un tiempo igual o menor a 60 días hábiles a partir de la recepción del expediente en la Dirección para la Gestión Administrativa Especial de Policía</t>
  </si>
  <si>
    <t>Formato controlado GET-IVC-F054 Trazabilidad de expedientes tramitados,  archivo compartido en One Drive</t>
  </si>
  <si>
    <t>Dirección para la Gestión Administrativa Especial de Policía</t>
  </si>
  <si>
    <t>8</t>
  </si>
  <si>
    <t>Realizar 4 informes de seguimiento y recomendaciones relacionadas con la política publica, planes, programas y proyectos para la defensa del espacio público</t>
  </si>
  <si>
    <t>Informes de seguimiento y recomendaciones relacionadas con la política publica, planes, programas y proyectos para la defensa del espacio público</t>
  </si>
  <si>
    <t>Número de informes de seguimiento y recomendaciones relacionadas con la política publica, planes, programas y proyectos para la defensa del espacio público</t>
  </si>
  <si>
    <t>N/A</t>
  </si>
  <si>
    <t>Informes de seguimiento y recomendaciones relacionadas con la política pública, planes, programa y proyectos para la defensa del espacio público</t>
  </si>
  <si>
    <t>Política 15. Seguimiento y evaluación de la gestión institucional</t>
  </si>
  <si>
    <t>Informes de seguimiento</t>
  </si>
  <si>
    <t>Subsecretaría de Gestión Local - Espacio público</t>
  </si>
  <si>
    <t>9</t>
  </si>
  <si>
    <t>Realizar 174 visitas de seguimiento y/o asesorías al proceso de Cobro Persuasivo de las Alcaldías Locales</t>
  </si>
  <si>
    <t>Visitas de seguimiento y/o asesorías al proceso de cobro persuasivo de las Alcaldías Locales</t>
  </si>
  <si>
    <t>Número de visitas de seguimiento y/o asesorías al proceso de cobro persuasivo de las Alcaldías Locales realizadas</t>
  </si>
  <si>
    <t>139
(Corte: 31 de agosto de 2024)</t>
  </si>
  <si>
    <t>Número de visitas de seguimiento y/o asesorías al proceso de cobro persuasivo de las Alcaldías Locales</t>
  </si>
  <si>
    <t>Archivo en Sharepoint de la Dirección para la Gestión Policiva - Cobro Persuasivo</t>
  </si>
  <si>
    <t>Dirección para la Gestión Policiva (Cobro Persuasivo)</t>
  </si>
  <si>
    <t>10</t>
  </si>
  <si>
    <t>Mantener actualizado en un 100% el canal de consulta con información de las decisiones proferidas en segunda instancia por la Dirección para la Gestión Administrativa Especial de Policía.</t>
  </si>
  <si>
    <t>Porcentaje de expedientes con decisión ingresados en el canal de Consulta para los procesos policivos y administrativos y de policía en segunda instancia</t>
  </si>
  <si>
    <t>(Número de expedientes con información de la decisión  en el canal de consulta   /  Número de decisiones en el periodo) * 100</t>
  </si>
  <si>
    <t>NA</t>
  </si>
  <si>
    <t>Porcentaje de decisiones actualizadas en el canal de consulta para los procesos Policivos y Administrativos y de Policía en segunda instancia</t>
  </si>
  <si>
    <t>7993 - Fortalecimiento del tejido social y la reconstrucción de la confianza con la ciudadanía para promover la cultura de la convivencia basada en el diálogo</t>
  </si>
  <si>
    <t>Matriz de seguimiento de las decisiones generadas y cargadas en el canal de consulta durante el periodo, con número de expediente, número de decisión y resumen de la decisión y porcentaje de cumplimiento (%).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</si>
  <si>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</si>
  <si>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</si>
  <si>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</si>
  <si>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</si>
  <si>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</si>
  <si>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</si>
  <si>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</si>
  <si>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</si>
  <si>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</si>
  <si>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</si>
  <si>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</si>
  <si>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</si>
  <si>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</si>
  <si>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</si>
  <si>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</si>
  <si>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</si>
  <si>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</si>
  <si>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</si>
  <si>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</si>
  <si>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</si>
  <si>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</si>
  <si>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</si>
  <si>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</si>
  <si>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</si>
  <si>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</si>
  <si>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</si>
  <si>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</si>
  <si>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</si>
  <si>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</si>
  <si>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</si>
  <si>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</si>
  <si>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</si>
  <si>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</si>
  <si>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</si>
  <si>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</si>
  <si>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</si>
  <si>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</si>
  <si>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</si>
  <si>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</si>
  <si>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</si>
  <si>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</si>
  <si>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</si>
  <si>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</si>
  <si>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</si>
  <si>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</si>
  <si>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</si>
  <si>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</si>
  <si>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</si>
  <si>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</si>
  <si>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</si>
  <si>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</si>
  <si>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</si>
  <si>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</si>
  <si>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</si>
  <si>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</si>
  <si>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</si>
  <si>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</si>
  <si>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</si>
  <si>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</si>
  <si>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</si>
  <si>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</si>
  <si>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</si>
  <si>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Política 2. Integridad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</si>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</sst>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4472C4"/>
      <name val="Calibri Light"/>
      <family val="2"/>
    </font>
    <font>
      <sz val="11"/>
      <color rgb="FF0070C0"/>
      <name val="Calibri Light"/>
      <family val="2"/>
    </font>
    <font>
      <b/>
      <sz val="11"/>
      <color rgb="FF00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10" fontId="3" fillId="0" borderId="1" xfId="0" applyNumberFormat="1" applyFont="1" applyBorder="1" applyAlignment="1">
      <alignment horizontal="justify" vertical="center" wrapText="1"/>
    </xf>
    <xf numFmtId="9" fontId="3" fillId="0" borderId="1" xfId="0" applyNumberFormat="1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23384</xdr:colOff>
      <xdr:row>0</xdr:row>
      <xdr:rowOff>728382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T46"/>
  <sheetViews>
    <sheetView tabSelected="1" topLeftCell="C24" zoomScale="85" zoomScaleNormal="85" workbookViewId="0">
      <selection activeCell="I28" sqref="I28"/>
    </sheetView>
  </sheetViews>
  <sheetFormatPr defaultColWidth="16.28515625" defaultRowHeight="14.45"/>
  <cols>
    <col min="1" max="5" width="16.28515625" style="1"/>
    <col min="6" max="6" width="21.42578125" style="1" customWidth="1"/>
    <col min="7" max="16384" width="16.28515625" style="1"/>
  </cols>
  <sheetData>
    <row r="1" spans="1:45" s="34" customFormat="1" ht="70.5" customHeight="1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7" t="s">
        <v>1</v>
      </c>
      <c r="L1" s="98"/>
      <c r="M1" s="98"/>
      <c r="N1" s="98"/>
      <c r="O1" s="98"/>
    </row>
    <row r="2" spans="1:45" s="36" customFormat="1" ht="23.65" customHeight="1">
      <c r="A2" s="100" t="s">
        <v>2</v>
      </c>
      <c r="B2" s="101"/>
      <c r="C2" s="101"/>
      <c r="D2" s="101"/>
      <c r="E2" s="101"/>
      <c r="F2" s="101"/>
      <c r="G2" s="101"/>
      <c r="H2" s="101"/>
      <c r="I2" s="101"/>
      <c r="J2" s="101"/>
      <c r="K2" s="35"/>
      <c r="L2" s="35"/>
      <c r="M2" s="35"/>
      <c r="N2" s="35"/>
      <c r="O2" s="35"/>
    </row>
    <row r="3" spans="1:45" s="34" customFormat="1"/>
    <row r="4" spans="1:45" s="34" customFormat="1" ht="29.1" customHeight="1">
      <c r="A4" s="94" t="s">
        <v>3</v>
      </c>
      <c r="B4" s="94"/>
      <c r="C4" s="94"/>
      <c r="D4" s="102" t="s">
        <v>4</v>
      </c>
      <c r="E4" s="103" t="s">
        <v>5</v>
      </c>
      <c r="F4" s="104"/>
      <c r="G4" s="104"/>
      <c r="H4" s="104"/>
      <c r="I4" s="104"/>
      <c r="J4" s="105"/>
    </row>
    <row r="5" spans="1:45" s="34" customFormat="1" ht="15" customHeight="1">
      <c r="A5" s="94"/>
      <c r="B5" s="94"/>
      <c r="C5" s="94"/>
      <c r="D5" s="102"/>
      <c r="E5" s="2" t="s">
        <v>6</v>
      </c>
      <c r="F5" s="2" t="s">
        <v>7</v>
      </c>
      <c r="G5" s="103" t="s">
        <v>8</v>
      </c>
      <c r="H5" s="104"/>
      <c r="I5" s="104"/>
      <c r="J5" s="105"/>
    </row>
    <row r="6" spans="1:45" s="34" customFormat="1">
      <c r="A6" s="94"/>
      <c r="B6" s="94"/>
      <c r="C6" s="94"/>
      <c r="D6" s="102"/>
      <c r="E6" s="37">
        <v>1</v>
      </c>
      <c r="F6" s="37" t="s">
        <v>9</v>
      </c>
      <c r="G6" s="106" t="s">
        <v>10</v>
      </c>
      <c r="H6" s="106"/>
      <c r="I6" s="106"/>
      <c r="J6" s="106"/>
    </row>
    <row r="7" spans="1:45" s="34" customFormat="1">
      <c r="A7" s="94"/>
      <c r="B7" s="94"/>
      <c r="C7" s="94"/>
      <c r="D7" s="102"/>
      <c r="E7" s="37"/>
      <c r="F7" s="37"/>
      <c r="G7" s="106"/>
      <c r="H7" s="106"/>
      <c r="I7" s="106"/>
      <c r="J7" s="106"/>
    </row>
    <row r="8" spans="1:45" s="34" customFormat="1">
      <c r="A8" s="94"/>
      <c r="B8" s="94"/>
      <c r="C8" s="94"/>
      <c r="D8" s="102"/>
      <c r="E8" s="37"/>
      <c r="F8" s="37"/>
      <c r="G8" s="106"/>
      <c r="H8" s="106"/>
      <c r="I8" s="106"/>
      <c r="J8" s="106"/>
    </row>
    <row r="9" spans="1:45" s="34" customFormat="1"/>
    <row r="10" spans="1:45" s="34" customFormat="1"/>
    <row r="11" spans="1:45" ht="14.65" customHeight="1">
      <c r="A11" s="94" t="s">
        <v>11</v>
      </c>
      <c r="B11" s="94"/>
      <c r="C11" s="94" t="s">
        <v>12</v>
      </c>
      <c r="D11" s="94"/>
      <c r="E11" s="94"/>
      <c r="F11" s="99" t="s">
        <v>13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7" t="s">
        <v>14</v>
      </c>
      <c r="R11" s="107" t="s">
        <v>15</v>
      </c>
      <c r="S11" s="94" t="s">
        <v>16</v>
      </c>
      <c r="T11" s="94"/>
      <c r="U11" s="94"/>
      <c r="V11" s="64" t="s">
        <v>17</v>
      </c>
      <c r="W11" s="65"/>
      <c r="X11" s="65"/>
      <c r="Y11" s="65"/>
      <c r="Z11" s="66"/>
      <c r="AA11" s="70" t="s">
        <v>18</v>
      </c>
      <c r="AB11" s="71"/>
      <c r="AC11" s="71"/>
      <c r="AD11" s="71"/>
      <c r="AE11" s="72"/>
      <c r="AF11" s="76" t="s">
        <v>19</v>
      </c>
      <c r="AG11" s="77"/>
      <c r="AH11" s="77"/>
      <c r="AI11" s="77"/>
      <c r="AJ11" s="78"/>
      <c r="AK11" s="82" t="s">
        <v>20</v>
      </c>
      <c r="AL11" s="83"/>
      <c r="AM11" s="83"/>
      <c r="AN11" s="83"/>
      <c r="AO11" s="84"/>
      <c r="AP11" s="88" t="s">
        <v>21</v>
      </c>
      <c r="AQ11" s="89"/>
      <c r="AR11" s="89"/>
      <c r="AS11" s="90"/>
    </row>
    <row r="12" spans="1:45" ht="14.65" customHeight="1">
      <c r="A12" s="94"/>
      <c r="B12" s="94"/>
      <c r="C12" s="94"/>
      <c r="D12" s="94"/>
      <c r="E12" s="94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8"/>
      <c r="R12" s="108"/>
      <c r="S12" s="94"/>
      <c r="T12" s="94"/>
      <c r="U12" s="94"/>
      <c r="V12" s="67"/>
      <c r="W12" s="68"/>
      <c r="X12" s="68"/>
      <c r="Y12" s="68"/>
      <c r="Z12" s="69"/>
      <c r="AA12" s="73"/>
      <c r="AB12" s="74"/>
      <c r="AC12" s="74"/>
      <c r="AD12" s="74"/>
      <c r="AE12" s="75"/>
      <c r="AF12" s="79"/>
      <c r="AG12" s="80"/>
      <c r="AH12" s="80"/>
      <c r="AI12" s="80"/>
      <c r="AJ12" s="81"/>
      <c r="AK12" s="85"/>
      <c r="AL12" s="86"/>
      <c r="AM12" s="86"/>
      <c r="AN12" s="86"/>
      <c r="AO12" s="87"/>
      <c r="AP12" s="91"/>
      <c r="AQ12" s="92"/>
      <c r="AR12" s="92"/>
      <c r="AS12" s="93"/>
    </row>
    <row r="13" spans="1:45" ht="76.150000000000006" customHeight="1">
      <c r="A13" s="2" t="s">
        <v>22</v>
      </c>
      <c r="B13" s="2" t="s">
        <v>23</v>
      </c>
      <c r="C13" s="2" t="s">
        <v>24</v>
      </c>
      <c r="D13" s="2" t="s">
        <v>25</v>
      </c>
      <c r="E13" s="2" t="s">
        <v>26</v>
      </c>
      <c r="F13" s="20" t="s">
        <v>27</v>
      </c>
      <c r="G13" s="20" t="s">
        <v>28</v>
      </c>
      <c r="H13" s="20" t="s">
        <v>29</v>
      </c>
      <c r="I13" s="20" t="s">
        <v>30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P13" s="20" t="s">
        <v>37</v>
      </c>
      <c r="Q13" s="109"/>
      <c r="R13" s="109"/>
      <c r="S13" s="2" t="s">
        <v>38</v>
      </c>
      <c r="T13" s="2" t="s">
        <v>39</v>
      </c>
      <c r="U13" s="2" t="s">
        <v>40</v>
      </c>
      <c r="V13" s="3" t="s">
        <v>41</v>
      </c>
      <c r="W13" s="3" t="s">
        <v>42</v>
      </c>
      <c r="X13" s="3" t="s">
        <v>43</v>
      </c>
      <c r="Y13" s="3" t="s">
        <v>44</v>
      </c>
      <c r="Z13" s="3" t="s">
        <v>45</v>
      </c>
      <c r="AA13" s="23" t="s">
        <v>41</v>
      </c>
      <c r="AB13" s="23" t="s">
        <v>42</v>
      </c>
      <c r="AC13" s="23" t="s">
        <v>43</v>
      </c>
      <c r="AD13" s="23" t="s">
        <v>44</v>
      </c>
      <c r="AE13" s="23" t="s">
        <v>45</v>
      </c>
      <c r="AF13" s="24" t="s">
        <v>41</v>
      </c>
      <c r="AG13" s="24" t="s">
        <v>42</v>
      </c>
      <c r="AH13" s="24" t="s">
        <v>43</v>
      </c>
      <c r="AI13" s="24" t="s">
        <v>44</v>
      </c>
      <c r="AJ13" s="24" t="s">
        <v>45</v>
      </c>
      <c r="AK13" s="25" t="s">
        <v>41</v>
      </c>
      <c r="AL13" s="25" t="s">
        <v>42</v>
      </c>
      <c r="AM13" s="25" t="s">
        <v>43</v>
      </c>
      <c r="AN13" s="25" t="s">
        <v>44</v>
      </c>
      <c r="AO13" s="25" t="s">
        <v>45</v>
      </c>
      <c r="AP13" s="4" t="s">
        <v>41</v>
      </c>
      <c r="AQ13" s="4" t="s">
        <v>42</v>
      </c>
      <c r="AR13" s="4" t="s">
        <v>43</v>
      </c>
      <c r="AS13" s="4" t="s">
        <v>44</v>
      </c>
    </row>
    <row r="14" spans="1:45" s="30" customFormat="1" ht="129.6">
      <c r="A14" s="22">
        <v>4</v>
      </c>
      <c r="B14" s="21" t="s">
        <v>46</v>
      </c>
      <c r="C14" s="26" t="s">
        <v>47</v>
      </c>
      <c r="D14" s="21" t="s">
        <v>48</v>
      </c>
      <c r="E14" s="21" t="s">
        <v>49</v>
      </c>
      <c r="F14" s="21" t="s">
        <v>50</v>
      </c>
      <c r="G14" s="21" t="s">
        <v>51</v>
      </c>
      <c r="H14" s="40" t="s">
        <v>52</v>
      </c>
      <c r="I14" s="21" t="s">
        <v>53</v>
      </c>
      <c r="J14" s="21" t="s">
        <v>51</v>
      </c>
      <c r="K14" s="42">
        <v>200</v>
      </c>
      <c r="L14" s="42">
        <v>580</v>
      </c>
      <c r="M14" s="42">
        <v>600</v>
      </c>
      <c r="N14" s="42">
        <v>460</v>
      </c>
      <c r="O14" s="42">
        <f>K14+L14+M14+N14</f>
        <v>1840</v>
      </c>
      <c r="P14" s="21" t="s">
        <v>54</v>
      </c>
      <c r="Q14" s="21" t="s">
        <v>55</v>
      </c>
      <c r="R14" s="21" t="s">
        <v>56</v>
      </c>
      <c r="S14" s="21" t="s">
        <v>57</v>
      </c>
      <c r="T14" s="21" t="s">
        <v>58</v>
      </c>
      <c r="U14" s="21" t="s">
        <v>59</v>
      </c>
      <c r="V14" s="29">
        <f t="shared" ref="V14:V23" si="0">K14</f>
        <v>200</v>
      </c>
      <c r="W14" s="21"/>
      <c r="X14" s="21">
        <f>IF(W14/V14&gt;100%,100%,W14/V14)</f>
        <v>0</v>
      </c>
      <c r="Y14" s="21"/>
      <c r="Z14" s="21"/>
      <c r="AA14" s="29">
        <f t="shared" ref="AA14:AA22" si="1">L14</f>
        <v>580</v>
      </c>
      <c r="AB14" s="21"/>
      <c r="AC14" s="21">
        <f>IF(AB14/AA14&gt;100%,100%,AB14/AA14)</f>
        <v>0</v>
      </c>
      <c r="AD14" s="21"/>
      <c r="AE14" s="21"/>
      <c r="AF14" s="29">
        <f t="shared" ref="AF14:AF22" si="2">M14</f>
        <v>600</v>
      </c>
      <c r="AG14" s="21"/>
      <c r="AH14" s="21">
        <f>IF(AG14/AF14&gt;100%,100%,AG14/AF14)</f>
        <v>0</v>
      </c>
      <c r="AI14" s="21"/>
      <c r="AJ14" s="21"/>
      <c r="AK14" s="29">
        <f t="shared" ref="AK14:AK22" si="3">N14</f>
        <v>460</v>
      </c>
      <c r="AL14" s="21"/>
      <c r="AM14" s="21">
        <f>IF(AL14/AK14&gt;100%,100%,AL14/AK14)</f>
        <v>0</v>
      </c>
      <c r="AN14" s="21"/>
      <c r="AO14" s="21"/>
      <c r="AP14" s="21">
        <f t="shared" ref="AP14:AP22" si="4">O14</f>
        <v>1840</v>
      </c>
      <c r="AQ14" s="21"/>
      <c r="AR14" s="21">
        <f>IF(AQ14/AP14&gt;100%,100%,AQ14/AP14)</f>
        <v>0</v>
      </c>
      <c r="AS14" s="21"/>
    </row>
    <row r="15" spans="1:45" s="30" customFormat="1" ht="129.6">
      <c r="A15" s="22">
        <v>4</v>
      </c>
      <c r="B15" s="21" t="s">
        <v>46</v>
      </c>
      <c r="C15" s="26" t="s">
        <v>60</v>
      </c>
      <c r="D15" s="32" t="s">
        <v>61</v>
      </c>
      <c r="E15" s="21" t="s">
        <v>49</v>
      </c>
      <c r="F15" s="21" t="s">
        <v>62</v>
      </c>
      <c r="G15" s="21" t="s">
        <v>63</v>
      </c>
      <c r="H15" s="32" t="s">
        <v>64</v>
      </c>
      <c r="I15" s="21" t="s">
        <v>53</v>
      </c>
      <c r="J15" s="21" t="s">
        <v>63</v>
      </c>
      <c r="K15" s="42">
        <v>65</v>
      </c>
      <c r="L15" s="42">
        <v>135</v>
      </c>
      <c r="M15" s="42">
        <v>135</v>
      </c>
      <c r="N15" s="42">
        <v>100</v>
      </c>
      <c r="O15" s="42">
        <f t="shared" ref="O15:O22" si="5">K15+L15+M15+N15</f>
        <v>435</v>
      </c>
      <c r="P15" s="21" t="s">
        <v>54</v>
      </c>
      <c r="Q15" s="21" t="s">
        <v>55</v>
      </c>
      <c r="R15" s="21" t="s">
        <v>65</v>
      </c>
      <c r="S15" s="21" t="s">
        <v>57</v>
      </c>
      <c r="T15" s="21" t="s">
        <v>58</v>
      </c>
      <c r="U15" s="21" t="s">
        <v>66</v>
      </c>
      <c r="V15" s="29">
        <f t="shared" si="0"/>
        <v>65</v>
      </c>
      <c r="W15" s="21"/>
      <c r="X15" s="21">
        <f t="shared" ref="X15:X23" si="6">IF(W15/V15&gt;100%,100%,W15/V15)</f>
        <v>0</v>
      </c>
      <c r="Y15" s="21"/>
      <c r="Z15" s="21"/>
      <c r="AA15" s="29">
        <f t="shared" si="1"/>
        <v>135</v>
      </c>
      <c r="AB15" s="21"/>
      <c r="AC15" s="21">
        <f t="shared" ref="AC15:AC23" si="7">IF(AB15/AA15&gt;100%,100%,AB15/AA15)</f>
        <v>0</v>
      </c>
      <c r="AD15" s="21"/>
      <c r="AE15" s="21"/>
      <c r="AF15" s="29">
        <f t="shared" si="2"/>
        <v>135</v>
      </c>
      <c r="AG15" s="21"/>
      <c r="AH15" s="21">
        <f t="shared" ref="AH15:AH23" si="8">IF(AG15/AF15&gt;100%,100%,AG15/AF15)</f>
        <v>0</v>
      </c>
      <c r="AI15" s="21"/>
      <c r="AJ15" s="21"/>
      <c r="AK15" s="29">
        <f t="shared" si="3"/>
        <v>100</v>
      </c>
      <c r="AL15" s="21"/>
      <c r="AM15" s="21">
        <f t="shared" ref="AM15:AM23" si="9">IF(AL15/AK15&gt;100%,100%,AL15/AK15)</f>
        <v>0</v>
      </c>
      <c r="AN15" s="21"/>
      <c r="AO15" s="21"/>
      <c r="AP15" s="21">
        <f t="shared" si="4"/>
        <v>435</v>
      </c>
      <c r="AQ15" s="21"/>
      <c r="AR15" s="21">
        <f t="shared" ref="AR15:AR23" si="10">IF(AQ15/AP15&gt;100%,100%,AQ15/AP15)</f>
        <v>0</v>
      </c>
      <c r="AS15" s="21"/>
    </row>
    <row r="16" spans="1:45" s="30" customFormat="1" ht="129.6">
      <c r="A16" s="22">
        <v>4</v>
      </c>
      <c r="B16" s="21" t="s">
        <v>46</v>
      </c>
      <c r="C16" s="26" t="s">
        <v>67</v>
      </c>
      <c r="D16" s="21" t="s">
        <v>68</v>
      </c>
      <c r="E16" s="21" t="s">
        <v>49</v>
      </c>
      <c r="F16" s="21" t="s">
        <v>69</v>
      </c>
      <c r="G16" s="21" t="s">
        <v>70</v>
      </c>
      <c r="H16" s="32" t="s">
        <v>71</v>
      </c>
      <c r="I16" s="21" t="s">
        <v>53</v>
      </c>
      <c r="J16" s="21" t="s">
        <v>72</v>
      </c>
      <c r="K16" s="42">
        <v>28</v>
      </c>
      <c r="L16" s="42">
        <v>60</v>
      </c>
      <c r="M16" s="42">
        <v>60</v>
      </c>
      <c r="N16" s="42">
        <v>53</v>
      </c>
      <c r="O16" s="42">
        <f t="shared" si="5"/>
        <v>201</v>
      </c>
      <c r="P16" s="21" t="s">
        <v>54</v>
      </c>
      <c r="Q16" s="21" t="s">
        <v>55</v>
      </c>
      <c r="R16" s="21" t="s">
        <v>65</v>
      </c>
      <c r="S16" s="21" t="s">
        <v>57</v>
      </c>
      <c r="T16" s="21" t="s">
        <v>58</v>
      </c>
      <c r="U16" s="21" t="s">
        <v>73</v>
      </c>
      <c r="V16" s="29">
        <f t="shared" si="0"/>
        <v>28</v>
      </c>
      <c r="W16" s="21"/>
      <c r="X16" s="21">
        <f t="shared" si="6"/>
        <v>0</v>
      </c>
      <c r="Y16" s="21"/>
      <c r="Z16" s="21"/>
      <c r="AA16" s="29">
        <f t="shared" si="1"/>
        <v>60</v>
      </c>
      <c r="AB16" s="21"/>
      <c r="AC16" s="21">
        <f t="shared" si="7"/>
        <v>0</v>
      </c>
      <c r="AD16" s="21"/>
      <c r="AE16" s="21"/>
      <c r="AF16" s="29">
        <f t="shared" si="2"/>
        <v>60</v>
      </c>
      <c r="AG16" s="21"/>
      <c r="AH16" s="21">
        <f t="shared" si="8"/>
        <v>0</v>
      </c>
      <c r="AI16" s="21"/>
      <c r="AJ16" s="21"/>
      <c r="AK16" s="29">
        <f t="shared" si="3"/>
        <v>53</v>
      </c>
      <c r="AL16" s="21"/>
      <c r="AM16" s="21">
        <f t="shared" si="9"/>
        <v>0</v>
      </c>
      <c r="AN16" s="21"/>
      <c r="AO16" s="21"/>
      <c r="AP16" s="21">
        <f t="shared" si="4"/>
        <v>201</v>
      </c>
      <c r="AQ16" s="21"/>
      <c r="AR16" s="21">
        <f t="shared" si="10"/>
        <v>0</v>
      </c>
      <c r="AS16" s="21"/>
    </row>
    <row r="17" spans="1:46" s="30" customFormat="1" ht="129.6">
      <c r="A17" s="22">
        <v>4</v>
      </c>
      <c r="B17" s="21" t="s">
        <v>46</v>
      </c>
      <c r="C17" s="26" t="s">
        <v>74</v>
      </c>
      <c r="D17" s="21" t="s">
        <v>75</v>
      </c>
      <c r="E17" s="21" t="s">
        <v>49</v>
      </c>
      <c r="F17" s="21" t="s">
        <v>76</v>
      </c>
      <c r="G17" s="21" t="s">
        <v>77</v>
      </c>
      <c r="H17" s="41" t="s">
        <v>78</v>
      </c>
      <c r="I17" s="21" t="s">
        <v>53</v>
      </c>
      <c r="J17" s="21" t="s">
        <v>79</v>
      </c>
      <c r="K17" s="42">
        <v>9</v>
      </c>
      <c r="L17" s="42">
        <v>20</v>
      </c>
      <c r="M17" s="43">
        <v>21</v>
      </c>
      <c r="N17" s="43">
        <v>18</v>
      </c>
      <c r="O17" s="42">
        <f t="shared" si="5"/>
        <v>68</v>
      </c>
      <c r="P17" s="21" t="s">
        <v>54</v>
      </c>
      <c r="Q17" s="21" t="s">
        <v>55</v>
      </c>
      <c r="R17" s="21" t="s">
        <v>65</v>
      </c>
      <c r="S17" s="21" t="s">
        <v>57</v>
      </c>
      <c r="T17" s="21" t="s">
        <v>58</v>
      </c>
      <c r="U17" s="21" t="s">
        <v>80</v>
      </c>
      <c r="V17" s="29">
        <f t="shared" si="0"/>
        <v>9</v>
      </c>
      <c r="W17" s="21"/>
      <c r="X17" s="21">
        <f t="shared" si="6"/>
        <v>0</v>
      </c>
      <c r="Y17" s="21"/>
      <c r="Z17" s="21"/>
      <c r="AA17" s="29">
        <f t="shared" si="1"/>
        <v>20</v>
      </c>
      <c r="AB17" s="21"/>
      <c r="AC17" s="21">
        <f t="shared" si="7"/>
        <v>0</v>
      </c>
      <c r="AD17" s="21"/>
      <c r="AE17" s="21"/>
      <c r="AF17" s="29">
        <f t="shared" si="2"/>
        <v>21</v>
      </c>
      <c r="AG17" s="21"/>
      <c r="AH17" s="21">
        <f t="shared" si="8"/>
        <v>0</v>
      </c>
      <c r="AI17" s="21"/>
      <c r="AJ17" s="21"/>
      <c r="AK17" s="29">
        <f t="shared" si="3"/>
        <v>18</v>
      </c>
      <c r="AL17" s="21"/>
      <c r="AM17" s="21">
        <f t="shared" si="9"/>
        <v>0</v>
      </c>
      <c r="AN17" s="21"/>
      <c r="AO17" s="21"/>
      <c r="AP17" s="21">
        <f t="shared" si="4"/>
        <v>68</v>
      </c>
      <c r="AQ17" s="21"/>
      <c r="AR17" s="21">
        <f t="shared" si="10"/>
        <v>0</v>
      </c>
      <c r="AS17" s="21"/>
    </row>
    <row r="18" spans="1:46" s="30" customFormat="1" ht="129.6">
      <c r="A18" s="22">
        <v>4</v>
      </c>
      <c r="B18" s="21" t="s">
        <v>46</v>
      </c>
      <c r="C18" s="26" t="s">
        <v>81</v>
      </c>
      <c r="D18" s="21" t="s">
        <v>82</v>
      </c>
      <c r="E18" s="21" t="s">
        <v>49</v>
      </c>
      <c r="F18" s="21" t="s">
        <v>83</v>
      </c>
      <c r="G18" s="21" t="s">
        <v>84</v>
      </c>
      <c r="H18" s="41" t="s">
        <v>85</v>
      </c>
      <c r="I18" s="21" t="s">
        <v>53</v>
      </c>
      <c r="J18" s="21" t="s">
        <v>84</v>
      </c>
      <c r="K18" s="42">
        <v>129</v>
      </c>
      <c r="L18" s="42">
        <v>345</v>
      </c>
      <c r="M18" s="43">
        <v>335</v>
      </c>
      <c r="N18" s="43">
        <v>241</v>
      </c>
      <c r="O18" s="42">
        <f t="shared" si="5"/>
        <v>1050</v>
      </c>
      <c r="P18" s="21" t="s">
        <v>54</v>
      </c>
      <c r="Q18" s="21" t="s">
        <v>55</v>
      </c>
      <c r="R18" s="21" t="s">
        <v>65</v>
      </c>
      <c r="S18" s="21" t="s">
        <v>57</v>
      </c>
      <c r="T18" s="21" t="s">
        <v>58</v>
      </c>
      <c r="U18" s="21" t="s">
        <v>86</v>
      </c>
      <c r="V18" s="29">
        <f t="shared" si="0"/>
        <v>129</v>
      </c>
      <c r="W18" s="21"/>
      <c r="X18" s="21">
        <f t="shared" si="6"/>
        <v>0</v>
      </c>
      <c r="Y18" s="21"/>
      <c r="Z18" s="21"/>
      <c r="AA18" s="29">
        <f t="shared" si="1"/>
        <v>345</v>
      </c>
      <c r="AB18" s="21"/>
      <c r="AC18" s="21">
        <f t="shared" si="7"/>
        <v>0</v>
      </c>
      <c r="AD18" s="21"/>
      <c r="AE18" s="21"/>
      <c r="AF18" s="29">
        <f t="shared" si="2"/>
        <v>335</v>
      </c>
      <c r="AG18" s="21"/>
      <c r="AH18" s="21">
        <f t="shared" si="8"/>
        <v>0</v>
      </c>
      <c r="AI18" s="21"/>
      <c r="AJ18" s="21"/>
      <c r="AK18" s="29">
        <f t="shared" si="3"/>
        <v>241</v>
      </c>
      <c r="AL18" s="21"/>
      <c r="AM18" s="21">
        <f t="shared" si="9"/>
        <v>0</v>
      </c>
      <c r="AN18" s="21"/>
      <c r="AO18" s="21"/>
      <c r="AP18" s="21">
        <f t="shared" si="4"/>
        <v>1050</v>
      </c>
      <c r="AQ18" s="21"/>
      <c r="AR18" s="21">
        <f t="shared" si="10"/>
        <v>0</v>
      </c>
      <c r="AS18" s="21"/>
    </row>
    <row r="19" spans="1:46" s="30" customFormat="1" ht="129.6">
      <c r="A19" s="22">
        <v>4</v>
      </c>
      <c r="B19" s="21" t="s">
        <v>46</v>
      </c>
      <c r="C19" s="26" t="s">
        <v>87</v>
      </c>
      <c r="D19" s="21" t="s">
        <v>88</v>
      </c>
      <c r="E19" s="21" t="s">
        <v>49</v>
      </c>
      <c r="F19" s="21" t="s">
        <v>89</v>
      </c>
      <c r="G19" s="21" t="s">
        <v>90</v>
      </c>
      <c r="H19" s="32" t="s">
        <v>91</v>
      </c>
      <c r="I19" s="21" t="s">
        <v>53</v>
      </c>
      <c r="J19" s="21" t="s">
        <v>92</v>
      </c>
      <c r="K19" s="42">
        <v>19</v>
      </c>
      <c r="L19" s="42">
        <v>30</v>
      </c>
      <c r="M19" s="42">
        <v>30</v>
      </c>
      <c r="N19" s="42">
        <v>22</v>
      </c>
      <c r="O19" s="42">
        <f>K19+L19+M19+N19</f>
        <v>101</v>
      </c>
      <c r="P19" s="21" t="s">
        <v>54</v>
      </c>
      <c r="Q19" s="21" t="s">
        <v>55</v>
      </c>
      <c r="R19" s="21" t="s">
        <v>65</v>
      </c>
      <c r="S19" s="21" t="s">
        <v>57</v>
      </c>
      <c r="T19" s="21" t="s">
        <v>58</v>
      </c>
      <c r="U19" s="21" t="s">
        <v>93</v>
      </c>
      <c r="V19" s="29">
        <f t="shared" si="0"/>
        <v>19</v>
      </c>
      <c r="W19" s="21"/>
      <c r="X19" s="21">
        <f t="shared" si="6"/>
        <v>0</v>
      </c>
      <c r="Y19" s="21"/>
      <c r="Z19" s="21"/>
      <c r="AA19" s="29">
        <f t="shared" si="1"/>
        <v>30</v>
      </c>
      <c r="AB19" s="21"/>
      <c r="AC19" s="21">
        <f t="shared" si="7"/>
        <v>0</v>
      </c>
      <c r="AD19" s="21"/>
      <c r="AE19" s="21"/>
      <c r="AF19" s="29">
        <f t="shared" si="2"/>
        <v>30</v>
      </c>
      <c r="AG19" s="21"/>
      <c r="AH19" s="21">
        <f t="shared" si="8"/>
        <v>0</v>
      </c>
      <c r="AI19" s="21"/>
      <c r="AJ19" s="21"/>
      <c r="AK19" s="29">
        <f t="shared" si="3"/>
        <v>22</v>
      </c>
      <c r="AL19" s="21"/>
      <c r="AM19" s="21">
        <f t="shared" si="9"/>
        <v>0</v>
      </c>
      <c r="AN19" s="21"/>
      <c r="AO19" s="21"/>
      <c r="AP19" s="21">
        <f t="shared" si="4"/>
        <v>101</v>
      </c>
      <c r="AQ19" s="21"/>
      <c r="AR19" s="21">
        <f t="shared" si="10"/>
        <v>0</v>
      </c>
      <c r="AS19" s="21"/>
    </row>
    <row r="20" spans="1:46" s="30" customFormat="1" ht="207" customHeight="1">
      <c r="A20" s="22">
        <v>4</v>
      </c>
      <c r="B20" s="21" t="s">
        <v>46</v>
      </c>
      <c r="C20" s="26" t="s">
        <v>94</v>
      </c>
      <c r="D20" s="21" t="s">
        <v>95</v>
      </c>
      <c r="E20" s="21" t="s">
        <v>49</v>
      </c>
      <c r="F20" s="21" t="s">
        <v>96</v>
      </c>
      <c r="G20" s="21" t="s">
        <v>97</v>
      </c>
      <c r="H20" s="21" t="s">
        <v>98</v>
      </c>
      <c r="I20" s="21" t="s">
        <v>99</v>
      </c>
      <c r="J20" s="21" t="s">
        <v>100</v>
      </c>
      <c r="K20" s="44">
        <v>1</v>
      </c>
      <c r="L20" s="44">
        <v>1</v>
      </c>
      <c r="M20" s="44">
        <v>1</v>
      </c>
      <c r="N20" s="44">
        <v>1</v>
      </c>
      <c r="O20" s="44">
        <v>1</v>
      </c>
      <c r="P20" s="21" t="s">
        <v>54</v>
      </c>
      <c r="Q20" s="21" t="s">
        <v>55</v>
      </c>
      <c r="R20" s="21" t="s">
        <v>65</v>
      </c>
      <c r="S20" s="21" t="s">
        <v>101</v>
      </c>
      <c r="T20" s="21" t="s">
        <v>102</v>
      </c>
      <c r="U20" s="21" t="s">
        <v>103</v>
      </c>
      <c r="V20" s="45">
        <f t="shared" si="0"/>
        <v>1</v>
      </c>
      <c r="W20" s="45"/>
      <c r="X20" s="45">
        <f t="shared" si="6"/>
        <v>0</v>
      </c>
      <c r="Y20" s="21"/>
      <c r="Z20" s="21"/>
      <c r="AA20" s="45">
        <f t="shared" si="1"/>
        <v>1</v>
      </c>
      <c r="AB20" s="45"/>
      <c r="AC20" s="45">
        <f t="shared" si="7"/>
        <v>0</v>
      </c>
      <c r="AD20" s="21"/>
      <c r="AE20" s="21"/>
      <c r="AF20" s="45">
        <f t="shared" si="2"/>
        <v>1</v>
      </c>
      <c r="AG20" s="45"/>
      <c r="AH20" s="45">
        <f t="shared" si="8"/>
        <v>0</v>
      </c>
      <c r="AI20" s="21"/>
      <c r="AJ20" s="21"/>
      <c r="AK20" s="45">
        <f t="shared" si="3"/>
        <v>1</v>
      </c>
      <c r="AL20" s="45"/>
      <c r="AM20" s="45">
        <f t="shared" si="9"/>
        <v>0</v>
      </c>
      <c r="AN20" s="21"/>
      <c r="AO20" s="21"/>
      <c r="AP20" s="45">
        <f t="shared" si="4"/>
        <v>1</v>
      </c>
      <c r="AQ20" s="45"/>
      <c r="AR20" s="45">
        <f t="shared" si="10"/>
        <v>0</v>
      </c>
      <c r="AS20" s="21"/>
    </row>
    <row r="21" spans="1:46" s="30" customFormat="1" ht="153.6" customHeight="1">
      <c r="A21" s="22">
        <v>4</v>
      </c>
      <c r="B21" s="21" t="s">
        <v>46</v>
      </c>
      <c r="C21" s="26" t="s">
        <v>104</v>
      </c>
      <c r="D21" s="21" t="s">
        <v>105</v>
      </c>
      <c r="E21" s="21" t="s">
        <v>49</v>
      </c>
      <c r="F21" s="21" t="s">
        <v>106</v>
      </c>
      <c r="G21" s="21" t="s">
        <v>107</v>
      </c>
      <c r="H21" s="31" t="s">
        <v>108</v>
      </c>
      <c r="I21" s="21" t="s">
        <v>53</v>
      </c>
      <c r="J21" s="21" t="s">
        <v>109</v>
      </c>
      <c r="K21" s="42">
        <v>1</v>
      </c>
      <c r="L21" s="42">
        <v>1</v>
      </c>
      <c r="M21" s="42">
        <v>1</v>
      </c>
      <c r="N21" s="42">
        <v>1</v>
      </c>
      <c r="O21" s="42">
        <f t="shared" si="5"/>
        <v>4</v>
      </c>
      <c r="P21" s="21" t="s">
        <v>54</v>
      </c>
      <c r="Q21" s="21" t="s">
        <v>110</v>
      </c>
      <c r="R21" s="21" t="s">
        <v>65</v>
      </c>
      <c r="S21" s="21" t="s">
        <v>109</v>
      </c>
      <c r="T21" s="21" t="s">
        <v>111</v>
      </c>
      <c r="U21" s="21" t="s">
        <v>112</v>
      </c>
      <c r="V21" s="29">
        <f t="shared" si="0"/>
        <v>1</v>
      </c>
      <c r="W21" s="21"/>
      <c r="X21" s="21">
        <f t="shared" si="6"/>
        <v>0</v>
      </c>
      <c r="Y21" s="21"/>
      <c r="Z21" s="21"/>
      <c r="AA21" s="29">
        <f t="shared" si="1"/>
        <v>1</v>
      </c>
      <c r="AB21" s="21"/>
      <c r="AC21" s="21">
        <f t="shared" si="7"/>
        <v>0</v>
      </c>
      <c r="AD21" s="21"/>
      <c r="AE21" s="21"/>
      <c r="AF21" s="29">
        <f t="shared" si="2"/>
        <v>1</v>
      </c>
      <c r="AG21" s="21"/>
      <c r="AH21" s="21">
        <f t="shared" si="8"/>
        <v>0</v>
      </c>
      <c r="AI21" s="21"/>
      <c r="AJ21" s="21"/>
      <c r="AK21" s="29">
        <f t="shared" si="3"/>
        <v>1</v>
      </c>
      <c r="AL21" s="21"/>
      <c r="AM21" s="21">
        <f t="shared" si="9"/>
        <v>0</v>
      </c>
      <c r="AN21" s="21"/>
      <c r="AO21" s="21"/>
      <c r="AP21" s="21">
        <f t="shared" si="4"/>
        <v>4</v>
      </c>
      <c r="AQ21" s="21"/>
      <c r="AR21" s="21">
        <f t="shared" si="10"/>
        <v>0</v>
      </c>
      <c r="AS21" s="21"/>
    </row>
    <row r="22" spans="1:46" s="30" customFormat="1" ht="108.6" customHeight="1">
      <c r="A22" s="22">
        <v>4</v>
      </c>
      <c r="B22" s="21" t="s">
        <v>46</v>
      </c>
      <c r="C22" s="26" t="s">
        <v>113</v>
      </c>
      <c r="D22" s="21" t="s">
        <v>114</v>
      </c>
      <c r="E22" s="21" t="s">
        <v>49</v>
      </c>
      <c r="F22" s="21" t="s">
        <v>115</v>
      </c>
      <c r="G22" s="21" t="s">
        <v>116</v>
      </c>
      <c r="H22" s="21" t="s">
        <v>117</v>
      </c>
      <c r="I22" s="21" t="s">
        <v>53</v>
      </c>
      <c r="J22" s="21" t="s">
        <v>118</v>
      </c>
      <c r="K22" s="42">
        <v>38</v>
      </c>
      <c r="L22" s="42">
        <v>48</v>
      </c>
      <c r="M22" s="42">
        <v>48</v>
      </c>
      <c r="N22" s="42">
        <v>40</v>
      </c>
      <c r="O22" s="42">
        <f t="shared" si="5"/>
        <v>174</v>
      </c>
      <c r="P22" s="21" t="s">
        <v>54</v>
      </c>
      <c r="Q22" s="21" t="s">
        <v>110</v>
      </c>
      <c r="R22" s="21" t="s">
        <v>65</v>
      </c>
      <c r="S22" s="32" t="s">
        <v>57</v>
      </c>
      <c r="T22" s="21" t="s">
        <v>119</v>
      </c>
      <c r="U22" s="21" t="s">
        <v>120</v>
      </c>
      <c r="V22" s="29">
        <f t="shared" si="0"/>
        <v>38</v>
      </c>
      <c r="W22" s="21"/>
      <c r="X22" s="21">
        <f t="shared" si="6"/>
        <v>0</v>
      </c>
      <c r="Y22" s="21"/>
      <c r="Z22" s="21"/>
      <c r="AA22" s="29">
        <f t="shared" si="1"/>
        <v>48</v>
      </c>
      <c r="AB22" s="21"/>
      <c r="AC22" s="21">
        <f t="shared" si="7"/>
        <v>0</v>
      </c>
      <c r="AD22" s="21"/>
      <c r="AE22" s="21"/>
      <c r="AF22" s="29">
        <f t="shared" si="2"/>
        <v>48</v>
      </c>
      <c r="AG22" s="21"/>
      <c r="AH22" s="21">
        <f t="shared" si="8"/>
        <v>0</v>
      </c>
      <c r="AI22" s="21"/>
      <c r="AJ22" s="21"/>
      <c r="AK22" s="29">
        <f t="shared" si="3"/>
        <v>40</v>
      </c>
      <c r="AL22" s="21"/>
      <c r="AM22" s="21">
        <f t="shared" si="9"/>
        <v>0</v>
      </c>
      <c r="AN22" s="21"/>
      <c r="AO22" s="21"/>
      <c r="AP22" s="21">
        <f t="shared" si="4"/>
        <v>174</v>
      </c>
      <c r="AQ22" s="21"/>
      <c r="AR22" s="21">
        <f t="shared" si="10"/>
        <v>0</v>
      </c>
      <c r="AS22" s="21"/>
    </row>
    <row r="23" spans="1:46" s="30" customFormat="1" ht="108.6" customHeight="1">
      <c r="A23" s="22">
        <v>4</v>
      </c>
      <c r="B23" s="21" t="s">
        <v>46</v>
      </c>
      <c r="C23" s="26" t="s">
        <v>121</v>
      </c>
      <c r="D23" s="21" t="s">
        <v>122</v>
      </c>
      <c r="E23" s="21" t="s">
        <v>49</v>
      </c>
      <c r="F23" s="21" t="s">
        <v>123</v>
      </c>
      <c r="G23" s="21" t="s">
        <v>124</v>
      </c>
      <c r="H23" s="21" t="s">
        <v>125</v>
      </c>
      <c r="I23" s="21" t="s">
        <v>99</v>
      </c>
      <c r="J23" s="21" t="s">
        <v>126</v>
      </c>
      <c r="K23" s="55">
        <v>1</v>
      </c>
      <c r="L23" s="55">
        <v>1</v>
      </c>
      <c r="M23" s="55">
        <v>1</v>
      </c>
      <c r="N23" s="55">
        <v>1</v>
      </c>
      <c r="O23" s="55">
        <v>1</v>
      </c>
      <c r="P23" s="21" t="s">
        <v>54</v>
      </c>
      <c r="Q23" s="21" t="s">
        <v>55</v>
      </c>
      <c r="R23" s="21" t="s">
        <v>127</v>
      </c>
      <c r="S23" s="32" t="s">
        <v>128</v>
      </c>
      <c r="T23" s="21" t="s">
        <v>102</v>
      </c>
      <c r="U23" s="21" t="s">
        <v>103</v>
      </c>
      <c r="V23" s="45">
        <f t="shared" si="0"/>
        <v>1</v>
      </c>
      <c r="W23" s="21"/>
      <c r="X23" s="45">
        <f t="shared" si="6"/>
        <v>0</v>
      </c>
      <c r="Y23" s="21"/>
      <c r="Z23" s="21"/>
      <c r="AA23" s="45">
        <f>L23</f>
        <v>1</v>
      </c>
      <c r="AB23" s="21"/>
      <c r="AC23" s="21">
        <f t="shared" si="7"/>
        <v>0</v>
      </c>
      <c r="AD23" s="21"/>
      <c r="AE23" s="21"/>
      <c r="AF23" s="45">
        <f>M23</f>
        <v>1</v>
      </c>
      <c r="AG23" s="21"/>
      <c r="AH23" s="21">
        <f t="shared" si="8"/>
        <v>0</v>
      </c>
      <c r="AI23" s="21"/>
      <c r="AJ23" s="21"/>
      <c r="AK23" s="45">
        <f>M23</f>
        <v>1</v>
      </c>
      <c r="AL23" s="21"/>
      <c r="AM23" s="21">
        <f t="shared" si="9"/>
        <v>0</v>
      </c>
      <c r="AN23" s="21"/>
      <c r="AO23" s="21"/>
      <c r="AP23" s="31">
        <f>O23</f>
        <v>1</v>
      </c>
      <c r="AQ23" s="21"/>
      <c r="AR23" s="21">
        <f t="shared" si="10"/>
        <v>0</v>
      </c>
      <c r="AS23" s="21"/>
    </row>
    <row r="24" spans="1:46" s="5" customFormat="1" ht="15.6">
      <c r="A24" s="10"/>
      <c r="B24" s="10"/>
      <c r="C24" s="10"/>
      <c r="D24" s="13" t="s">
        <v>129</v>
      </c>
      <c r="E24" s="10"/>
      <c r="F24" s="10"/>
      <c r="G24" s="10"/>
      <c r="H24" s="10"/>
      <c r="I24" s="10"/>
      <c r="J24" s="10"/>
      <c r="K24" s="15"/>
      <c r="L24" s="15"/>
      <c r="M24" s="15"/>
      <c r="N24" s="15"/>
      <c r="O24" s="15"/>
      <c r="P24" s="10"/>
      <c r="Q24" s="10"/>
      <c r="R24" s="10"/>
      <c r="S24" s="10"/>
      <c r="T24" s="10"/>
      <c r="U24" s="10"/>
      <c r="V24" s="15"/>
      <c r="W24" s="15"/>
      <c r="X24" s="15">
        <f>AVERAGE(X14:X22)*80%</f>
        <v>0</v>
      </c>
      <c r="Y24" s="15"/>
      <c r="Z24" s="15"/>
      <c r="AA24" s="15"/>
      <c r="AB24" s="15"/>
      <c r="AC24" s="15">
        <f>AVERAGE(AC14:AC22)*80%</f>
        <v>0</v>
      </c>
      <c r="AD24" s="15"/>
      <c r="AE24" s="15"/>
      <c r="AF24" s="15"/>
      <c r="AG24" s="15"/>
      <c r="AH24" s="15">
        <f>AVERAGE(AH14:AH22)*80%</f>
        <v>0</v>
      </c>
      <c r="AI24" s="15"/>
      <c r="AJ24" s="15"/>
      <c r="AK24" s="15"/>
      <c r="AL24" s="15"/>
      <c r="AM24" s="15">
        <f>AVERAGE(AM14:AM22)*80%</f>
        <v>0</v>
      </c>
      <c r="AN24" s="10"/>
      <c r="AO24" s="10"/>
      <c r="AP24" s="16"/>
      <c r="AQ24" s="16"/>
      <c r="AR24" s="15">
        <f>AVERAGE(AR14:AR22)*80%</f>
        <v>0</v>
      </c>
      <c r="AS24" s="10"/>
    </row>
    <row r="25" spans="1:46" s="30" customFormat="1" ht="72" customHeight="1">
      <c r="A25" s="62">
        <v>3</v>
      </c>
      <c r="B25" s="63" t="s">
        <v>130</v>
      </c>
      <c r="C25" s="33" t="s">
        <v>131</v>
      </c>
      <c r="D25" s="28" t="s">
        <v>132</v>
      </c>
      <c r="E25" s="27" t="s">
        <v>133</v>
      </c>
      <c r="F25" s="27" t="s">
        <v>134</v>
      </c>
      <c r="G25" s="27" t="s">
        <v>135</v>
      </c>
      <c r="H25" s="47" t="s">
        <v>136</v>
      </c>
      <c r="I25" s="28" t="s">
        <v>99</v>
      </c>
      <c r="J25" s="33" t="s">
        <v>137</v>
      </c>
      <c r="K25" s="48" t="s">
        <v>138</v>
      </c>
      <c r="L25" s="48">
        <v>0.8</v>
      </c>
      <c r="M25" s="48" t="s">
        <v>138</v>
      </c>
      <c r="N25" s="48">
        <v>0.8</v>
      </c>
      <c r="O25" s="48">
        <v>0.8</v>
      </c>
      <c r="P25" s="33" t="s">
        <v>54</v>
      </c>
      <c r="Q25" s="49" t="s">
        <v>55</v>
      </c>
      <c r="R25" s="49" t="s">
        <v>139</v>
      </c>
      <c r="S25" s="27" t="s">
        <v>140</v>
      </c>
      <c r="T25" s="49" t="s">
        <v>141</v>
      </c>
      <c r="U25" s="49" t="s">
        <v>142</v>
      </c>
      <c r="V25" s="50" t="str">
        <f>K25</f>
        <v>No programada</v>
      </c>
      <c r="W25" s="27"/>
      <c r="X25" s="27" t="e">
        <f t="shared" ref="X25:X31" si="11">IF(W25/V25&gt;100%,100%,W25/V25)</f>
        <v>#VALUE!</v>
      </c>
      <c r="Y25" s="27"/>
      <c r="Z25" s="27"/>
      <c r="AA25" s="56">
        <f>L25</f>
        <v>0.8</v>
      </c>
      <c r="AB25" s="27"/>
      <c r="AC25" s="27">
        <f t="shared" ref="AC25:AC31" si="12">IF(AB25/AA25&gt;100%,100%,AB25/AA25)</f>
        <v>0</v>
      </c>
      <c r="AD25" s="27"/>
      <c r="AE25" s="27"/>
      <c r="AF25" s="50" t="str">
        <f>M25</f>
        <v>No programada</v>
      </c>
      <c r="AG25" s="27"/>
      <c r="AH25" s="27" t="e">
        <f t="shared" ref="AH25:AH31" si="13">IF(AG25/AF25&gt;100%,100%,AG25/AF25)</f>
        <v>#VALUE!</v>
      </c>
      <c r="AI25" s="27"/>
      <c r="AJ25" s="27"/>
      <c r="AK25" s="56">
        <f>N25</f>
        <v>0.8</v>
      </c>
      <c r="AL25" s="27"/>
      <c r="AM25" s="27">
        <f t="shared" ref="AM25:AM31" si="14">IF(AL25/AK25&gt;100%,100%,AL25/AK25)</f>
        <v>0</v>
      </c>
      <c r="AN25" s="27"/>
      <c r="AO25" s="27"/>
      <c r="AP25" s="56">
        <f>O25</f>
        <v>0.8</v>
      </c>
      <c r="AQ25" s="27"/>
      <c r="AR25" s="27">
        <f t="shared" ref="AR25:AR31" si="15">IF(AQ25/AP25&gt;100%,100%,AQ25/AP25)</f>
        <v>0</v>
      </c>
      <c r="AS25" s="27"/>
    </row>
    <row r="26" spans="1:46" s="30" customFormat="1" ht="86.45" customHeight="1">
      <c r="A26" s="62">
        <v>3</v>
      </c>
      <c r="B26" s="63" t="s">
        <v>130</v>
      </c>
      <c r="C26" s="33" t="s">
        <v>143</v>
      </c>
      <c r="D26" s="27" t="s">
        <v>144</v>
      </c>
      <c r="E26" s="27" t="s">
        <v>133</v>
      </c>
      <c r="F26" s="27" t="s">
        <v>145</v>
      </c>
      <c r="G26" s="27" t="s">
        <v>146</v>
      </c>
      <c r="H26" s="51" t="s">
        <v>147</v>
      </c>
      <c r="I26" s="28" t="s">
        <v>53</v>
      </c>
      <c r="J26" s="33" t="s">
        <v>145</v>
      </c>
      <c r="K26" s="52">
        <v>0.22</v>
      </c>
      <c r="L26" s="52">
        <v>0.22</v>
      </c>
      <c r="M26" s="52">
        <v>0.22</v>
      </c>
      <c r="N26" s="52">
        <v>0.33</v>
      </c>
      <c r="O26" s="52">
        <v>1</v>
      </c>
      <c r="P26" s="33" t="s">
        <v>54</v>
      </c>
      <c r="Q26" s="27" t="s">
        <v>148</v>
      </c>
      <c r="R26" s="27" t="s">
        <v>149</v>
      </c>
      <c r="S26" s="49" t="s">
        <v>150</v>
      </c>
      <c r="T26" s="49" t="s">
        <v>151</v>
      </c>
      <c r="U26" s="49" t="s">
        <v>152</v>
      </c>
      <c r="V26" s="56">
        <f>K26</f>
        <v>0.22</v>
      </c>
      <c r="W26" s="27"/>
      <c r="X26" s="27">
        <f t="shared" si="11"/>
        <v>0</v>
      </c>
      <c r="Y26" s="27"/>
      <c r="Z26" s="27"/>
      <c r="AA26" s="56">
        <f>L26</f>
        <v>0.22</v>
      </c>
      <c r="AB26" s="27"/>
      <c r="AC26" s="27">
        <f t="shared" si="12"/>
        <v>0</v>
      </c>
      <c r="AD26" s="27"/>
      <c r="AE26" s="27"/>
      <c r="AF26" s="56">
        <f>M26</f>
        <v>0.22</v>
      </c>
      <c r="AG26" s="27"/>
      <c r="AH26" s="27">
        <f t="shared" si="13"/>
        <v>0</v>
      </c>
      <c r="AI26" s="27"/>
      <c r="AJ26" s="27"/>
      <c r="AK26" s="56">
        <f>N26</f>
        <v>0.33</v>
      </c>
      <c r="AL26" s="27"/>
      <c r="AM26" s="27">
        <f t="shared" si="14"/>
        <v>0</v>
      </c>
      <c r="AN26" s="27"/>
      <c r="AO26" s="27"/>
      <c r="AP26" s="56">
        <f>O26</f>
        <v>1</v>
      </c>
      <c r="AQ26" s="27"/>
      <c r="AR26" s="27">
        <f t="shared" si="15"/>
        <v>0</v>
      </c>
      <c r="AS26" s="27"/>
    </row>
    <row r="27" spans="1:46" s="30" customFormat="1" ht="86.45" customHeight="1">
      <c r="A27" s="62">
        <v>3</v>
      </c>
      <c r="B27" s="63" t="s">
        <v>130</v>
      </c>
      <c r="C27" s="33" t="s">
        <v>153</v>
      </c>
      <c r="D27" s="27" t="s">
        <v>154</v>
      </c>
      <c r="E27" s="27" t="s">
        <v>133</v>
      </c>
      <c r="F27" s="27" t="s">
        <v>155</v>
      </c>
      <c r="G27" s="27" t="s">
        <v>156</v>
      </c>
      <c r="H27" s="33" t="s">
        <v>108</v>
      </c>
      <c r="I27" s="28" t="s">
        <v>53</v>
      </c>
      <c r="J27" s="33" t="s">
        <v>155</v>
      </c>
      <c r="K27" s="53">
        <v>0</v>
      </c>
      <c r="L27" s="53">
        <v>1</v>
      </c>
      <c r="M27" s="53">
        <v>0</v>
      </c>
      <c r="N27" s="53">
        <v>1</v>
      </c>
      <c r="O27" s="53">
        <v>2</v>
      </c>
      <c r="P27" s="33" t="s">
        <v>54</v>
      </c>
      <c r="Q27" s="27" t="s">
        <v>148</v>
      </c>
      <c r="R27" s="27" t="s">
        <v>149</v>
      </c>
      <c r="S27" s="49" t="s">
        <v>157</v>
      </c>
      <c r="T27" s="49" t="s">
        <v>157</v>
      </c>
      <c r="U27" s="27" t="s">
        <v>158</v>
      </c>
      <c r="V27" s="50">
        <f>K27</f>
        <v>0</v>
      </c>
      <c r="W27" s="27"/>
      <c r="X27" s="27" t="e">
        <f t="shared" si="11"/>
        <v>#DIV/0!</v>
      </c>
      <c r="Y27" s="27"/>
      <c r="Z27" s="27"/>
      <c r="AA27" s="50">
        <f>L27</f>
        <v>1</v>
      </c>
      <c r="AB27" s="27"/>
      <c r="AC27" s="27">
        <f t="shared" si="12"/>
        <v>0</v>
      </c>
      <c r="AD27" s="27"/>
      <c r="AE27" s="27"/>
      <c r="AF27" s="50">
        <f>M27</f>
        <v>0</v>
      </c>
      <c r="AG27" s="27"/>
      <c r="AH27" s="27" t="e">
        <f t="shared" si="13"/>
        <v>#DIV/0!</v>
      </c>
      <c r="AI27" s="27"/>
      <c r="AJ27" s="27"/>
      <c r="AK27" s="50">
        <f>N27</f>
        <v>1</v>
      </c>
      <c r="AL27" s="27"/>
      <c r="AM27" s="27">
        <f t="shared" si="14"/>
        <v>0</v>
      </c>
      <c r="AN27" s="27"/>
      <c r="AO27" s="27"/>
      <c r="AP27" s="27">
        <f>O27</f>
        <v>2</v>
      </c>
      <c r="AQ27" s="27"/>
      <c r="AR27" s="27">
        <f t="shared" si="15"/>
        <v>0</v>
      </c>
      <c r="AS27" s="27"/>
    </row>
    <row r="28" spans="1:46" s="30" customFormat="1" ht="120" customHeight="1">
      <c r="A28" s="62">
        <v>3</v>
      </c>
      <c r="B28" s="63" t="s">
        <v>130</v>
      </c>
      <c r="C28" s="33" t="s">
        <v>159</v>
      </c>
      <c r="D28" s="49" t="s">
        <v>160</v>
      </c>
      <c r="E28" s="49" t="s">
        <v>133</v>
      </c>
      <c r="F28" s="49" t="s">
        <v>161</v>
      </c>
      <c r="G28" s="49" t="s">
        <v>162</v>
      </c>
      <c r="H28" s="49" t="s">
        <v>163</v>
      </c>
      <c r="I28" s="49" t="s">
        <v>53</v>
      </c>
      <c r="J28" s="33" t="s">
        <v>161</v>
      </c>
      <c r="K28" s="54">
        <v>1</v>
      </c>
      <c r="L28" s="54">
        <v>0</v>
      </c>
      <c r="M28" s="54">
        <v>0</v>
      </c>
      <c r="N28" s="54">
        <v>0</v>
      </c>
      <c r="O28" s="54">
        <v>1</v>
      </c>
      <c r="P28" s="33" t="s">
        <v>54</v>
      </c>
      <c r="Q28" s="49" t="s">
        <v>164</v>
      </c>
      <c r="R28" s="49" t="s">
        <v>139</v>
      </c>
      <c r="S28" s="49" t="s">
        <v>165</v>
      </c>
      <c r="T28" s="49" t="s">
        <v>166</v>
      </c>
      <c r="U28" s="49" t="s">
        <v>167</v>
      </c>
      <c r="V28" s="56">
        <f>K28</f>
        <v>1</v>
      </c>
      <c r="W28" s="27"/>
      <c r="X28" s="27">
        <f t="shared" si="11"/>
        <v>0</v>
      </c>
      <c r="Y28" s="27"/>
      <c r="Z28" s="27"/>
      <c r="AA28" s="56">
        <f>L28</f>
        <v>0</v>
      </c>
      <c r="AB28" s="27"/>
      <c r="AC28" s="27" t="e">
        <f t="shared" si="12"/>
        <v>#DIV/0!</v>
      </c>
      <c r="AD28" s="27"/>
      <c r="AE28" s="27"/>
      <c r="AF28" s="56">
        <f>M28</f>
        <v>0</v>
      </c>
      <c r="AG28" s="27"/>
      <c r="AH28" s="27" t="e">
        <f t="shared" si="13"/>
        <v>#DIV/0!</v>
      </c>
      <c r="AI28" s="27"/>
      <c r="AJ28" s="27"/>
      <c r="AK28" s="56">
        <f>N28</f>
        <v>0</v>
      </c>
      <c r="AL28" s="27"/>
      <c r="AM28" s="27" t="e">
        <f t="shared" si="14"/>
        <v>#DIV/0!</v>
      </c>
      <c r="AN28" s="27"/>
      <c r="AO28" s="27"/>
      <c r="AP28" s="56">
        <f>O28</f>
        <v>1</v>
      </c>
      <c r="AQ28" s="27"/>
      <c r="AR28" s="27">
        <f t="shared" si="15"/>
        <v>0</v>
      </c>
      <c r="AS28" s="27"/>
      <c r="AT28" s="46"/>
    </row>
    <row r="29" spans="1:46" s="30" customFormat="1" ht="120" customHeight="1">
      <c r="A29" s="62">
        <v>3</v>
      </c>
      <c r="B29" s="63" t="s">
        <v>130</v>
      </c>
      <c r="C29" s="33" t="s">
        <v>168</v>
      </c>
      <c r="D29" s="57" t="s">
        <v>169</v>
      </c>
      <c r="E29" s="49" t="s">
        <v>133</v>
      </c>
      <c r="F29" s="49" t="s">
        <v>170</v>
      </c>
      <c r="G29" s="49" t="s">
        <v>171</v>
      </c>
      <c r="H29" s="49" t="s">
        <v>172</v>
      </c>
      <c r="I29" s="49" t="s">
        <v>99</v>
      </c>
      <c r="J29" s="33" t="s">
        <v>173</v>
      </c>
      <c r="K29" s="54">
        <v>1</v>
      </c>
      <c r="L29" s="54">
        <v>1</v>
      </c>
      <c r="M29" s="54">
        <v>1</v>
      </c>
      <c r="N29" s="54">
        <v>1</v>
      </c>
      <c r="O29" s="54">
        <v>1</v>
      </c>
      <c r="P29" s="33" t="s">
        <v>174</v>
      </c>
      <c r="Q29" s="49" t="s">
        <v>164</v>
      </c>
      <c r="R29" s="49" t="s">
        <v>139</v>
      </c>
      <c r="S29" s="49" t="s">
        <v>165</v>
      </c>
      <c r="T29" s="49" t="s">
        <v>166</v>
      </c>
      <c r="U29" s="49" t="s">
        <v>167</v>
      </c>
      <c r="V29" s="56">
        <f>K29</f>
        <v>1</v>
      </c>
      <c r="W29" s="27"/>
      <c r="X29" s="27">
        <f t="shared" si="11"/>
        <v>0</v>
      </c>
      <c r="Y29" s="27"/>
      <c r="Z29" s="27"/>
      <c r="AA29" s="56">
        <f>L29</f>
        <v>1</v>
      </c>
      <c r="AB29" s="27"/>
      <c r="AC29" s="27">
        <f t="shared" si="12"/>
        <v>0</v>
      </c>
      <c r="AD29" s="27"/>
      <c r="AE29" s="27"/>
      <c r="AF29" s="56">
        <f>M29</f>
        <v>1</v>
      </c>
      <c r="AG29" s="27"/>
      <c r="AH29" s="27">
        <f t="shared" si="13"/>
        <v>0</v>
      </c>
      <c r="AI29" s="27"/>
      <c r="AJ29" s="27"/>
      <c r="AK29" s="56">
        <f>N29</f>
        <v>1</v>
      </c>
      <c r="AL29" s="27"/>
      <c r="AM29" s="27">
        <f t="shared" si="14"/>
        <v>0</v>
      </c>
      <c r="AN29" s="27"/>
      <c r="AO29" s="27"/>
      <c r="AP29" s="56">
        <f>O29</f>
        <v>1</v>
      </c>
      <c r="AQ29" s="27"/>
      <c r="AR29" s="27">
        <f t="shared" si="15"/>
        <v>0</v>
      </c>
      <c r="AS29" s="27"/>
      <c r="AT29" s="46"/>
    </row>
    <row r="30" spans="1:46" s="30" customFormat="1" ht="105" customHeight="1">
      <c r="A30" s="62">
        <v>3</v>
      </c>
      <c r="B30" s="63" t="s">
        <v>130</v>
      </c>
      <c r="C30" s="58" t="s">
        <v>175</v>
      </c>
      <c r="D30" s="59" t="s">
        <v>176</v>
      </c>
      <c r="E30" s="59" t="s">
        <v>133</v>
      </c>
      <c r="F30" s="59" t="s">
        <v>177</v>
      </c>
      <c r="G30" s="59" t="s">
        <v>178</v>
      </c>
      <c r="H30" s="59" t="s">
        <v>55</v>
      </c>
      <c r="I30" s="59" t="s">
        <v>53</v>
      </c>
      <c r="J30" s="58" t="s">
        <v>177</v>
      </c>
      <c r="K30" s="60">
        <v>0</v>
      </c>
      <c r="L30" s="60">
        <v>1</v>
      </c>
      <c r="M30" s="60">
        <v>0</v>
      </c>
      <c r="N30" s="60">
        <v>0</v>
      </c>
      <c r="O30" s="60">
        <v>1</v>
      </c>
      <c r="P30" s="58" t="s">
        <v>54</v>
      </c>
      <c r="Q30" s="59" t="s">
        <v>179</v>
      </c>
      <c r="R30" s="27" t="s">
        <v>149</v>
      </c>
      <c r="S30" s="59" t="s">
        <v>177</v>
      </c>
      <c r="T30" s="59" t="s">
        <v>180</v>
      </c>
      <c r="U30" s="49" t="s">
        <v>181</v>
      </c>
      <c r="V30" s="50">
        <f t="shared" ref="V30:V31" si="16">K30</f>
        <v>0</v>
      </c>
      <c r="W30" s="59"/>
      <c r="X30" s="27" t="e">
        <f t="shared" si="11"/>
        <v>#DIV/0!</v>
      </c>
      <c r="Y30" s="59"/>
      <c r="Z30" s="59"/>
      <c r="AA30" s="27"/>
      <c r="AB30" s="27"/>
      <c r="AC30" s="27" t="e">
        <f t="shared" si="12"/>
        <v>#DIV/0!</v>
      </c>
      <c r="AD30" s="27"/>
      <c r="AE30" s="27"/>
      <c r="AF30" s="50">
        <f t="shared" ref="AF30:AF31" si="17">M30</f>
        <v>0</v>
      </c>
      <c r="AG30" s="27"/>
      <c r="AH30" s="27" t="e">
        <f t="shared" si="13"/>
        <v>#DIV/0!</v>
      </c>
      <c r="AI30" s="27"/>
      <c r="AJ30" s="27"/>
      <c r="AK30" s="50">
        <f t="shared" ref="AK30:AK31" si="18">N30</f>
        <v>0</v>
      </c>
      <c r="AL30" s="27"/>
      <c r="AM30" s="27" t="e">
        <f t="shared" si="14"/>
        <v>#DIV/0!</v>
      </c>
      <c r="AN30" s="27"/>
      <c r="AO30" s="27"/>
      <c r="AP30" s="27">
        <f t="shared" ref="AP30:AP31" si="19">O30</f>
        <v>1</v>
      </c>
      <c r="AQ30" s="27"/>
      <c r="AR30" s="27">
        <f t="shared" si="15"/>
        <v>0</v>
      </c>
      <c r="AS30" s="27"/>
      <c r="AT30" s="46"/>
    </row>
    <row r="31" spans="1:46" s="30" customFormat="1" ht="105" customHeight="1">
      <c r="A31" s="62">
        <v>3</v>
      </c>
      <c r="B31" s="63" t="s">
        <v>130</v>
      </c>
      <c r="C31" s="33" t="s">
        <v>182</v>
      </c>
      <c r="D31" s="27" t="s">
        <v>183</v>
      </c>
      <c r="E31" s="27" t="s">
        <v>133</v>
      </c>
      <c r="F31" s="27" t="s">
        <v>184</v>
      </c>
      <c r="G31" s="27" t="s">
        <v>185</v>
      </c>
      <c r="H31" s="27" t="s">
        <v>55</v>
      </c>
      <c r="I31" s="28" t="s">
        <v>53</v>
      </c>
      <c r="J31" s="61" t="s">
        <v>184</v>
      </c>
      <c r="K31" s="60">
        <v>0</v>
      </c>
      <c r="L31" s="60">
        <v>0</v>
      </c>
      <c r="M31" s="60">
        <v>0</v>
      </c>
      <c r="N31" s="60">
        <v>1</v>
      </c>
      <c r="O31" s="60">
        <v>1</v>
      </c>
      <c r="P31" s="33" t="s">
        <v>54</v>
      </c>
      <c r="Q31" s="59" t="s">
        <v>179</v>
      </c>
      <c r="R31" s="27" t="s">
        <v>149</v>
      </c>
      <c r="S31" s="59" t="s">
        <v>186</v>
      </c>
      <c r="T31" s="59" t="s">
        <v>187</v>
      </c>
      <c r="U31" s="49" t="s">
        <v>181</v>
      </c>
      <c r="V31" s="50">
        <f t="shared" si="16"/>
        <v>0</v>
      </c>
      <c r="W31" s="59"/>
      <c r="X31" s="27" t="e">
        <f t="shared" si="11"/>
        <v>#DIV/0!</v>
      </c>
      <c r="Y31" s="27"/>
      <c r="Z31" s="27"/>
      <c r="AA31" s="29">
        <f>L31</f>
        <v>0</v>
      </c>
      <c r="AB31" s="27"/>
      <c r="AC31" s="27" t="e">
        <f t="shared" si="12"/>
        <v>#DIV/0!</v>
      </c>
      <c r="AD31" s="27"/>
      <c r="AE31" s="27"/>
      <c r="AF31" s="50">
        <f t="shared" si="17"/>
        <v>0</v>
      </c>
      <c r="AG31" s="27"/>
      <c r="AH31" s="27" t="e">
        <f t="shared" si="13"/>
        <v>#DIV/0!</v>
      </c>
      <c r="AI31" s="27"/>
      <c r="AJ31" s="27"/>
      <c r="AK31" s="50">
        <f t="shared" si="18"/>
        <v>1</v>
      </c>
      <c r="AL31" s="27"/>
      <c r="AM31" s="27">
        <f t="shared" si="14"/>
        <v>0</v>
      </c>
      <c r="AN31" s="27"/>
      <c r="AO31" s="27"/>
      <c r="AP31" s="27">
        <f t="shared" si="19"/>
        <v>1</v>
      </c>
      <c r="AQ31" s="27"/>
      <c r="AR31" s="27">
        <f t="shared" si="15"/>
        <v>0</v>
      </c>
      <c r="AS31" s="27"/>
      <c r="AT31" s="46"/>
    </row>
    <row r="32" spans="1:46" s="5" customFormat="1" ht="15.75" customHeight="1">
      <c r="A32" s="10"/>
      <c r="B32" s="10"/>
      <c r="C32" s="10"/>
      <c r="D32" s="11" t="s">
        <v>188</v>
      </c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1"/>
      <c r="Q32" s="11"/>
      <c r="R32" s="11"/>
      <c r="S32" s="10"/>
      <c r="T32" s="10"/>
      <c r="U32" s="10"/>
      <c r="V32" s="12"/>
      <c r="W32" s="12"/>
      <c r="X32" s="14" t="e">
        <f>AVERAGE(X25:X31)*20%</f>
        <v>#VALUE!</v>
      </c>
      <c r="Y32" s="10"/>
      <c r="Z32" s="10"/>
      <c r="AA32" s="12"/>
      <c r="AB32" s="12"/>
      <c r="AC32" s="14" t="e">
        <f>AVERAGE(AC25:AC31)*20%</f>
        <v>#DIV/0!</v>
      </c>
      <c r="AD32" s="10"/>
      <c r="AE32" s="10"/>
      <c r="AF32" s="12"/>
      <c r="AG32" s="12"/>
      <c r="AH32" s="14" t="e">
        <f>AVERAGE(AH25:AH31)*20%</f>
        <v>#VALUE!</v>
      </c>
      <c r="AI32" s="10"/>
      <c r="AJ32" s="10"/>
      <c r="AK32" s="12"/>
      <c r="AL32" s="12"/>
      <c r="AM32" s="14" t="e">
        <f>AVERAGE(AM25:AM31)*20%</f>
        <v>#DIV/0!</v>
      </c>
      <c r="AN32" s="10"/>
      <c r="AO32" s="10"/>
      <c r="AP32" s="17"/>
      <c r="AQ32" s="17"/>
      <c r="AR32" s="14">
        <f>AVERAGE(AR25:AR31)*20%</f>
        <v>0</v>
      </c>
      <c r="AS32" s="10"/>
      <c r="AT32" s="46"/>
    </row>
    <row r="33" spans="1:46" s="9" customFormat="1" ht="18.75" customHeight="1">
      <c r="A33" s="6"/>
      <c r="B33" s="6"/>
      <c r="C33" s="6"/>
      <c r="D33" s="7" t="s">
        <v>189</v>
      </c>
      <c r="E33" s="6"/>
      <c r="F33" s="6"/>
      <c r="G33" s="6"/>
      <c r="H33" s="6"/>
      <c r="I33" s="6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8"/>
      <c r="W33" s="8"/>
      <c r="X33" s="19" t="e">
        <f>X24+X32</f>
        <v>#VALUE!</v>
      </c>
      <c r="Y33" s="6"/>
      <c r="Z33" s="6"/>
      <c r="AA33" s="8"/>
      <c r="AB33" s="8"/>
      <c r="AC33" s="19" t="e">
        <f>AC24+AC32</f>
        <v>#DIV/0!</v>
      </c>
      <c r="AD33" s="6"/>
      <c r="AE33" s="6"/>
      <c r="AF33" s="8"/>
      <c r="AG33" s="8"/>
      <c r="AH33" s="19" t="e">
        <f>AH24+AH32</f>
        <v>#VALUE!</v>
      </c>
      <c r="AI33" s="6"/>
      <c r="AJ33" s="6"/>
      <c r="AK33" s="8"/>
      <c r="AL33" s="8"/>
      <c r="AM33" s="19" t="e">
        <f>AM24+AM32</f>
        <v>#DIV/0!</v>
      </c>
      <c r="AN33" s="6"/>
      <c r="AO33" s="6"/>
      <c r="AP33" s="18"/>
      <c r="AQ33" s="18"/>
      <c r="AR33" s="19">
        <f>AR24+AR32</f>
        <v>0</v>
      </c>
      <c r="AS33" s="6"/>
      <c r="AT33" s="46"/>
    </row>
    <row r="35" spans="1:46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</row>
    <row r="36" spans="1:46"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</row>
    <row r="37" spans="1:46"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</row>
    <row r="38" spans="1:46"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</row>
    <row r="39" spans="1:46"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</row>
    <row r="40" spans="1:46"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</row>
    <row r="41" spans="1:46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</row>
    <row r="42" spans="1:46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</row>
    <row r="43" spans="1:46"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</row>
    <row r="44" spans="1:46"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</row>
    <row r="45" spans="1:46"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</row>
    <row r="46" spans="1:46"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</row>
  </sheetData>
  <mergeCells count="197">
    <mergeCell ref="AQ44:AQ46"/>
    <mergeCell ref="AR44:AR46"/>
    <mergeCell ref="AS44:AS46"/>
    <mergeCell ref="AT44:AT46"/>
    <mergeCell ref="AL44:AL46"/>
    <mergeCell ref="AM44:AM46"/>
    <mergeCell ref="AN44:AN46"/>
    <mergeCell ref="AO44:AO46"/>
    <mergeCell ref="AP44:AP46"/>
    <mergeCell ref="AG44:AG46"/>
    <mergeCell ref="AH44:AH46"/>
    <mergeCell ref="AI44:AI46"/>
    <mergeCell ref="AJ44:AJ46"/>
    <mergeCell ref="AK44:AK46"/>
    <mergeCell ref="AB44:AB46"/>
    <mergeCell ref="AC44:AC46"/>
    <mergeCell ref="AD44:AD46"/>
    <mergeCell ref="AE44:AE46"/>
    <mergeCell ref="AF44:AF46"/>
    <mergeCell ref="W44:W46"/>
    <mergeCell ref="X44:X46"/>
    <mergeCell ref="Y44:Y46"/>
    <mergeCell ref="Z44:Z46"/>
    <mergeCell ref="AA44:AA46"/>
    <mergeCell ref="R44:R46"/>
    <mergeCell ref="S44:S46"/>
    <mergeCell ref="T44:T46"/>
    <mergeCell ref="U44:U46"/>
    <mergeCell ref="V44:V46"/>
    <mergeCell ref="M44:M46"/>
    <mergeCell ref="N44:N46"/>
    <mergeCell ref="O44:O46"/>
    <mergeCell ref="P44:P46"/>
    <mergeCell ref="Q44:Q46"/>
    <mergeCell ref="H44:H46"/>
    <mergeCell ref="I44:I46"/>
    <mergeCell ref="J44:J46"/>
    <mergeCell ref="K44:K46"/>
    <mergeCell ref="L44:L46"/>
    <mergeCell ref="C44:C46"/>
    <mergeCell ref="D44:D46"/>
    <mergeCell ref="E44:E46"/>
    <mergeCell ref="F44:F46"/>
    <mergeCell ref="G44:G46"/>
    <mergeCell ref="AP41:AP43"/>
    <mergeCell ref="AQ41:AQ43"/>
    <mergeCell ref="AR41:AR43"/>
    <mergeCell ref="AS41:AS43"/>
    <mergeCell ref="AA41:AA43"/>
    <mergeCell ref="AB41:AB43"/>
    <mergeCell ref="AC41:AC43"/>
    <mergeCell ref="AD41:AD43"/>
    <mergeCell ref="AE41:AE43"/>
    <mergeCell ref="V41:V43"/>
    <mergeCell ref="W41:W43"/>
    <mergeCell ref="X41:X43"/>
    <mergeCell ref="Y41:Y43"/>
    <mergeCell ref="Z41:Z43"/>
    <mergeCell ref="Q41:Q43"/>
    <mergeCell ref="R41:R43"/>
    <mergeCell ref="S41:S43"/>
    <mergeCell ref="T41:T43"/>
    <mergeCell ref="U41:U43"/>
    <mergeCell ref="AT41:AT43"/>
    <mergeCell ref="AK41:AK43"/>
    <mergeCell ref="AL41:AL43"/>
    <mergeCell ref="AM41:AM43"/>
    <mergeCell ref="AN41:AN43"/>
    <mergeCell ref="AO41:AO43"/>
    <mergeCell ref="AF41:AF43"/>
    <mergeCell ref="AG41:AG43"/>
    <mergeCell ref="AH41:AH43"/>
    <mergeCell ref="AI41:AI43"/>
    <mergeCell ref="AJ41:AJ43"/>
    <mergeCell ref="AS38:AS40"/>
    <mergeCell ref="AT38:AT40"/>
    <mergeCell ref="C41:C43"/>
    <mergeCell ref="D41:D43"/>
    <mergeCell ref="E41:E43"/>
    <mergeCell ref="F41:F43"/>
    <mergeCell ref="G41:G43"/>
    <mergeCell ref="H41:H43"/>
    <mergeCell ref="I41:I43"/>
    <mergeCell ref="J41:J43"/>
    <mergeCell ref="K41:K43"/>
    <mergeCell ref="L41:L43"/>
    <mergeCell ref="M41:M43"/>
    <mergeCell ref="N41:N43"/>
    <mergeCell ref="O41:O43"/>
    <mergeCell ref="P41:P43"/>
    <mergeCell ref="AN38:AN40"/>
    <mergeCell ref="AO38:AO40"/>
    <mergeCell ref="AP38:AP40"/>
    <mergeCell ref="AQ38:AQ40"/>
    <mergeCell ref="AR38:AR40"/>
    <mergeCell ref="AI38:AI40"/>
    <mergeCell ref="AJ38:AJ40"/>
    <mergeCell ref="AK38:AK40"/>
    <mergeCell ref="AL38:AL40"/>
    <mergeCell ref="AM38:AM40"/>
    <mergeCell ref="AD38:AD40"/>
    <mergeCell ref="AE38:AE40"/>
    <mergeCell ref="AF38:AF40"/>
    <mergeCell ref="AG38:AG40"/>
    <mergeCell ref="AH38:AH40"/>
    <mergeCell ref="Y38:Y40"/>
    <mergeCell ref="Z38:Z40"/>
    <mergeCell ref="AA38:AA40"/>
    <mergeCell ref="AB38:AB40"/>
    <mergeCell ref="AC38:AC40"/>
    <mergeCell ref="T38:T40"/>
    <mergeCell ref="U38:U40"/>
    <mergeCell ref="V38:V40"/>
    <mergeCell ref="W38:W40"/>
    <mergeCell ref="X38:X40"/>
    <mergeCell ref="O38:O40"/>
    <mergeCell ref="P38:P40"/>
    <mergeCell ref="Q38:Q40"/>
    <mergeCell ref="R38:R40"/>
    <mergeCell ref="S38:S40"/>
    <mergeCell ref="AQ35:AQ37"/>
    <mergeCell ref="AR35:AR37"/>
    <mergeCell ref="AS35:AS37"/>
    <mergeCell ref="AT35:AT37"/>
    <mergeCell ref="C38:C40"/>
    <mergeCell ref="D38:D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AL35:AL37"/>
    <mergeCell ref="AM35:AM37"/>
    <mergeCell ref="AN35:AN37"/>
    <mergeCell ref="AO35:AO37"/>
    <mergeCell ref="AP35:AP37"/>
    <mergeCell ref="AG35:AG37"/>
    <mergeCell ref="AH35:AH37"/>
    <mergeCell ref="AI35:AI37"/>
    <mergeCell ref="AJ35:AJ37"/>
    <mergeCell ref="AK35:AK37"/>
    <mergeCell ref="AB35:AB37"/>
    <mergeCell ref="AC35:AC37"/>
    <mergeCell ref="AD35:AD37"/>
    <mergeCell ref="AE35:AE37"/>
    <mergeCell ref="AF35:AF37"/>
    <mergeCell ref="W35:W37"/>
    <mergeCell ref="X35:X37"/>
    <mergeCell ref="Y35:Y37"/>
    <mergeCell ref="Z35:Z37"/>
    <mergeCell ref="AA35:AA37"/>
    <mergeCell ref="R35:R37"/>
    <mergeCell ref="S35:S37"/>
    <mergeCell ref="T35:T37"/>
    <mergeCell ref="U35:U37"/>
    <mergeCell ref="V35:V37"/>
    <mergeCell ref="M35:M37"/>
    <mergeCell ref="N35:N37"/>
    <mergeCell ref="O35:O37"/>
    <mergeCell ref="P35:P37"/>
    <mergeCell ref="Q35:Q37"/>
    <mergeCell ref="H35:H37"/>
    <mergeCell ref="I35:I37"/>
    <mergeCell ref="J35:J37"/>
    <mergeCell ref="K35:K37"/>
    <mergeCell ref="L35:L37"/>
    <mergeCell ref="C35:C37"/>
    <mergeCell ref="D35:D37"/>
    <mergeCell ref="E35:E37"/>
    <mergeCell ref="F35:F37"/>
    <mergeCell ref="G35:G37"/>
    <mergeCell ref="V11:Z12"/>
    <mergeCell ref="AA11:AE12"/>
    <mergeCell ref="AF11:AJ12"/>
    <mergeCell ref="AK11:AO12"/>
    <mergeCell ref="AP11:AS12"/>
    <mergeCell ref="A11:B12"/>
    <mergeCell ref="A1:J1"/>
    <mergeCell ref="K1:O1"/>
    <mergeCell ref="C11:E12"/>
    <mergeCell ref="F11:P12"/>
    <mergeCell ref="A2:J2"/>
    <mergeCell ref="A4:C8"/>
    <mergeCell ref="D4:D8"/>
    <mergeCell ref="S11:U12"/>
    <mergeCell ref="E4:J4"/>
    <mergeCell ref="G5:J5"/>
    <mergeCell ref="G6:J6"/>
    <mergeCell ref="G7:J7"/>
    <mergeCell ref="G8:J8"/>
    <mergeCell ref="Q11:Q13"/>
    <mergeCell ref="R11:R13"/>
  </mergeCells>
  <dataValidations count="1">
    <dataValidation allowBlank="1" showInputMessage="1" showErrorMessage="1" error="Escriba un texto " promptTitle="Cualquier contenido" sqref="E13 E3:E10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E11:E12 E47:E1048576 E38 E41 E44 E32:E35 E14:E24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Q14:Q23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R14:R23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4.45"/>
  <cols>
    <col min="1" max="1" width="13.5703125" style="39" customWidth="1"/>
    <col min="2" max="2" width="98.5703125" style="39" customWidth="1"/>
    <col min="3" max="3" width="11.42578125" style="39"/>
    <col min="4" max="4" width="74.7109375" style="39" customWidth="1"/>
    <col min="5" max="16384" width="11.42578125" style="39"/>
  </cols>
  <sheetData>
    <row r="1" spans="2:4">
      <c r="B1" s="38" t="s">
        <v>190</v>
      </c>
      <c r="D1" s="39" t="s">
        <v>56</v>
      </c>
    </row>
    <row r="2" spans="2:4">
      <c r="B2" s="38" t="s">
        <v>191</v>
      </c>
      <c r="D2" s="39" t="s">
        <v>65</v>
      </c>
    </row>
    <row r="3" spans="2:4" ht="43.15">
      <c r="B3" s="38" t="s">
        <v>192</v>
      </c>
      <c r="D3" s="39" t="s">
        <v>193</v>
      </c>
    </row>
    <row r="4" spans="2:4" ht="28.9">
      <c r="B4" s="38" t="s">
        <v>194</v>
      </c>
      <c r="D4" s="39" t="s">
        <v>127</v>
      </c>
    </row>
    <row r="5" spans="2:4" ht="28.9">
      <c r="B5" s="38" t="s">
        <v>195</v>
      </c>
      <c r="D5" s="39" t="s">
        <v>196</v>
      </c>
    </row>
    <row r="6" spans="2:4" ht="28.9">
      <c r="B6" s="38" t="s">
        <v>148</v>
      </c>
      <c r="D6" s="39" t="s">
        <v>197</v>
      </c>
    </row>
    <row r="7" spans="2:4" ht="43.15">
      <c r="B7" s="38" t="s">
        <v>164</v>
      </c>
      <c r="D7" s="39" t="s">
        <v>198</v>
      </c>
    </row>
    <row r="8" spans="2:4" ht="43.15">
      <c r="B8" s="38" t="s">
        <v>199</v>
      </c>
      <c r="D8" s="39" t="s">
        <v>200</v>
      </c>
    </row>
    <row r="9" spans="2:4" ht="28.9">
      <c r="B9" s="38" t="s">
        <v>201</v>
      </c>
      <c r="D9" s="39" t="s">
        <v>202</v>
      </c>
    </row>
    <row r="10" spans="2:4" ht="28.9">
      <c r="B10" s="38" t="s">
        <v>203</v>
      </c>
      <c r="D10" s="39" t="s">
        <v>204</v>
      </c>
    </row>
    <row r="11" spans="2:4" ht="28.9">
      <c r="B11" s="38" t="s">
        <v>205</v>
      </c>
      <c r="D11" s="39" t="s">
        <v>139</v>
      </c>
    </row>
    <row r="12" spans="2:4">
      <c r="B12" s="38" t="s">
        <v>179</v>
      </c>
      <c r="D12" s="39" t="s">
        <v>206</v>
      </c>
    </row>
    <row r="13" spans="2:4">
      <c r="B13" s="38" t="s">
        <v>207</v>
      </c>
    </row>
    <row r="14" spans="2:4">
      <c r="B14" s="38" t="s">
        <v>208</v>
      </c>
    </row>
    <row r="15" spans="2:4">
      <c r="B15" s="38" t="s">
        <v>110</v>
      </c>
    </row>
    <row r="16" spans="2:4">
      <c r="B16" s="38" t="s">
        <v>209</v>
      </c>
    </row>
    <row r="17" spans="2:2">
      <c r="B17" s="38" t="s">
        <v>210</v>
      </c>
    </row>
    <row r="18" spans="2:2">
      <c r="B18" s="38" t="s">
        <v>211</v>
      </c>
    </row>
    <row r="19" spans="2:2">
      <c r="B19" s="38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4.45"/>
  <cols>
    <col min="1" max="1" width="34.5703125" bestFit="1" customWidth="1"/>
    <col min="4" max="4" width="96.28515625" customWidth="1"/>
    <col min="6" max="6" width="45.7109375" customWidth="1"/>
  </cols>
  <sheetData>
    <row r="1" spans="1:6" ht="28.9">
      <c r="A1" t="s">
        <v>26</v>
      </c>
      <c r="D1" s="38" t="s">
        <v>190</v>
      </c>
      <c r="F1" s="39" t="s">
        <v>56</v>
      </c>
    </row>
    <row r="2" spans="1:6" ht="28.9">
      <c r="A2" t="s">
        <v>49</v>
      </c>
      <c r="D2" s="38" t="s">
        <v>191</v>
      </c>
      <c r="F2" s="39" t="s">
        <v>65</v>
      </c>
    </row>
    <row r="3" spans="1:6" ht="57.6">
      <c r="A3" t="s">
        <v>213</v>
      </c>
      <c r="D3" s="38" t="s">
        <v>192</v>
      </c>
      <c r="F3" s="39" t="s">
        <v>193</v>
      </c>
    </row>
    <row r="4" spans="1:6" ht="57.6">
      <c r="A4" t="s">
        <v>133</v>
      </c>
      <c r="D4" s="38" t="s">
        <v>194</v>
      </c>
      <c r="F4" s="39" t="s">
        <v>127</v>
      </c>
    </row>
    <row r="5" spans="1:6" ht="43.15">
      <c r="D5" s="38" t="s">
        <v>195</v>
      </c>
      <c r="F5" s="39" t="s">
        <v>196</v>
      </c>
    </row>
    <row r="6" spans="1:6" ht="43.15">
      <c r="D6" s="38" t="s">
        <v>148</v>
      </c>
      <c r="F6" s="39" t="s">
        <v>197</v>
      </c>
    </row>
    <row r="7" spans="1:6" ht="57.6">
      <c r="D7" s="38" t="s">
        <v>164</v>
      </c>
      <c r="F7" s="39" t="s">
        <v>198</v>
      </c>
    </row>
    <row r="8" spans="1:6" ht="57.6">
      <c r="D8" s="38" t="s">
        <v>199</v>
      </c>
      <c r="F8" s="39" t="s">
        <v>200</v>
      </c>
    </row>
    <row r="9" spans="1:6" ht="43.15">
      <c r="D9" s="38" t="s">
        <v>201</v>
      </c>
      <c r="F9" s="39" t="s">
        <v>202</v>
      </c>
    </row>
    <row r="10" spans="1:6" ht="43.15">
      <c r="D10" s="38" t="s">
        <v>203</v>
      </c>
      <c r="F10" s="39" t="s">
        <v>204</v>
      </c>
    </row>
    <row r="11" spans="1:6" ht="43.15">
      <c r="D11" s="38" t="s">
        <v>205</v>
      </c>
      <c r="F11" s="39" t="s">
        <v>139</v>
      </c>
    </row>
    <row r="12" spans="1:6">
      <c r="D12" s="38" t="s">
        <v>179</v>
      </c>
      <c r="F12" s="39" t="s">
        <v>149</v>
      </c>
    </row>
    <row r="13" spans="1:6">
      <c r="D13" s="38" t="s">
        <v>207</v>
      </c>
    </row>
    <row r="14" spans="1:6">
      <c r="D14" s="38" t="s">
        <v>208</v>
      </c>
    </row>
    <row r="15" spans="1:6">
      <c r="D15" s="38" t="s">
        <v>110</v>
      </c>
    </row>
    <row r="16" spans="1:6">
      <c r="D16" s="38" t="s">
        <v>209</v>
      </c>
    </row>
    <row r="17" spans="4:4">
      <c r="D17" s="38" t="s">
        <v>210</v>
      </c>
    </row>
    <row r="18" spans="4:4">
      <c r="D18" s="38" t="s">
        <v>211</v>
      </c>
    </row>
    <row r="19" spans="4:4">
      <c r="D19" s="38" t="s">
        <v>212</v>
      </c>
    </row>
    <row r="20" spans="4:4">
      <c r="D20" s="3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E4E5AAE2-CD4A-4637-822A-736C5DAD1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Efren Perez Alfonso</cp:lastModifiedBy>
  <cp:revision/>
  <dcterms:created xsi:type="dcterms:W3CDTF">2021-01-25T18:44:53Z</dcterms:created>
  <dcterms:modified xsi:type="dcterms:W3CDTF">2025-01-29T15:19:29Z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