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32" documentId="13_ncr:1_{0B413E3C-9BEE-4A2F-820A-F4D47070A21C}" xr6:coauthVersionLast="47" xr6:coauthVersionMax="47" xr10:uidLastSave="{98F88A7F-325A-4FEC-9F7D-EFF962D4CD1E}"/>
  <bookViews>
    <workbookView xWindow="-120" yWindow="-120" windowWidth="20730" windowHeight="1116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1" i="1" l="1"/>
  <c r="AR21" i="1" s="1"/>
  <c r="AK21" i="1"/>
  <c r="AM21" i="1" s="1"/>
  <c r="AF21" i="1"/>
  <c r="AH21" i="1" s="1"/>
  <c r="AA21" i="1"/>
  <c r="AC21" i="1" s="1"/>
  <c r="X21" i="1"/>
  <c r="AH20" i="1"/>
  <c r="AC20" i="1"/>
  <c r="AP19" i="1"/>
  <c r="AR19" i="1" s="1"/>
  <c r="AK19" i="1"/>
  <c r="AM19" i="1" s="1"/>
  <c r="AF19" i="1"/>
  <c r="AH19" i="1" s="1"/>
  <c r="AA19" i="1"/>
  <c r="AC19" i="1" s="1"/>
  <c r="V19" i="1"/>
  <c r="X19" i="1" s="1"/>
  <c r="AP18" i="1"/>
  <c r="AR18" i="1" s="1"/>
  <c r="AK18" i="1"/>
  <c r="AM18" i="1" s="1"/>
  <c r="AF18" i="1"/>
  <c r="AH18" i="1" s="1"/>
  <c r="AA18" i="1"/>
  <c r="AC18" i="1" s="1"/>
  <c r="V18" i="1"/>
  <c r="X18" i="1" s="1"/>
  <c r="AP17" i="1"/>
  <c r="AR17" i="1" s="1"/>
  <c r="AK17" i="1"/>
  <c r="AM17" i="1" s="1"/>
  <c r="AF17" i="1"/>
  <c r="AH17" i="1" s="1"/>
  <c r="AC17" i="1"/>
  <c r="AA17" i="1"/>
  <c r="V17" i="1"/>
  <c r="X17" i="1" s="1"/>
  <c r="AP16" i="1"/>
  <c r="AR16" i="1" s="1"/>
  <c r="AK16" i="1"/>
  <c r="AM16" i="1" s="1"/>
  <c r="AF16" i="1"/>
  <c r="AH16" i="1" s="1"/>
  <c r="AA16" i="1"/>
  <c r="AC16" i="1" s="1"/>
  <c r="V16" i="1"/>
  <c r="X16" i="1" s="1"/>
  <c r="AP15" i="1"/>
  <c r="AR15" i="1" s="1"/>
  <c r="AK15" i="1"/>
  <c r="AM15" i="1" s="1"/>
  <c r="AF15" i="1"/>
  <c r="AH15" i="1" s="1"/>
  <c r="AA15" i="1"/>
  <c r="AC15" i="1" s="1"/>
  <c r="V15" i="1"/>
  <c r="X15" i="1" s="1"/>
  <c r="X13" i="1" l="1"/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U13" i="4"/>
  <c r="W13" i="4" s="1"/>
  <c r="W35" i="4" s="1"/>
  <c r="AR22" i="1"/>
  <c r="AP13" i="1"/>
  <c r="AR13" i="1" s="1"/>
  <c r="AR14" i="1" s="1"/>
  <c r="AK13" i="1"/>
  <c r="AM13" i="1" s="1"/>
  <c r="AM14" i="1" s="1"/>
  <c r="AM22" i="1"/>
  <c r="AH22" i="1"/>
  <c r="AF13" i="1"/>
  <c r="AH13" i="1" s="1"/>
  <c r="AH14" i="1" s="1"/>
  <c r="AC22" i="1"/>
  <c r="AA13" i="1"/>
  <c r="AC13" i="1" s="1"/>
  <c r="AC14" i="1" s="1"/>
  <c r="X22" i="1"/>
  <c r="X14" i="1"/>
  <c r="W42" i="4" l="1"/>
  <c r="AB42" i="4"/>
  <c r="X23" i="1"/>
  <c r="AM23" i="1"/>
  <c r="AR23" i="1"/>
  <c r="AH23" i="1"/>
  <c r="AC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4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2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3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<sst xmlns="http://schemas.openxmlformats.org/spreadsheetml/2006/main" count="312" uniqueCount="155">
  <si>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</si>
  <si>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</si>
  <si>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</si>
  <si>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</si>
  <si>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</si>
  <si>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</si>
  <si>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</si>
  <si>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</si>
  <si>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</si>
  <si>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</si>
  <si>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</si>
  <si>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</si>
  <si>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</si>
  <si>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</si>
  <si>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</si>
  <si>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</si>
  <si>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</si>
  <si>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</si>
  <si>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</si>
  <si>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</si>
  <si>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</si>
  <si>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</si>
  <si>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</si>
  <si>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</si>
  <si>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</si>
  <si>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</si>
  <si>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</si>
  <si>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</si>
  <si>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</si>
  <si>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</si>
  <si>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</si>
  <si>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</si>
  <si>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</si>
  <si>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</si>
  <si>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</si>
  <si>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</si>
  <si>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</si>
  <si>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</si>
  <si>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</si>
  <si>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</si>
  <si>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EVALUACIÓN INDEPENDIENTE</t>
    </r>
  </si>
  <si>
    <t>VIGENCIA DE LA PLANEACIÓN 2025</t>
  </si>
  <si>
    <t>Oficina de Control Interno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</si>
  <si>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</si>
  <si>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</si>
  <si>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</si>
  <si>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</si>
  <si>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</si>
  <si>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</si>
  <si>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</si>
  <si>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</si>
  <si>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</si>
  <si>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</t>
  </si>
  <si>
    <t>Desarrollar el 100% del Plan Anual de Auditoría 2025, ejecutándolo en las fechas definidas para cada actividad, como mecanismo para evaluar el Sistema de Control Interno.</t>
  </si>
  <si>
    <t>Retadora (mejora)</t>
  </si>
  <si>
    <t>Porcentaje de Plan Anual de Auditoría 2025 desarrollado.</t>
  </si>
  <si>
    <t>Número de actividades ejecutadas en el marco del Plan Anual de Auditoria  / Número de actividades programadas en el marco del Plan Anual de Auditoria X 100</t>
  </si>
  <si>
    <t>100% plan de gestión vigencia 2024</t>
  </si>
  <si>
    <t>Constante</t>
  </si>
  <si>
    <t>Actividades ejecutadas en el marco del Plan Anual  de Auditoría</t>
  </si>
  <si>
    <t>Eficacia</t>
  </si>
  <si>
    <t>Política 19. Control Interno</t>
  </si>
  <si>
    <t>8179- Fortalecimiento de la gestión administrativa y operativa de la Secretaria Distrital de Gobierno Bogotá D.C.</t>
  </si>
  <si>
    <t>Informes presentados a través del aplicativo de gestión documental y/o publicados a través de la página web</t>
  </si>
  <si>
    <t>Plan anual de auditoria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</si>
  <si>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</si>
  <si>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</si>
  <si>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</si>
  <si>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</si>
  <si>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</si>
  <si>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</si>
  <si>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</si>
  <si>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</si>
  <si>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</si>
  <si>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</si>
  <si>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</si>
  <si>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</si>
  <si>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</si>
  <si>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</si>
  <si>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</si>
  <si>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</si>
  <si>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</si>
  <si>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</si>
  <si>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</si>
  <si>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</si>
  <si>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</si>
  <si>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</si>
  <si>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</si>
  <si>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</si>
  <si>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</si>
  <si>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</si>
  <si>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</si>
  <si>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</si>
  <si>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</si>
  <si>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Suma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</si>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</sst>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theme="8" tint="-0.249977111117893"/>
      <name val="Calibri Light"/>
      <family val="2"/>
      <scheme val="major"/>
    </font>
    <font>
      <sz val="11"/>
      <color theme="8" tint="-0.249977111117893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4" fillId="9" borderId="1" xfId="0" applyFont="1" applyFill="1" applyBorder="1" applyAlignment="1">
      <alignment horizontal="justify" vertical="center" wrapText="1"/>
    </xf>
    <xf numFmtId="1" fontId="14" fillId="9" borderId="1" xfId="0" applyNumberFormat="1" applyFont="1" applyFill="1" applyBorder="1" applyAlignment="1">
      <alignment horizontal="center" vertical="center" wrapText="1"/>
    </xf>
    <xf numFmtId="9" fontId="14" fillId="9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0" customFormat="1" ht="70.5" customHeight="1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 t="s">
        <v>1</v>
      </c>
      <c r="N1" s="113"/>
      <c r="O1" s="113"/>
      <c r="P1" s="113"/>
      <c r="Q1" s="113"/>
    </row>
    <row r="2" spans="1:44" s="42" customFormat="1" ht="23.45" customHeight="1">
      <c r="A2" s="114" t="s">
        <v>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1"/>
      <c r="N2" s="41"/>
      <c r="O2" s="41"/>
      <c r="P2" s="41"/>
      <c r="Q2" s="41"/>
    </row>
    <row r="3" spans="1:44" s="40" customFormat="1"/>
    <row r="4" spans="1:44" s="40" customFormat="1" ht="29.1" customHeight="1">
      <c r="A4" s="100" t="s">
        <v>3</v>
      </c>
      <c r="B4" s="100"/>
      <c r="C4" s="100"/>
      <c r="D4" s="100"/>
      <c r="E4" s="46"/>
      <c r="F4" s="46"/>
      <c r="G4" s="46"/>
      <c r="H4" s="116"/>
      <c r="I4" s="116"/>
      <c r="J4" s="116"/>
      <c r="K4" s="116"/>
      <c r="L4" s="117"/>
    </row>
    <row r="5" spans="1:44" s="40" customFormat="1" ht="15" customHeight="1">
      <c r="A5" s="100"/>
      <c r="B5" s="100"/>
      <c r="C5" s="100"/>
      <c r="D5" s="100"/>
      <c r="E5" s="2"/>
      <c r="F5" s="2"/>
      <c r="G5" s="2"/>
      <c r="H5" s="2" t="s">
        <v>4</v>
      </c>
      <c r="I5" s="118" t="s">
        <v>5</v>
      </c>
      <c r="J5" s="116"/>
      <c r="K5" s="116"/>
      <c r="L5" s="117"/>
    </row>
    <row r="6" spans="1:44" s="40" customFormat="1">
      <c r="A6" s="100"/>
      <c r="B6" s="100"/>
      <c r="C6" s="100"/>
      <c r="D6" s="100"/>
      <c r="E6" s="2"/>
      <c r="F6" s="2"/>
      <c r="G6" s="2"/>
      <c r="H6" s="43"/>
      <c r="I6" s="119" t="s">
        <v>6</v>
      </c>
      <c r="J6" s="119"/>
      <c r="K6" s="119"/>
      <c r="L6" s="119"/>
    </row>
    <row r="7" spans="1:44" s="40" customFormat="1">
      <c r="A7" s="100"/>
      <c r="B7" s="100"/>
      <c r="C7" s="100"/>
      <c r="D7" s="100"/>
      <c r="E7" s="2"/>
      <c r="F7" s="2"/>
      <c r="G7" s="2"/>
      <c r="H7" s="43"/>
      <c r="I7" s="119"/>
      <c r="J7" s="119"/>
      <c r="K7" s="119"/>
      <c r="L7" s="119"/>
    </row>
    <row r="8" spans="1:44" s="40" customFormat="1">
      <c r="A8" s="100"/>
      <c r="B8" s="100"/>
      <c r="C8" s="100"/>
      <c r="D8" s="100"/>
      <c r="E8" s="2"/>
      <c r="F8" s="2"/>
      <c r="G8" s="2"/>
      <c r="H8" s="43"/>
      <c r="I8" s="119"/>
      <c r="J8" s="119"/>
      <c r="K8" s="119"/>
      <c r="L8" s="119"/>
    </row>
    <row r="9" spans="1:44" s="40" customFormat="1"/>
    <row r="10" spans="1:44" ht="14.45" customHeight="1">
      <c r="A10" s="100" t="s">
        <v>7</v>
      </c>
      <c r="B10" s="100"/>
      <c r="C10" s="105" t="s">
        <v>8</v>
      </c>
      <c r="D10" s="106"/>
      <c r="E10" s="106"/>
      <c r="F10" s="106"/>
      <c r="G10" s="107"/>
      <c r="H10" s="101" t="s">
        <v>9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2" t="s">
        <v>10</v>
      </c>
      <c r="T10" s="102" t="s">
        <v>11</v>
      </c>
      <c r="U10" s="70" t="s">
        <v>12</v>
      </c>
      <c r="V10" s="71"/>
      <c r="W10" s="71"/>
      <c r="X10" s="71"/>
      <c r="Y10" s="72"/>
      <c r="Z10" s="76" t="s">
        <v>13</v>
      </c>
      <c r="AA10" s="77"/>
      <c r="AB10" s="77"/>
      <c r="AC10" s="77"/>
      <c r="AD10" s="78"/>
      <c r="AE10" s="82" t="s">
        <v>14</v>
      </c>
      <c r="AF10" s="83"/>
      <c r="AG10" s="83"/>
      <c r="AH10" s="83"/>
      <c r="AI10" s="84"/>
      <c r="AJ10" s="88" t="s">
        <v>15</v>
      </c>
      <c r="AK10" s="89"/>
      <c r="AL10" s="89"/>
      <c r="AM10" s="89"/>
      <c r="AN10" s="90"/>
      <c r="AO10" s="94" t="s">
        <v>16</v>
      </c>
      <c r="AP10" s="95"/>
      <c r="AQ10" s="95"/>
      <c r="AR10" s="96"/>
    </row>
    <row r="11" spans="1:44" ht="14.45" customHeight="1">
      <c r="A11" s="100"/>
      <c r="B11" s="100"/>
      <c r="C11" s="108"/>
      <c r="D11" s="109"/>
      <c r="E11" s="109"/>
      <c r="F11" s="109"/>
      <c r="G11" s="110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3"/>
      <c r="T11" s="103"/>
      <c r="U11" s="73"/>
      <c r="V11" s="74"/>
      <c r="W11" s="74"/>
      <c r="X11" s="74"/>
      <c r="Y11" s="75"/>
      <c r="Z11" s="79"/>
      <c r="AA11" s="80"/>
      <c r="AB11" s="80"/>
      <c r="AC11" s="80"/>
      <c r="AD11" s="81"/>
      <c r="AE11" s="85"/>
      <c r="AF11" s="86"/>
      <c r="AG11" s="86"/>
      <c r="AH11" s="86"/>
      <c r="AI11" s="87"/>
      <c r="AJ11" s="91"/>
      <c r="AK11" s="92"/>
      <c r="AL11" s="92"/>
      <c r="AM11" s="92"/>
      <c r="AN11" s="93"/>
      <c r="AO11" s="97"/>
      <c r="AP11" s="98"/>
      <c r="AQ11" s="98"/>
      <c r="AR11" s="99"/>
    </row>
    <row r="12" spans="1:44" ht="45">
      <c r="A12" s="2" t="s">
        <v>17</v>
      </c>
      <c r="B12" s="2" t="s">
        <v>18</v>
      </c>
      <c r="C12" s="47" t="s">
        <v>19</v>
      </c>
      <c r="D12" s="47" t="s">
        <v>20</v>
      </c>
      <c r="E12" s="47" t="s">
        <v>21</v>
      </c>
      <c r="F12" s="47" t="s">
        <v>22</v>
      </c>
      <c r="G12" s="47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4"/>
      <c r="T12" s="104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7"/>
      <c r="N23" s="37"/>
      <c r="O23" s="37"/>
      <c r="P23" s="37"/>
      <c r="Q23" s="38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7"/>
      <c r="N24" s="37"/>
      <c r="O24" s="37"/>
      <c r="P24" s="37"/>
      <c r="Q24" s="38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8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8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8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8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8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8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8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8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8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8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3"/>
  <sheetViews>
    <sheetView tabSelected="1" topLeftCell="A20" zoomScale="90" zoomScaleNormal="90" workbookViewId="0">
      <selection activeCell="A15" sqref="A15:B21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4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>
      <c r="A1" s="111" t="s">
        <v>40</v>
      </c>
      <c r="B1" s="112"/>
      <c r="C1" s="112"/>
      <c r="D1" s="112"/>
      <c r="E1" s="112"/>
      <c r="F1" s="112"/>
      <c r="G1" s="112"/>
      <c r="H1" s="112"/>
      <c r="I1" s="112"/>
      <c r="J1" s="112"/>
      <c r="K1" s="113" t="s">
        <v>1</v>
      </c>
      <c r="L1" s="113"/>
      <c r="M1" s="113"/>
      <c r="N1" s="113"/>
      <c r="O1" s="113"/>
    </row>
    <row r="2" spans="1:45" s="42" customFormat="1" ht="23.45" customHeight="1">
      <c r="A2" s="114" t="s">
        <v>41</v>
      </c>
      <c r="B2" s="115"/>
      <c r="C2" s="115"/>
      <c r="D2" s="115"/>
      <c r="E2" s="115"/>
      <c r="F2" s="115"/>
      <c r="G2" s="115"/>
      <c r="H2" s="115"/>
      <c r="I2" s="115"/>
      <c r="J2" s="115"/>
      <c r="K2" s="41"/>
      <c r="L2" s="41"/>
      <c r="M2" s="41"/>
      <c r="N2" s="41"/>
      <c r="O2" s="41"/>
    </row>
    <row r="3" spans="1:45" s="40" customFormat="1"/>
    <row r="4" spans="1:45" s="40" customFormat="1" ht="29.1" customHeight="1">
      <c r="A4" s="100" t="s">
        <v>3</v>
      </c>
      <c r="B4" s="100"/>
      <c r="C4" s="100"/>
      <c r="D4" s="120" t="s">
        <v>42</v>
      </c>
      <c r="E4" s="118" t="s">
        <v>43</v>
      </c>
      <c r="F4" s="116"/>
      <c r="G4" s="116"/>
      <c r="H4" s="116"/>
      <c r="I4" s="116"/>
      <c r="J4" s="117"/>
    </row>
    <row r="5" spans="1:45" s="40" customFormat="1" ht="15" customHeight="1">
      <c r="A5" s="100"/>
      <c r="B5" s="100"/>
      <c r="C5" s="100"/>
      <c r="D5" s="120"/>
      <c r="E5" s="2" t="s">
        <v>44</v>
      </c>
      <c r="F5" s="2" t="s">
        <v>4</v>
      </c>
      <c r="G5" s="118" t="s">
        <v>5</v>
      </c>
      <c r="H5" s="116"/>
      <c r="I5" s="116"/>
      <c r="J5" s="117"/>
    </row>
    <row r="6" spans="1:45" s="40" customFormat="1">
      <c r="A6" s="100"/>
      <c r="B6" s="100"/>
      <c r="C6" s="100"/>
      <c r="D6" s="120"/>
      <c r="E6" s="43">
        <v>1</v>
      </c>
      <c r="F6" s="43"/>
      <c r="G6" s="119" t="s">
        <v>6</v>
      </c>
      <c r="H6" s="119"/>
      <c r="I6" s="119"/>
      <c r="J6" s="119"/>
    </row>
    <row r="7" spans="1:45" s="40" customFormat="1">
      <c r="A7" s="100"/>
      <c r="B7" s="100"/>
      <c r="C7" s="100"/>
      <c r="D7" s="120"/>
      <c r="E7" s="43"/>
      <c r="F7" s="43"/>
      <c r="G7" s="119"/>
      <c r="H7" s="119"/>
      <c r="I7" s="119"/>
      <c r="J7" s="119"/>
    </row>
    <row r="8" spans="1:45" s="40" customFormat="1">
      <c r="A8" s="100"/>
      <c r="B8" s="100"/>
      <c r="C8" s="100"/>
      <c r="D8" s="120"/>
      <c r="E8" s="43"/>
      <c r="F8" s="43"/>
      <c r="G8" s="119"/>
      <c r="H8" s="119"/>
      <c r="I8" s="119"/>
      <c r="J8" s="119"/>
    </row>
    <row r="9" spans="1:45" s="40" customFormat="1"/>
    <row r="10" spans="1:45" ht="14.45" customHeight="1">
      <c r="A10" s="100" t="s">
        <v>7</v>
      </c>
      <c r="B10" s="100"/>
      <c r="C10" s="100" t="s">
        <v>45</v>
      </c>
      <c r="D10" s="100"/>
      <c r="E10" s="100"/>
      <c r="F10" s="101" t="s">
        <v>9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2" t="s">
        <v>10</v>
      </c>
      <c r="R10" s="102" t="s">
        <v>11</v>
      </c>
      <c r="S10" s="100" t="s">
        <v>46</v>
      </c>
      <c r="T10" s="100"/>
      <c r="U10" s="100"/>
      <c r="V10" s="70" t="s">
        <v>12</v>
      </c>
      <c r="W10" s="71"/>
      <c r="X10" s="71"/>
      <c r="Y10" s="71"/>
      <c r="Z10" s="72"/>
      <c r="AA10" s="76" t="s">
        <v>13</v>
      </c>
      <c r="AB10" s="77"/>
      <c r="AC10" s="77"/>
      <c r="AD10" s="77"/>
      <c r="AE10" s="78"/>
      <c r="AF10" s="82" t="s">
        <v>14</v>
      </c>
      <c r="AG10" s="83"/>
      <c r="AH10" s="83"/>
      <c r="AI10" s="83"/>
      <c r="AJ10" s="84"/>
      <c r="AK10" s="88" t="s">
        <v>15</v>
      </c>
      <c r="AL10" s="89"/>
      <c r="AM10" s="89"/>
      <c r="AN10" s="89"/>
      <c r="AO10" s="90"/>
      <c r="AP10" s="94" t="s">
        <v>16</v>
      </c>
      <c r="AQ10" s="95"/>
      <c r="AR10" s="95"/>
      <c r="AS10" s="96"/>
    </row>
    <row r="11" spans="1:45" ht="14.45" customHeight="1">
      <c r="A11" s="100"/>
      <c r="B11" s="100"/>
      <c r="C11" s="100"/>
      <c r="D11" s="100"/>
      <c r="E11" s="100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3"/>
      <c r="R11" s="103"/>
      <c r="S11" s="100"/>
      <c r="T11" s="100"/>
      <c r="U11" s="100"/>
      <c r="V11" s="73"/>
      <c r="W11" s="74"/>
      <c r="X11" s="74"/>
      <c r="Y11" s="74"/>
      <c r="Z11" s="75"/>
      <c r="AA11" s="79"/>
      <c r="AB11" s="80"/>
      <c r="AC11" s="80"/>
      <c r="AD11" s="80"/>
      <c r="AE11" s="81"/>
      <c r="AF11" s="85"/>
      <c r="AG11" s="86"/>
      <c r="AH11" s="86"/>
      <c r="AI11" s="86"/>
      <c r="AJ11" s="87"/>
      <c r="AK11" s="91"/>
      <c r="AL11" s="92"/>
      <c r="AM11" s="92"/>
      <c r="AN11" s="92"/>
      <c r="AO11" s="93"/>
      <c r="AP11" s="97"/>
      <c r="AQ11" s="98"/>
      <c r="AR11" s="98"/>
      <c r="AS11" s="99"/>
    </row>
    <row r="12" spans="1:45" ht="45">
      <c r="A12" s="2" t="s">
        <v>17</v>
      </c>
      <c r="B12" s="2" t="s">
        <v>18</v>
      </c>
      <c r="C12" s="2" t="s">
        <v>47</v>
      </c>
      <c r="D12" s="2" t="s">
        <v>48</v>
      </c>
      <c r="E12" s="2" t="s">
        <v>49</v>
      </c>
      <c r="F12" s="20" t="s">
        <v>24</v>
      </c>
      <c r="G12" s="20" t="s">
        <v>25</v>
      </c>
      <c r="H12" s="20" t="s">
        <v>26</v>
      </c>
      <c r="I12" s="20" t="s">
        <v>50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04"/>
      <c r="R12" s="104"/>
      <c r="S12" s="2" t="s">
        <v>51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1" customFormat="1" ht="120">
      <c r="A13" s="22">
        <v>3</v>
      </c>
      <c r="B13" s="21" t="s">
        <v>52</v>
      </c>
      <c r="C13" s="22">
        <v>1</v>
      </c>
      <c r="D13" s="21" t="s">
        <v>53</v>
      </c>
      <c r="E13" s="21" t="s">
        <v>54</v>
      </c>
      <c r="F13" s="21" t="s">
        <v>55</v>
      </c>
      <c r="G13" s="21" t="s">
        <v>56</v>
      </c>
      <c r="H13" s="34" t="s">
        <v>57</v>
      </c>
      <c r="I13" s="21" t="s">
        <v>58</v>
      </c>
      <c r="J13" s="21" t="s">
        <v>59</v>
      </c>
      <c r="K13" s="35">
        <v>1</v>
      </c>
      <c r="L13" s="35">
        <v>1</v>
      </c>
      <c r="M13" s="35">
        <v>1</v>
      </c>
      <c r="N13" s="35">
        <v>1</v>
      </c>
      <c r="O13" s="35">
        <v>1</v>
      </c>
      <c r="P13" s="21" t="s">
        <v>60</v>
      </c>
      <c r="Q13" s="21" t="s">
        <v>61</v>
      </c>
      <c r="R13" s="21" t="s">
        <v>62</v>
      </c>
      <c r="S13" s="21" t="s">
        <v>63</v>
      </c>
      <c r="T13" s="21" t="s">
        <v>64</v>
      </c>
      <c r="U13" s="21" t="s">
        <v>42</v>
      </c>
      <c r="V13" s="30"/>
      <c r="W13" s="21"/>
      <c r="X13" s="21" t="e">
        <f>V13=IF(W13/V13&gt;100%,100%,W13/V13)</f>
        <v>#DIV/0!</v>
      </c>
      <c r="Y13" s="21"/>
      <c r="Z13" s="21"/>
      <c r="AA13" s="36">
        <f t="shared" ref="AA13" si="0">L13</f>
        <v>1</v>
      </c>
      <c r="AB13" s="21"/>
      <c r="AC13" s="36">
        <f>IF(AB13/AA13&gt;100%,100%,AB13/AA13)</f>
        <v>0</v>
      </c>
      <c r="AD13" s="21"/>
      <c r="AE13" s="21"/>
      <c r="AF13" s="36">
        <f t="shared" ref="AF13" si="1">M13</f>
        <v>1</v>
      </c>
      <c r="AG13" s="21"/>
      <c r="AH13" s="36">
        <f>IF(AG13/AF13&gt;100%,100%,AG13/AF13)</f>
        <v>0</v>
      </c>
      <c r="AI13" s="21"/>
      <c r="AJ13" s="21"/>
      <c r="AK13" s="36">
        <f t="shared" ref="AK13" si="2">N13</f>
        <v>1</v>
      </c>
      <c r="AL13" s="21"/>
      <c r="AM13" s="36">
        <f>IF(AL13/AK13&gt;100%,100%,AL13/AK13)</f>
        <v>0</v>
      </c>
      <c r="AN13" s="21"/>
      <c r="AO13" s="21"/>
      <c r="AP13" s="36">
        <f t="shared" ref="AP13" si="3">O13</f>
        <v>1</v>
      </c>
      <c r="AQ13" s="21"/>
      <c r="AR13" s="36">
        <f>IF(AQ13/AP13&gt;100%,100%,AQ13/AP13)</f>
        <v>0</v>
      </c>
      <c r="AS13" s="21"/>
    </row>
    <row r="14" spans="1:45" s="5" customFormat="1" ht="15.75">
      <c r="A14" s="10"/>
      <c r="B14" s="10"/>
      <c r="C14" s="10"/>
      <c r="D14" s="13" t="s">
        <v>65</v>
      </c>
      <c r="E14" s="10"/>
      <c r="F14" s="10"/>
      <c r="G14" s="10"/>
      <c r="H14" s="10"/>
      <c r="I14" s="10"/>
      <c r="J14" s="10"/>
      <c r="K14" s="15"/>
      <c r="L14" s="15"/>
      <c r="M14" s="15"/>
      <c r="N14" s="15"/>
      <c r="O14" s="15"/>
      <c r="P14" s="10"/>
      <c r="Q14" s="10"/>
      <c r="R14" s="10"/>
      <c r="S14" s="10"/>
      <c r="T14" s="10"/>
      <c r="U14" s="10"/>
      <c r="V14" s="15"/>
      <c r="W14" s="15"/>
      <c r="X14" s="15" t="e">
        <f>AVERAGE(X13:X13)*80%</f>
        <v>#DIV/0!</v>
      </c>
      <c r="Y14" s="15"/>
      <c r="Z14" s="15"/>
      <c r="AA14" s="15"/>
      <c r="AB14" s="15"/>
      <c r="AC14" s="15">
        <f>AVERAGE(AC13:AC13)*80%</f>
        <v>0</v>
      </c>
      <c r="AD14" s="15"/>
      <c r="AE14" s="15"/>
      <c r="AF14" s="15"/>
      <c r="AG14" s="15"/>
      <c r="AH14" s="15">
        <f>AVERAGE(AH13:AH13)*80%</f>
        <v>0</v>
      </c>
      <c r="AI14" s="15"/>
      <c r="AJ14" s="15"/>
      <c r="AK14" s="15"/>
      <c r="AL14" s="15"/>
      <c r="AM14" s="15">
        <f>AVERAGE(AM13:AM13)*80%</f>
        <v>0</v>
      </c>
      <c r="AN14" s="10"/>
      <c r="AO14" s="10"/>
      <c r="AP14" s="16"/>
      <c r="AQ14" s="16"/>
      <c r="AR14" s="15">
        <f>AVERAGE(AR13:AR13)*80%</f>
        <v>0</v>
      </c>
      <c r="AS14" s="10"/>
    </row>
    <row r="15" spans="1:45" s="52" customFormat="1" ht="111" customHeight="1">
      <c r="A15" s="39">
        <v>3</v>
      </c>
      <c r="B15" s="27" t="s">
        <v>66</v>
      </c>
      <c r="C15" s="39" t="s">
        <v>67</v>
      </c>
      <c r="D15" s="27" t="s">
        <v>68</v>
      </c>
      <c r="E15" s="26" t="s">
        <v>69</v>
      </c>
      <c r="F15" s="26" t="s">
        <v>70</v>
      </c>
      <c r="G15" s="26" t="s">
        <v>71</v>
      </c>
      <c r="H15" s="48" t="s">
        <v>72</v>
      </c>
      <c r="I15" s="27" t="s">
        <v>58</v>
      </c>
      <c r="J15" s="26" t="s">
        <v>73</v>
      </c>
      <c r="K15" s="49" t="s">
        <v>74</v>
      </c>
      <c r="L15" s="49">
        <v>0.8</v>
      </c>
      <c r="M15" s="49" t="s">
        <v>74</v>
      </c>
      <c r="N15" s="49">
        <v>0.8</v>
      </c>
      <c r="O15" s="49">
        <v>0.8</v>
      </c>
      <c r="P15" s="26" t="s">
        <v>60</v>
      </c>
      <c r="Q15" s="50" t="s">
        <v>75</v>
      </c>
      <c r="R15" s="50" t="s">
        <v>62</v>
      </c>
      <c r="S15" s="26" t="s">
        <v>76</v>
      </c>
      <c r="T15" s="50" t="s">
        <v>77</v>
      </c>
      <c r="U15" s="50" t="s">
        <v>78</v>
      </c>
      <c r="V15" s="51" t="str">
        <f>K15</f>
        <v>No programada</v>
      </c>
      <c r="W15" s="26"/>
      <c r="X15" s="26" t="e">
        <f t="shared" ref="X15:X19" si="4">IF(W15/V15&gt;100%,100%,W15/V15)</f>
        <v>#VALUE!</v>
      </c>
      <c r="Y15" s="26"/>
      <c r="Z15" s="26"/>
      <c r="AA15" s="51">
        <f>L15</f>
        <v>0.8</v>
      </c>
      <c r="AB15" s="26"/>
      <c r="AC15" s="26">
        <f t="shared" ref="AC15:AC21" si="5">IF(AB15/AA15&gt;100%,100%,AB15/AA15)</f>
        <v>0</v>
      </c>
      <c r="AD15" s="26"/>
      <c r="AE15" s="26"/>
      <c r="AF15" s="51" t="str">
        <f>M15</f>
        <v>No programada</v>
      </c>
      <c r="AG15" s="26"/>
      <c r="AH15" s="26" t="e">
        <f t="shared" ref="AH15:AH21" si="6">IF(AG15/AF15&gt;100%,100%,AG15/AF15)</f>
        <v>#VALUE!</v>
      </c>
      <c r="AI15" s="26"/>
      <c r="AJ15" s="26"/>
      <c r="AK15" s="51">
        <f>N15</f>
        <v>0.8</v>
      </c>
      <c r="AL15" s="26"/>
      <c r="AM15" s="26">
        <f t="shared" ref="AM15:AM19" si="7">IF(AL15/AK15&gt;100%,100%,AL15/AK15)</f>
        <v>0</v>
      </c>
      <c r="AN15" s="26"/>
      <c r="AO15" s="26"/>
      <c r="AP15" s="26">
        <f>O15</f>
        <v>0.8</v>
      </c>
      <c r="AQ15" s="26"/>
      <c r="AR15" s="26">
        <f t="shared" ref="AR15:AR19" si="8">IF(AQ15/AP15&gt;100%,100%,AQ15/AP15)</f>
        <v>0</v>
      </c>
      <c r="AS15" s="26"/>
    </row>
    <row r="16" spans="1:45" s="52" customFormat="1" ht="100.5" customHeight="1">
      <c r="A16" s="39">
        <v>3</v>
      </c>
      <c r="B16" s="27" t="s">
        <v>66</v>
      </c>
      <c r="C16" s="39" t="s">
        <v>79</v>
      </c>
      <c r="D16" s="26" t="s">
        <v>80</v>
      </c>
      <c r="E16" s="26" t="s">
        <v>69</v>
      </c>
      <c r="F16" s="26" t="s">
        <v>81</v>
      </c>
      <c r="G16" s="26" t="s">
        <v>82</v>
      </c>
      <c r="H16" s="53" t="s">
        <v>83</v>
      </c>
      <c r="I16" s="27" t="s">
        <v>58</v>
      </c>
      <c r="J16" s="26" t="s">
        <v>81</v>
      </c>
      <c r="K16" s="54">
        <v>0.25</v>
      </c>
      <c r="L16" s="54">
        <v>0.25</v>
      </c>
      <c r="M16" s="54">
        <v>0.25</v>
      </c>
      <c r="N16" s="54">
        <v>0.25</v>
      </c>
      <c r="O16" s="54">
        <v>1</v>
      </c>
      <c r="P16" s="26" t="s">
        <v>60</v>
      </c>
      <c r="Q16" s="26" t="s">
        <v>84</v>
      </c>
      <c r="R16" s="26" t="s">
        <v>85</v>
      </c>
      <c r="S16" s="50" t="s">
        <v>86</v>
      </c>
      <c r="T16" s="50" t="s">
        <v>87</v>
      </c>
      <c r="U16" s="50" t="s">
        <v>88</v>
      </c>
      <c r="V16" s="51">
        <f>K16</f>
        <v>0.25</v>
      </c>
      <c r="W16" s="26"/>
      <c r="X16" s="26">
        <f t="shared" si="4"/>
        <v>0</v>
      </c>
      <c r="Y16" s="26"/>
      <c r="Z16" s="26"/>
      <c r="AA16" s="51">
        <f>L16</f>
        <v>0.25</v>
      </c>
      <c r="AB16" s="26"/>
      <c r="AC16" s="26">
        <f t="shared" si="5"/>
        <v>0</v>
      </c>
      <c r="AD16" s="26"/>
      <c r="AE16" s="26"/>
      <c r="AF16" s="51">
        <f>M16</f>
        <v>0.25</v>
      </c>
      <c r="AG16" s="26"/>
      <c r="AH16" s="26">
        <f t="shared" si="6"/>
        <v>0</v>
      </c>
      <c r="AI16" s="26"/>
      <c r="AJ16" s="26"/>
      <c r="AK16" s="51">
        <f>N16</f>
        <v>0.25</v>
      </c>
      <c r="AL16" s="26"/>
      <c r="AM16" s="26">
        <f t="shared" si="7"/>
        <v>0</v>
      </c>
      <c r="AN16" s="26"/>
      <c r="AO16" s="26"/>
      <c r="AP16" s="26">
        <f>O16</f>
        <v>1</v>
      </c>
      <c r="AQ16" s="26"/>
      <c r="AR16" s="26">
        <f t="shared" si="8"/>
        <v>0</v>
      </c>
      <c r="AS16" s="26"/>
    </row>
    <row r="17" spans="1:45" s="52" customFormat="1" ht="101.25" customHeight="1">
      <c r="A17" s="39">
        <v>3</v>
      </c>
      <c r="B17" s="27" t="s">
        <v>66</v>
      </c>
      <c r="C17" s="39" t="s">
        <v>89</v>
      </c>
      <c r="D17" s="26" t="s">
        <v>90</v>
      </c>
      <c r="E17" s="26" t="s">
        <v>69</v>
      </c>
      <c r="F17" s="26" t="s">
        <v>91</v>
      </c>
      <c r="G17" s="26" t="s">
        <v>92</v>
      </c>
      <c r="H17" s="39" t="s">
        <v>93</v>
      </c>
      <c r="I17" s="27" t="s">
        <v>94</v>
      </c>
      <c r="J17" s="26" t="s">
        <v>91</v>
      </c>
      <c r="K17" s="55">
        <v>0</v>
      </c>
      <c r="L17" s="55">
        <v>1</v>
      </c>
      <c r="M17" s="55">
        <v>0</v>
      </c>
      <c r="N17" s="55">
        <v>1</v>
      </c>
      <c r="O17" s="55">
        <v>2</v>
      </c>
      <c r="P17" s="26" t="s">
        <v>60</v>
      </c>
      <c r="Q17" s="26" t="s">
        <v>84</v>
      </c>
      <c r="R17" s="26" t="s">
        <v>85</v>
      </c>
      <c r="S17" s="50" t="s">
        <v>95</v>
      </c>
      <c r="T17" s="50" t="s">
        <v>95</v>
      </c>
      <c r="U17" s="26" t="s">
        <v>96</v>
      </c>
      <c r="V17" s="51">
        <f>K17</f>
        <v>0</v>
      </c>
      <c r="W17" s="26"/>
      <c r="X17" s="26" t="e">
        <f t="shared" si="4"/>
        <v>#DIV/0!</v>
      </c>
      <c r="Y17" s="26"/>
      <c r="Z17" s="26"/>
      <c r="AA17" s="51">
        <f>L17</f>
        <v>1</v>
      </c>
      <c r="AB17" s="26"/>
      <c r="AC17" s="26">
        <f t="shared" si="5"/>
        <v>0</v>
      </c>
      <c r="AD17" s="26"/>
      <c r="AE17" s="26"/>
      <c r="AF17" s="51">
        <f>M17</f>
        <v>0</v>
      </c>
      <c r="AG17" s="26"/>
      <c r="AH17" s="26" t="e">
        <f t="shared" si="6"/>
        <v>#DIV/0!</v>
      </c>
      <c r="AI17" s="26"/>
      <c r="AJ17" s="26"/>
      <c r="AK17" s="51">
        <f>N17</f>
        <v>1</v>
      </c>
      <c r="AL17" s="26"/>
      <c r="AM17" s="26">
        <f t="shared" si="7"/>
        <v>0</v>
      </c>
      <c r="AN17" s="26"/>
      <c r="AO17" s="26"/>
      <c r="AP17" s="26">
        <f>O17</f>
        <v>2</v>
      </c>
      <c r="AQ17" s="26"/>
      <c r="AR17" s="26">
        <f t="shared" si="8"/>
        <v>0</v>
      </c>
      <c r="AS17" s="26"/>
    </row>
    <row r="18" spans="1:45" s="52" customFormat="1" ht="150">
      <c r="A18" s="39">
        <v>3</v>
      </c>
      <c r="B18" s="27" t="s">
        <v>66</v>
      </c>
      <c r="C18" s="39" t="s">
        <v>97</v>
      </c>
      <c r="D18" s="50" t="s">
        <v>98</v>
      </c>
      <c r="E18" s="50" t="s">
        <v>69</v>
      </c>
      <c r="F18" s="50" t="s">
        <v>99</v>
      </c>
      <c r="G18" s="50" t="s">
        <v>100</v>
      </c>
      <c r="H18" s="50" t="s">
        <v>101</v>
      </c>
      <c r="I18" s="50" t="s">
        <v>94</v>
      </c>
      <c r="J18" s="50" t="s">
        <v>99</v>
      </c>
      <c r="K18" s="56">
        <v>1</v>
      </c>
      <c r="L18" s="56">
        <v>0</v>
      </c>
      <c r="M18" s="56">
        <v>0</v>
      </c>
      <c r="N18" s="56">
        <v>0</v>
      </c>
      <c r="O18" s="56">
        <v>1</v>
      </c>
      <c r="P18" s="50" t="s">
        <v>60</v>
      </c>
      <c r="Q18" s="50" t="s">
        <v>102</v>
      </c>
      <c r="R18" s="50" t="s">
        <v>62</v>
      </c>
      <c r="S18" s="50" t="s">
        <v>103</v>
      </c>
      <c r="T18" s="50" t="s">
        <v>104</v>
      </c>
      <c r="U18" s="50" t="s">
        <v>105</v>
      </c>
      <c r="V18" s="51">
        <f>K18</f>
        <v>1</v>
      </c>
      <c r="W18" s="26"/>
      <c r="X18" s="26">
        <f t="shared" si="4"/>
        <v>0</v>
      </c>
      <c r="Y18" s="26"/>
      <c r="Z18" s="26"/>
      <c r="AA18" s="51">
        <f>L18</f>
        <v>0</v>
      </c>
      <c r="AB18" s="26"/>
      <c r="AC18" s="26" t="e">
        <f t="shared" si="5"/>
        <v>#DIV/0!</v>
      </c>
      <c r="AD18" s="26"/>
      <c r="AE18" s="26"/>
      <c r="AF18" s="51">
        <f>M18</f>
        <v>0</v>
      </c>
      <c r="AG18" s="26"/>
      <c r="AH18" s="26" t="e">
        <f t="shared" si="6"/>
        <v>#DIV/0!</v>
      </c>
      <c r="AI18" s="26"/>
      <c r="AJ18" s="26"/>
      <c r="AK18" s="51">
        <f>N18</f>
        <v>0</v>
      </c>
      <c r="AL18" s="26"/>
      <c r="AM18" s="26" t="e">
        <f t="shared" si="7"/>
        <v>#DIV/0!</v>
      </c>
      <c r="AN18" s="26"/>
      <c r="AO18" s="26"/>
      <c r="AP18" s="26">
        <f>O18</f>
        <v>1</v>
      </c>
      <c r="AQ18" s="26"/>
      <c r="AR18" s="26">
        <f t="shared" si="8"/>
        <v>0</v>
      </c>
      <c r="AS18" s="26"/>
    </row>
    <row r="19" spans="1:45" s="52" customFormat="1" ht="133.5">
      <c r="A19" s="39"/>
      <c r="B19" s="27" t="s">
        <v>66</v>
      </c>
      <c r="C19" s="39" t="s">
        <v>106</v>
      </c>
      <c r="D19" s="57" t="s">
        <v>107</v>
      </c>
      <c r="E19" s="50" t="s">
        <v>69</v>
      </c>
      <c r="F19" s="50" t="s">
        <v>108</v>
      </c>
      <c r="G19" s="50" t="s">
        <v>109</v>
      </c>
      <c r="H19" s="50" t="s">
        <v>110</v>
      </c>
      <c r="I19" s="50" t="s">
        <v>58</v>
      </c>
      <c r="J19" s="50" t="s">
        <v>111</v>
      </c>
      <c r="K19" s="56">
        <v>1</v>
      </c>
      <c r="L19" s="56">
        <v>1</v>
      </c>
      <c r="M19" s="56">
        <v>1</v>
      </c>
      <c r="N19" s="56">
        <v>1</v>
      </c>
      <c r="O19" s="56">
        <v>1</v>
      </c>
      <c r="P19" s="50" t="s">
        <v>112</v>
      </c>
      <c r="Q19" s="50" t="s">
        <v>102</v>
      </c>
      <c r="R19" s="50" t="s">
        <v>62</v>
      </c>
      <c r="S19" s="50" t="s">
        <v>103</v>
      </c>
      <c r="T19" s="50" t="s">
        <v>104</v>
      </c>
      <c r="U19" s="50" t="s">
        <v>105</v>
      </c>
      <c r="V19" s="51">
        <f>K19</f>
        <v>1</v>
      </c>
      <c r="W19" s="26"/>
      <c r="X19" s="26">
        <f t="shared" si="4"/>
        <v>0</v>
      </c>
      <c r="Y19" s="26"/>
      <c r="Z19" s="26"/>
      <c r="AA19" s="51">
        <f>L19</f>
        <v>1</v>
      </c>
      <c r="AB19" s="26"/>
      <c r="AC19" s="26">
        <f t="shared" si="5"/>
        <v>0</v>
      </c>
      <c r="AD19" s="26"/>
      <c r="AE19" s="26"/>
      <c r="AF19" s="51">
        <f>M19</f>
        <v>1</v>
      </c>
      <c r="AG19" s="26"/>
      <c r="AH19" s="26">
        <f t="shared" si="6"/>
        <v>0</v>
      </c>
      <c r="AI19" s="26"/>
      <c r="AJ19" s="26"/>
      <c r="AK19" s="51">
        <f>N19</f>
        <v>1</v>
      </c>
      <c r="AL19" s="26"/>
      <c r="AM19" s="26">
        <f t="shared" si="7"/>
        <v>0</v>
      </c>
      <c r="AN19" s="26"/>
      <c r="AO19" s="26"/>
      <c r="AP19" s="26">
        <f>O19</f>
        <v>1</v>
      </c>
      <c r="AQ19" s="26"/>
      <c r="AR19" s="26">
        <f t="shared" si="8"/>
        <v>0</v>
      </c>
      <c r="AS19" s="26"/>
    </row>
    <row r="20" spans="1:45" s="66" customFormat="1" ht="117">
      <c r="A20" s="39">
        <v>3</v>
      </c>
      <c r="B20" s="27" t="s">
        <v>66</v>
      </c>
      <c r="C20" s="60" t="s">
        <v>113</v>
      </c>
      <c r="D20" s="61" t="s">
        <v>114</v>
      </c>
      <c r="E20" s="61" t="s">
        <v>69</v>
      </c>
      <c r="F20" s="61" t="s">
        <v>115</v>
      </c>
      <c r="G20" s="61" t="s">
        <v>116</v>
      </c>
      <c r="H20" s="61" t="s">
        <v>75</v>
      </c>
      <c r="I20" s="61" t="s">
        <v>94</v>
      </c>
      <c r="J20" s="61" t="s">
        <v>115</v>
      </c>
      <c r="K20" s="62">
        <v>0</v>
      </c>
      <c r="L20" s="62">
        <v>1</v>
      </c>
      <c r="M20" s="62">
        <v>0</v>
      </c>
      <c r="N20" s="62">
        <v>0</v>
      </c>
      <c r="O20" s="63">
        <v>1</v>
      </c>
      <c r="P20" s="61" t="s">
        <v>60</v>
      </c>
      <c r="Q20" s="64" t="s">
        <v>117</v>
      </c>
      <c r="R20" s="64"/>
      <c r="S20" s="64" t="s">
        <v>115</v>
      </c>
      <c r="T20" s="64" t="s">
        <v>118</v>
      </c>
      <c r="U20" s="64" t="s">
        <v>119</v>
      </c>
      <c r="V20" s="61">
        <v>0</v>
      </c>
      <c r="W20" s="61"/>
      <c r="X20" s="61">
        <v>0</v>
      </c>
      <c r="Y20" s="61"/>
      <c r="Z20" s="61"/>
      <c r="AA20" s="59">
        <v>1</v>
      </c>
      <c r="AB20" s="59"/>
      <c r="AC20" s="59">
        <f t="shared" si="5"/>
        <v>0</v>
      </c>
      <c r="AD20" s="59"/>
      <c r="AE20" s="59"/>
      <c r="AF20" s="65">
        <v>0</v>
      </c>
      <c r="AG20" s="59"/>
      <c r="AH20" s="59" t="e">
        <f t="shared" si="6"/>
        <v>#DIV/0!</v>
      </c>
      <c r="AI20" s="59"/>
      <c r="AJ20" s="59"/>
      <c r="AK20" s="65">
        <v>0</v>
      </c>
      <c r="AL20" s="59"/>
      <c r="AM20" s="59">
        <v>0</v>
      </c>
      <c r="AN20" s="59"/>
      <c r="AO20" s="59"/>
      <c r="AP20" s="59">
        <v>1</v>
      </c>
      <c r="AQ20" s="59"/>
      <c r="AR20" s="59">
        <v>0</v>
      </c>
      <c r="AS20" s="59"/>
    </row>
    <row r="21" spans="1:45" s="66" customFormat="1" ht="150">
      <c r="A21" s="39">
        <v>3</v>
      </c>
      <c r="B21" s="27" t="s">
        <v>66</v>
      </c>
      <c r="C21" s="58" t="s">
        <v>120</v>
      </c>
      <c r="D21" s="59" t="s">
        <v>121</v>
      </c>
      <c r="E21" s="59" t="s">
        <v>69</v>
      </c>
      <c r="F21" s="59" t="s">
        <v>122</v>
      </c>
      <c r="G21" s="59" t="s">
        <v>123</v>
      </c>
      <c r="H21" s="59" t="s">
        <v>75</v>
      </c>
      <c r="I21" s="67" t="s">
        <v>94</v>
      </c>
      <c r="J21" s="67" t="s">
        <v>122</v>
      </c>
      <c r="K21" s="68">
        <v>0</v>
      </c>
      <c r="L21" s="68">
        <v>0</v>
      </c>
      <c r="M21" s="68">
        <v>0</v>
      </c>
      <c r="N21" s="68">
        <v>1</v>
      </c>
      <c r="O21" s="69">
        <v>1</v>
      </c>
      <c r="P21" s="59" t="s">
        <v>60</v>
      </c>
      <c r="Q21" s="64" t="s">
        <v>117</v>
      </c>
      <c r="R21" s="64"/>
      <c r="S21" s="64" t="s">
        <v>124</v>
      </c>
      <c r="T21" s="64" t="s">
        <v>125</v>
      </c>
      <c r="U21" s="64" t="s">
        <v>119</v>
      </c>
      <c r="V21" s="61">
        <v>0</v>
      </c>
      <c r="W21" s="61"/>
      <c r="X21" s="59" t="e">
        <f t="shared" ref="X21" si="9">IF(W21/V21&gt;100%,100%,W21/V21)</f>
        <v>#DIV/0!</v>
      </c>
      <c r="Y21" s="59"/>
      <c r="Z21" s="59"/>
      <c r="AA21" s="65">
        <f>L21</f>
        <v>0</v>
      </c>
      <c r="AB21" s="59"/>
      <c r="AC21" s="59" t="e">
        <f t="shared" si="5"/>
        <v>#DIV/0!</v>
      </c>
      <c r="AD21" s="59"/>
      <c r="AE21" s="59"/>
      <c r="AF21" s="65">
        <f>M21</f>
        <v>0</v>
      </c>
      <c r="AG21" s="59"/>
      <c r="AH21" s="59" t="e">
        <f t="shared" si="6"/>
        <v>#DIV/0!</v>
      </c>
      <c r="AI21" s="59"/>
      <c r="AJ21" s="59"/>
      <c r="AK21" s="65">
        <f>N21</f>
        <v>1</v>
      </c>
      <c r="AL21" s="59"/>
      <c r="AM21" s="59">
        <f t="shared" ref="AM21" si="10">IF(AL21/AK21&gt;100%,100%,AL21/AK21)</f>
        <v>0</v>
      </c>
      <c r="AN21" s="59"/>
      <c r="AO21" s="59"/>
      <c r="AP21" s="59">
        <f>O21</f>
        <v>1</v>
      </c>
      <c r="AQ21" s="59"/>
      <c r="AR21" s="59">
        <f t="shared" ref="AR21" si="11">IF(AQ21/AP21&gt;100%,100%,AQ21/AP21)</f>
        <v>0</v>
      </c>
      <c r="AS21" s="59"/>
    </row>
    <row r="22" spans="1:45" s="5" customFormat="1" ht="15.75">
      <c r="A22" s="10"/>
      <c r="B22" s="10"/>
      <c r="C22" s="10"/>
      <c r="D22" s="11" t="s">
        <v>126</v>
      </c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1"/>
      <c r="Q22" s="11"/>
      <c r="R22" s="11"/>
      <c r="S22" s="10"/>
      <c r="T22" s="10"/>
      <c r="U22" s="10"/>
      <c r="V22" s="12"/>
      <c r="W22" s="12"/>
      <c r="X22" s="14" t="e">
        <f>AVERAGE(#REF!)*20%</f>
        <v>#REF!</v>
      </c>
      <c r="Y22" s="10"/>
      <c r="Z22" s="10"/>
      <c r="AA22" s="12"/>
      <c r="AB22" s="12"/>
      <c r="AC22" s="14" t="e">
        <f>AVERAGE(#REF!)*20%</f>
        <v>#REF!</v>
      </c>
      <c r="AD22" s="10"/>
      <c r="AE22" s="10"/>
      <c r="AF22" s="12"/>
      <c r="AG22" s="12"/>
      <c r="AH22" s="14" t="e">
        <f>AVERAGE(#REF!)*20%</f>
        <v>#REF!</v>
      </c>
      <c r="AI22" s="10"/>
      <c r="AJ22" s="10"/>
      <c r="AK22" s="12"/>
      <c r="AL22" s="12"/>
      <c r="AM22" s="14" t="e">
        <f>AVERAGE(#REF!)*20%</f>
        <v>#REF!</v>
      </c>
      <c r="AN22" s="10"/>
      <c r="AO22" s="10"/>
      <c r="AP22" s="17"/>
      <c r="AQ22" s="17"/>
      <c r="AR22" s="14" t="e">
        <f>AVERAGE(#REF!)*20%</f>
        <v>#REF!</v>
      </c>
      <c r="AS22" s="10"/>
    </row>
    <row r="23" spans="1:45" s="9" customFormat="1" ht="18.75">
      <c r="A23" s="6"/>
      <c r="B23" s="6"/>
      <c r="C23" s="6"/>
      <c r="D23" s="7" t="s">
        <v>127</v>
      </c>
      <c r="E23" s="6"/>
      <c r="F23" s="6"/>
      <c r="G23" s="6"/>
      <c r="H23" s="6"/>
      <c r="I23" s="6"/>
      <c r="J23" s="6"/>
      <c r="K23" s="8"/>
      <c r="L23" s="8"/>
      <c r="M23" s="8"/>
      <c r="N23" s="8"/>
      <c r="O23" s="8"/>
      <c r="P23" s="6"/>
      <c r="Q23" s="6"/>
      <c r="R23" s="6"/>
      <c r="S23" s="6"/>
      <c r="T23" s="6"/>
      <c r="U23" s="6"/>
      <c r="V23" s="8"/>
      <c r="W23" s="8"/>
      <c r="X23" s="19" t="e">
        <f>X14+X22</f>
        <v>#DIV/0!</v>
      </c>
      <c r="Y23" s="6"/>
      <c r="Z23" s="6"/>
      <c r="AA23" s="8"/>
      <c r="AB23" s="8"/>
      <c r="AC23" s="19" t="e">
        <f>AC14+AC22</f>
        <v>#REF!</v>
      </c>
      <c r="AD23" s="6"/>
      <c r="AE23" s="6"/>
      <c r="AF23" s="8"/>
      <c r="AG23" s="8"/>
      <c r="AH23" s="19" t="e">
        <f>AH14+AH22</f>
        <v>#REF!</v>
      </c>
      <c r="AI23" s="6"/>
      <c r="AJ23" s="6"/>
      <c r="AK23" s="8"/>
      <c r="AL23" s="8"/>
      <c r="AM23" s="19" t="e">
        <f>AM14+AM22</f>
        <v>#REF!</v>
      </c>
      <c r="AN23" s="6"/>
      <c r="AO23" s="6"/>
      <c r="AP23" s="18"/>
      <c r="AQ23" s="18"/>
      <c r="AR23" s="19" t="e">
        <f>AR14+AR22</f>
        <v>#REF!</v>
      </c>
      <c r="AS23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E13:E14 E22:E1048576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Q13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5" customWidth="1"/>
    <col min="2" max="2" width="98.5703125" style="45" customWidth="1"/>
    <col min="3" max="3" width="11.42578125" style="45"/>
    <col min="4" max="4" width="74.7109375" style="45" customWidth="1"/>
    <col min="5" max="16384" width="11.42578125" style="45"/>
  </cols>
  <sheetData>
    <row r="1" spans="2:4" ht="30">
      <c r="B1" s="44" t="s">
        <v>128</v>
      </c>
      <c r="D1" s="45" t="s">
        <v>129</v>
      </c>
    </row>
    <row r="2" spans="2:4">
      <c r="B2" s="44" t="s">
        <v>130</v>
      </c>
      <c r="D2" s="45" t="s">
        <v>131</v>
      </c>
    </row>
    <row r="3" spans="2:4" ht="45">
      <c r="B3" s="44" t="s">
        <v>132</v>
      </c>
      <c r="D3" s="45" t="s">
        <v>133</v>
      </c>
    </row>
    <row r="4" spans="2:4" ht="30">
      <c r="B4" s="44" t="s">
        <v>134</v>
      </c>
      <c r="D4" s="45" t="s">
        <v>135</v>
      </c>
    </row>
    <row r="5" spans="2:4" ht="30">
      <c r="B5" s="44" t="s">
        <v>136</v>
      </c>
      <c r="D5" s="45" t="s">
        <v>137</v>
      </c>
    </row>
    <row r="6" spans="2:4" ht="30">
      <c r="B6" s="44" t="s">
        <v>84</v>
      </c>
      <c r="D6" s="45" t="s">
        <v>138</v>
      </c>
    </row>
    <row r="7" spans="2:4" ht="45">
      <c r="B7" s="44" t="s">
        <v>102</v>
      </c>
      <c r="D7" s="45" t="s">
        <v>139</v>
      </c>
    </row>
    <row r="8" spans="2:4" ht="45">
      <c r="B8" s="44" t="s">
        <v>140</v>
      </c>
      <c r="D8" s="45" t="s">
        <v>141</v>
      </c>
    </row>
    <row r="9" spans="2:4" ht="30">
      <c r="B9" s="44" t="s">
        <v>142</v>
      </c>
      <c r="D9" s="45" t="s">
        <v>143</v>
      </c>
    </row>
    <row r="10" spans="2:4" ht="30">
      <c r="B10" s="44" t="s">
        <v>144</v>
      </c>
      <c r="D10" s="45" t="s">
        <v>145</v>
      </c>
    </row>
    <row r="11" spans="2:4" ht="30">
      <c r="B11" s="44" t="s">
        <v>146</v>
      </c>
      <c r="D11" s="45" t="s">
        <v>62</v>
      </c>
    </row>
    <row r="12" spans="2:4">
      <c r="B12" s="44" t="s">
        <v>117</v>
      </c>
      <c r="D12" s="45" t="s">
        <v>147</v>
      </c>
    </row>
    <row r="13" spans="2:4">
      <c r="B13" s="44" t="s">
        <v>148</v>
      </c>
    </row>
    <row r="14" spans="2:4">
      <c r="B14" s="44" t="s">
        <v>149</v>
      </c>
    </row>
    <row r="15" spans="2:4">
      <c r="B15" s="44" t="s">
        <v>150</v>
      </c>
    </row>
    <row r="16" spans="2:4">
      <c r="B16" s="44" t="s">
        <v>151</v>
      </c>
    </row>
    <row r="17" spans="2:2">
      <c r="B17" s="44" t="s">
        <v>152</v>
      </c>
    </row>
    <row r="18" spans="2:2">
      <c r="B18" s="44" t="s">
        <v>153</v>
      </c>
    </row>
    <row r="19" spans="2:2">
      <c r="B19" s="44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49</v>
      </c>
      <c r="D1" s="44" t="s">
        <v>128</v>
      </c>
      <c r="F1" s="45" t="s">
        <v>129</v>
      </c>
    </row>
    <row r="2" spans="1:6" ht="30">
      <c r="A2" t="s">
        <v>154</v>
      </c>
      <c r="D2" s="44" t="s">
        <v>130</v>
      </c>
      <c r="F2" s="45" t="s">
        <v>131</v>
      </c>
    </row>
    <row r="3" spans="1:6" ht="75">
      <c r="A3" t="s">
        <v>54</v>
      </c>
      <c r="D3" s="44" t="s">
        <v>132</v>
      </c>
      <c r="F3" s="45" t="s">
        <v>133</v>
      </c>
    </row>
    <row r="4" spans="1:6" ht="60">
      <c r="A4" t="s">
        <v>69</v>
      </c>
      <c r="D4" s="44" t="s">
        <v>134</v>
      </c>
      <c r="F4" s="45" t="s">
        <v>135</v>
      </c>
    </row>
    <row r="5" spans="1:6" ht="45">
      <c r="D5" s="44" t="s">
        <v>136</v>
      </c>
      <c r="F5" s="45" t="s">
        <v>137</v>
      </c>
    </row>
    <row r="6" spans="1:6" ht="45">
      <c r="D6" s="44" t="s">
        <v>84</v>
      </c>
      <c r="F6" s="45" t="s">
        <v>138</v>
      </c>
    </row>
    <row r="7" spans="1:6" ht="60">
      <c r="D7" s="44" t="s">
        <v>102</v>
      </c>
      <c r="F7" s="45" t="s">
        <v>139</v>
      </c>
    </row>
    <row r="8" spans="1:6" ht="75">
      <c r="D8" s="44" t="s">
        <v>140</v>
      </c>
      <c r="F8" s="45" t="s">
        <v>141</v>
      </c>
    </row>
    <row r="9" spans="1:6" ht="45">
      <c r="D9" s="44" t="s">
        <v>142</v>
      </c>
      <c r="F9" s="45" t="s">
        <v>143</v>
      </c>
    </row>
    <row r="10" spans="1:6" ht="45">
      <c r="D10" s="44" t="s">
        <v>144</v>
      </c>
      <c r="F10" s="45" t="s">
        <v>145</v>
      </c>
    </row>
    <row r="11" spans="1:6" ht="45">
      <c r="D11" s="44" t="s">
        <v>146</v>
      </c>
      <c r="F11" s="45" t="s">
        <v>62</v>
      </c>
    </row>
    <row r="12" spans="1:6">
      <c r="D12" s="44" t="s">
        <v>117</v>
      </c>
      <c r="F12" s="45" t="s">
        <v>85</v>
      </c>
    </row>
    <row r="13" spans="1:6">
      <c r="D13" s="44" t="s">
        <v>148</v>
      </c>
    </row>
    <row r="14" spans="1:6">
      <c r="D14" s="44" t="s">
        <v>149</v>
      </c>
    </row>
    <row r="15" spans="1:6">
      <c r="D15" s="44" t="s">
        <v>150</v>
      </c>
    </row>
    <row r="16" spans="1:6">
      <c r="D16" s="44" t="s">
        <v>151</v>
      </c>
    </row>
    <row r="17" spans="4:4">
      <c r="D17" s="44" t="s">
        <v>152</v>
      </c>
    </row>
    <row r="18" spans="4:4">
      <c r="D18" s="44" t="s">
        <v>153</v>
      </c>
    </row>
    <row r="19" spans="4:4">
      <c r="D19" s="44" t="s">
        <v>61</v>
      </c>
    </row>
    <row r="20" spans="4:4">
      <c r="D20" s="44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AAE2-CD4A-4637-822A-736C5DAD196F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2025-01-02T17:02:10Z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