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4/OFICINA DE PLANEACION/46. Planeacion 2025/PESV/Revisión Enero 2025/"/>
    </mc:Choice>
  </mc:AlternateContent>
  <xr:revisionPtr revIDLastSave="0" documentId="8_{F9DB52AA-87AF-4C78-ADB3-D3D1DE0894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Formato!$A$11:$DW$19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4" l="1"/>
  <c r="AJ16" i="4"/>
  <c r="AJ13" i="4"/>
  <c r="M18" i="4"/>
  <c r="AJ18" i="4" s="1"/>
  <c r="M17" i="4"/>
  <c r="M15" i="4"/>
  <c r="M14" i="4"/>
  <c r="M13" i="4"/>
  <c r="M12" i="4"/>
  <c r="AD16" i="4" l="1"/>
  <c r="AF16" i="4" s="1"/>
  <c r="Y15" i="4"/>
  <c r="AA15" i="4" s="1"/>
  <c r="AD15" i="4"/>
  <c r="AF15" i="4" s="1"/>
  <c r="AJ15" i="4"/>
  <c r="AD18" i="4"/>
  <c r="AF18" i="4" s="1"/>
  <c r="AD17" i="4"/>
  <c r="AF17" i="4" s="1"/>
  <c r="AD14" i="4"/>
  <c r="AF14" i="4" s="1"/>
  <c r="AD13" i="4"/>
  <c r="AF13" i="4" s="1"/>
  <c r="AD12" i="4"/>
  <c r="AF12" i="4" s="1"/>
  <c r="Y18" i="4"/>
  <c r="AA18" i="4" s="1"/>
  <c r="Y17" i="4"/>
  <c r="AA17" i="4" s="1"/>
  <c r="Y14" i="4"/>
  <c r="AA14" i="4" s="1"/>
  <c r="Y13" i="4"/>
  <c r="AA13" i="4" s="1"/>
  <c r="Y12" i="4"/>
  <c r="AA12" i="4" s="1"/>
  <c r="AJ17" i="4"/>
  <c r="AJ14" i="4"/>
  <c r="AJ12" i="4"/>
  <c r="AJ1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<sst xmlns="http://schemas.openxmlformats.org/spreadsheetml/2006/main" count="117" uniqueCount="70">
  <si>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</si>
  <si>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</si>
  <si>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</si>
  <si>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</si>
  <si>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</si>
  <si>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</si>
  <si>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Estratégico de Seguridad Vial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</si>
  <si>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</si>
  <si>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</si>
  <si>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</si>
  <si>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</si>
  <si>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</si>
  <si>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</si>
  <si>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</si>
  <si>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</si>
  <si>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</si>
  <si>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</si>
  <si>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</si>
  <si>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</si>
  <si>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</si>
  <si>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</si>
  <si>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</si>
  <si>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</si>
  <si>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</si>
  <si>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</si>
  <si>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</si>
  <si>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</si>
  <si>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</si>
  <si>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</si>
  <si>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</si>
  <si>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</si>
  <si>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Gestión Corporativa Institucional/Gerencia del Talento Humano</t>
  </si>
  <si>
    <t>Suma</t>
  </si>
  <si>
    <t>No programada</t>
  </si>
  <si>
    <t>Constante</t>
  </si>
  <si>
    <t>Evidencias de la ejecución de las actividades que podrían ser:
• Registro fotográfico.
• Registros de asistencia.
• Actas de reunión.
• Informes de inspección.
• Registros de información</t>
  </si>
  <si>
    <t>Evidencias de la ejecución de las actividades que podrían ser:
• Actas de reunión.
• Informes de inspección.
• Registros de información</t>
  </si>
  <si>
    <t>(Número de indicadores cumplidos / Número total de indicadores del PESV) ×100</t>
  </si>
  <si>
    <t>Archivo Excel con las fichas técnicas de los indicadores diligenciada.</t>
  </si>
  <si>
    <t>(Número de presentaciones realizadas en CIGD/Número total de presentaciones programadas en CIGD) × 100</t>
  </si>
  <si>
    <t>Evidencias de la presentación ante CIGD que podrían ser:
• Grabación de la sesión.
• Presentación power point.
• Acta de reunión.</t>
  </si>
  <si>
    <t>Gestionar el 100% de los hallazgos identificados en los procesos de auditoría internas y externas asociadas al PESV.</t>
  </si>
  <si>
    <t>(Número de hallazgos gestionados durante el periodo.
/ Total de hallazgos de auditoría) ×100</t>
  </si>
  <si>
    <t>TOTAL</t>
  </si>
  <si>
    <t>Control de cambios</t>
  </si>
  <si>
    <t xml:space="preserve">Versión </t>
  </si>
  <si>
    <t>Fecha</t>
  </si>
  <si>
    <t>Descripción del cambio</t>
  </si>
  <si>
    <t>30 de enero de 2024</t>
  </si>
  <si>
    <t xml:space="preserve">Se establece la matriz de seguimiento del plan, según caso Hola No. 14729 </t>
  </si>
  <si>
    <t>30 de abril de 2024</t>
  </si>
  <si>
    <t>Se publica el seguimiento del plan con corte a 31 de marzo de 2024. El plan presenta un avance acumulado del 12,1%</t>
  </si>
  <si>
    <t>Creciente</t>
  </si>
  <si>
    <t>Decreciente</t>
  </si>
  <si>
    <t>Diseñar un (1) manual para el PESV.</t>
  </si>
  <si>
    <t>Documento normalizado en el sistema de gestión</t>
  </si>
  <si>
    <t>Subsecretaría de Gestión Institucional
Dirección Administrativa
Dirección de Gestión de Talento Humano</t>
  </si>
  <si>
    <t>Subsecretaria de Gestión Institucional</t>
  </si>
  <si>
    <t>Dirección Administrativa 
Dirección de Gestión del Talento Humano</t>
  </si>
  <si>
    <t>Manual diseñado y publicado en MATIZ</t>
  </si>
  <si>
    <t>(Número de actividades cumplidas del plan de trabajo de la fase del Hacer.
/ Número total de actividades del plan de trabajo programadas de la fase del Hacer) × 100</t>
  </si>
  <si>
    <t>Ejecutar mínimo el 80% de las actividades programadas durante el periodo formuladas en el plan de trabajo del Plan Estratégico de Seguridad Vial 2024, en la fase del Hacer.</t>
  </si>
  <si>
    <t>Realizar la divulgación y seguimiento mínimo al 80% de las actividades programadas en la fase del Verificar como estrategia de monitoreo al cumplimiento de los lineamientos del Plan Estratégico de Seguridad Vial de acuerdo con la normativa vigente.</t>
  </si>
  <si>
    <t>(Número de actividades cumplidas del plan de trabajo en la fase del Verificar 
/ Número total de actividades del plan de trabajo programadas de la fase Verificar) × 100.</t>
  </si>
  <si>
    <t>Realizar la medición mínima del 80% de los indicadores del Plan Estratégico de Seguridad Vial durante el periodo para garantizar su cumplimiento.</t>
  </si>
  <si>
    <t>Realizar una (1) presentación trimestral de los avances del PESV al Comité Institucional de Gestión y Desempeño.</t>
  </si>
  <si>
    <t>Subsecretaría de Gestión Institucional</t>
  </si>
  <si>
    <t>Documentar un (1) procedimiento para la gestión de los planes operativos normalizados viales (PONS) y el Plan de emergencias viales de las Alcaldías.</t>
  </si>
  <si>
    <t>Procedimiento publicado en el sistema de gestión MATIZ.</t>
  </si>
  <si>
    <t>Propiciar la revolución del servicio público con criterios de calidad, calidez, eficacia, oportunidad, sostenibilidad y transformación digital.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</si>
</sst>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97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 wrapText="1"/>
    </xf>
    <xf numFmtId="0" fontId="5" fillId="8" borderId="10" xfId="0" applyFont="1" applyFill="1" applyBorder="1" applyAlignment="1">
      <alignment vertical="center"/>
    </xf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9" fontId="5" fillId="8" borderId="5" xfId="0" applyNumberFormat="1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9" fontId="5" fillId="8" borderId="11" xfId="3" applyFont="1" applyFill="1" applyBorder="1" applyAlignment="1">
      <alignment horizontal="center" vertical="center"/>
    </xf>
    <xf numFmtId="9" fontId="5" fillId="8" borderId="5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9" fontId="5" fillId="2" borderId="1" xfId="3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0" fontId="5" fillId="2" borderId="1" xfId="3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65" fontId="5" fillId="2" borderId="1" xfId="3" applyNumberFormat="1" applyFont="1" applyFill="1" applyBorder="1" applyAlignment="1">
      <alignment horizontal="center" vertical="center"/>
    </xf>
    <xf numFmtId="165" fontId="5" fillId="0" borderId="1" xfId="3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 wrapText="1"/>
    </xf>
    <xf numFmtId="0" fontId="14" fillId="2" borderId="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J30"/>
  <sheetViews>
    <sheetView showGridLines="0" tabSelected="1" zoomScale="115" zoomScaleNormal="115" zoomScaleSheetLayoutView="100" zoomScalePageLayoutView="70" workbookViewId="0">
      <selection activeCell="C7" sqref="C7"/>
    </sheetView>
  </sheetViews>
  <sheetFormatPr baseColWidth="10" defaultColWidth="9" defaultRowHeight="15" x14ac:dyDescent="0.25"/>
  <cols>
    <col min="1" max="1" width="5.85546875" style="12" customWidth="1"/>
    <col min="2" max="2" width="40.42578125" style="13" customWidth="1"/>
    <col min="3" max="3" width="21.57031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13" width="17.7109375" style="15" customWidth="1"/>
    <col min="14" max="14" width="26.140625" style="14" customWidth="1"/>
    <col min="15" max="15" width="19" style="15" customWidth="1"/>
    <col min="16" max="16" width="17.85546875" style="15" customWidth="1"/>
    <col min="17" max="17" width="17.85546875" style="29" customWidth="1"/>
    <col min="18" max="18" width="54.28515625" style="16" customWidth="1"/>
    <col min="19" max="19" width="52.28515625" style="16" customWidth="1"/>
    <col min="20" max="20" width="19" style="15" customWidth="1"/>
    <col min="21" max="21" width="17.85546875" style="33" customWidth="1"/>
    <col min="22" max="22" width="20" style="30" customWidth="1"/>
    <col min="23" max="23" width="52.42578125" style="2" customWidth="1"/>
    <col min="24" max="24" width="40.28515625" style="2" customWidth="1"/>
    <col min="25" max="25" width="20.42578125" style="30" hidden="1" customWidth="1"/>
    <col min="26" max="26" width="17.85546875" style="30" hidden="1" customWidth="1"/>
    <col min="27" max="27" width="20" style="30" hidden="1" customWidth="1"/>
    <col min="28" max="28" width="42.28515625" style="2" hidden="1" customWidth="1"/>
    <col min="29" max="29" width="25.140625" style="2" hidden="1" customWidth="1"/>
    <col min="30" max="30" width="20.42578125" style="30" hidden="1" customWidth="1"/>
    <col min="31" max="31" width="17.85546875" style="30" hidden="1" customWidth="1"/>
    <col min="32" max="32" width="20" style="30" hidden="1" customWidth="1"/>
    <col min="33" max="33" width="42.42578125" style="2" hidden="1" customWidth="1"/>
    <col min="34" max="34" width="25.28515625" style="2" hidden="1" customWidth="1"/>
    <col min="35" max="35" width="15.5703125" style="30" customWidth="1"/>
    <col min="36" max="36" width="20.85546875" style="30" customWidth="1"/>
    <col min="37" max="126" width="9" style="2"/>
    <col min="127" max="127" width="9" style="2" customWidth="1"/>
    <col min="128" max="16384" width="9" style="2"/>
  </cols>
  <sheetData>
    <row r="1" spans="1:36" ht="21" customHeight="1" x14ac:dyDescent="0.25">
      <c r="A1" s="21"/>
      <c r="B1" s="22"/>
      <c r="C1" s="85" t="s">
        <v>0</v>
      </c>
      <c r="D1" s="85"/>
      <c r="E1" s="85"/>
      <c r="F1" s="85"/>
      <c r="G1" s="85"/>
      <c r="H1" s="85"/>
      <c r="I1" s="85"/>
      <c r="J1" s="85"/>
      <c r="K1" s="85"/>
      <c r="L1" s="86"/>
      <c r="M1" s="76" t="s">
        <v>1</v>
      </c>
      <c r="N1" s="77"/>
      <c r="O1" s="10"/>
      <c r="P1" s="10"/>
      <c r="Q1" s="27"/>
      <c r="R1" s="5"/>
      <c r="S1" s="5"/>
      <c r="T1" s="10"/>
      <c r="U1" s="10"/>
      <c r="V1" s="10"/>
    </row>
    <row r="2" spans="1:36" x14ac:dyDescent="0.25">
      <c r="A2" s="23"/>
      <c r="B2" s="4"/>
      <c r="C2" s="87"/>
      <c r="D2" s="87"/>
      <c r="E2" s="87"/>
      <c r="F2" s="87"/>
      <c r="G2" s="87"/>
      <c r="H2" s="87"/>
      <c r="I2" s="87"/>
      <c r="J2" s="87"/>
      <c r="K2" s="87"/>
      <c r="L2" s="88"/>
      <c r="M2" s="78" t="s">
        <v>2</v>
      </c>
      <c r="N2" s="79"/>
      <c r="O2" s="10"/>
      <c r="P2" s="10"/>
      <c r="Q2" s="27"/>
      <c r="R2" s="5"/>
      <c r="S2" s="5"/>
      <c r="T2" s="10"/>
      <c r="U2" s="10"/>
      <c r="V2" s="10"/>
    </row>
    <row r="3" spans="1:36" ht="16.5" customHeight="1" x14ac:dyDescent="0.25">
      <c r="A3" s="23"/>
      <c r="B3" s="4"/>
      <c r="C3" s="87"/>
      <c r="D3" s="87"/>
      <c r="E3" s="87"/>
      <c r="F3" s="87"/>
      <c r="G3" s="87"/>
      <c r="H3" s="87"/>
      <c r="I3" s="87"/>
      <c r="J3" s="87"/>
      <c r="K3" s="87"/>
      <c r="L3" s="88"/>
      <c r="M3" s="78" t="s">
        <v>3</v>
      </c>
      <c r="N3" s="79"/>
      <c r="O3" s="10"/>
      <c r="P3" s="10"/>
      <c r="Q3" s="27"/>
      <c r="R3" s="5"/>
      <c r="S3" s="6"/>
      <c r="T3" s="32"/>
      <c r="U3" s="32"/>
      <c r="V3" s="32"/>
    </row>
    <row r="4" spans="1:36" ht="16.5" customHeight="1" x14ac:dyDescent="0.25">
      <c r="A4" s="24"/>
      <c r="B4" s="25"/>
      <c r="C4" s="89"/>
      <c r="D4" s="89"/>
      <c r="E4" s="89"/>
      <c r="F4" s="89"/>
      <c r="G4" s="89"/>
      <c r="H4" s="89"/>
      <c r="I4" s="89"/>
      <c r="J4" s="89"/>
      <c r="K4" s="89"/>
      <c r="L4" s="90"/>
      <c r="M4" s="80" t="s">
        <v>4</v>
      </c>
      <c r="N4" s="81"/>
      <c r="O4" s="10"/>
      <c r="P4" s="10"/>
      <c r="Q4" s="27"/>
      <c r="R4" s="5"/>
      <c r="S4" s="6"/>
      <c r="T4" s="32"/>
      <c r="U4" s="32"/>
      <c r="V4" s="32"/>
    </row>
    <row r="5" spans="1:36" ht="16.5" customHeight="1" x14ac:dyDescent="0.25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6"/>
      <c r="N5" s="8"/>
      <c r="O5" s="10"/>
      <c r="P5" s="10"/>
      <c r="Q5" s="27"/>
      <c r="R5" s="5"/>
      <c r="S5" s="6"/>
      <c r="T5" s="32"/>
      <c r="U5" s="32"/>
      <c r="V5" s="32"/>
    </row>
    <row r="6" spans="1:36" ht="16.5" customHeight="1" x14ac:dyDescent="0.25">
      <c r="A6" s="4"/>
      <c r="B6" s="9" t="s">
        <v>5</v>
      </c>
      <c r="C6" s="91" t="s">
        <v>6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10"/>
      <c r="P6" s="10"/>
      <c r="Q6" s="27"/>
      <c r="R6" s="5"/>
      <c r="S6" s="6"/>
      <c r="T6" s="32"/>
      <c r="U6" s="32"/>
      <c r="V6" s="32"/>
    </row>
    <row r="7" spans="1:36" ht="16.5" customHeight="1" x14ac:dyDescent="0.25">
      <c r="A7" s="4"/>
      <c r="B7" s="9" t="s">
        <v>7</v>
      </c>
      <c r="C7" s="20">
        <v>2025</v>
      </c>
      <c r="D7" s="10"/>
      <c r="E7" s="4"/>
      <c r="F7" s="4"/>
      <c r="G7" s="4"/>
      <c r="H7" s="4"/>
      <c r="I7" s="10"/>
      <c r="J7" s="10"/>
      <c r="K7" s="10"/>
      <c r="L7" s="10"/>
      <c r="M7" s="10"/>
      <c r="N7" s="4"/>
      <c r="O7" s="10"/>
      <c r="P7" s="10"/>
      <c r="Q7" s="27"/>
      <c r="R7" s="5"/>
      <c r="S7" s="6"/>
      <c r="T7" s="32"/>
      <c r="U7" s="32"/>
      <c r="V7" s="32"/>
    </row>
    <row r="8" spans="1:36" ht="16.5" customHeight="1" x14ac:dyDescent="0.25">
      <c r="A8" s="4"/>
      <c r="B8" s="4"/>
      <c r="C8" s="11"/>
      <c r="D8" s="10"/>
      <c r="E8" s="4"/>
      <c r="F8" s="4"/>
      <c r="G8" s="4"/>
      <c r="H8" s="4"/>
      <c r="I8" s="10"/>
      <c r="J8" s="10"/>
      <c r="K8" s="10"/>
      <c r="L8" s="10"/>
      <c r="M8" s="10"/>
      <c r="N8" s="4"/>
      <c r="O8" s="10"/>
      <c r="P8" s="10"/>
      <c r="Q8" s="27"/>
      <c r="R8" s="5"/>
      <c r="S8" s="6"/>
      <c r="T8" s="32"/>
      <c r="U8" s="32"/>
      <c r="V8" s="32"/>
    </row>
    <row r="9" spans="1:36" ht="16.5" customHeight="1" x14ac:dyDescent="0.25">
      <c r="A9" s="4"/>
      <c r="B9" s="4"/>
      <c r="C9" s="11"/>
      <c r="D9" s="10"/>
      <c r="E9" s="4"/>
      <c r="F9" s="4"/>
      <c r="G9" s="4"/>
      <c r="H9" s="4"/>
      <c r="I9" s="10"/>
      <c r="J9" s="10"/>
      <c r="K9" s="10"/>
      <c r="L9" s="10"/>
      <c r="M9" s="10"/>
      <c r="N9" s="4"/>
      <c r="O9" s="10"/>
      <c r="P9" s="10"/>
      <c r="Q9" s="27"/>
      <c r="R9" s="5"/>
      <c r="S9" s="6"/>
      <c r="T9" s="32"/>
      <c r="U9" s="32"/>
      <c r="V9" s="32"/>
    </row>
    <row r="10" spans="1:36" ht="32.25" customHeight="1" x14ac:dyDescent="0.25">
      <c r="A10" s="92" t="s">
        <v>8</v>
      </c>
      <c r="B10" s="92"/>
      <c r="C10" s="92"/>
      <c r="D10" s="83" t="s">
        <v>9</v>
      </c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2" t="s">
        <v>10</v>
      </c>
      <c r="P10" s="82"/>
      <c r="Q10" s="82"/>
      <c r="R10" s="84"/>
      <c r="S10" s="84"/>
      <c r="T10" s="82" t="s">
        <v>11</v>
      </c>
      <c r="U10" s="82"/>
      <c r="V10" s="82"/>
      <c r="W10" s="82"/>
      <c r="X10" s="82"/>
      <c r="Y10" s="82" t="s">
        <v>12</v>
      </c>
      <c r="Z10" s="82"/>
      <c r="AA10" s="82"/>
      <c r="AB10" s="82"/>
      <c r="AC10" s="82"/>
      <c r="AD10" s="82" t="s">
        <v>13</v>
      </c>
      <c r="AE10" s="82"/>
      <c r="AF10" s="82"/>
      <c r="AG10" s="82"/>
      <c r="AH10" s="82"/>
      <c r="AI10" s="75" t="s">
        <v>14</v>
      </c>
      <c r="AJ10" s="75" t="s">
        <v>15</v>
      </c>
    </row>
    <row r="11" spans="1:36" s="30" customFormat="1" ht="45.75" customHeight="1" x14ac:dyDescent="0.25">
      <c r="A11" s="39" t="s">
        <v>16</v>
      </c>
      <c r="B11" s="39" t="s">
        <v>17</v>
      </c>
      <c r="C11" s="39" t="s">
        <v>18</v>
      </c>
      <c r="D11" s="40" t="s">
        <v>19</v>
      </c>
      <c r="E11" s="40" t="s">
        <v>20</v>
      </c>
      <c r="F11" s="40" t="s">
        <v>21</v>
      </c>
      <c r="G11" s="40" t="s">
        <v>22</v>
      </c>
      <c r="H11" s="40" t="s">
        <v>23</v>
      </c>
      <c r="I11" s="40" t="s">
        <v>10</v>
      </c>
      <c r="J11" s="40" t="s">
        <v>11</v>
      </c>
      <c r="K11" s="40" t="s">
        <v>12</v>
      </c>
      <c r="L11" s="40" t="s">
        <v>13</v>
      </c>
      <c r="M11" s="40" t="s">
        <v>24</v>
      </c>
      <c r="N11" s="40" t="s">
        <v>25</v>
      </c>
      <c r="O11" s="17" t="s">
        <v>26</v>
      </c>
      <c r="P11" s="17" t="s">
        <v>27</v>
      </c>
      <c r="Q11" s="26" t="s">
        <v>28</v>
      </c>
      <c r="R11" s="17" t="s">
        <v>29</v>
      </c>
      <c r="S11" s="17" t="s">
        <v>30</v>
      </c>
      <c r="T11" s="17" t="s">
        <v>26</v>
      </c>
      <c r="U11" s="17" t="s">
        <v>27</v>
      </c>
      <c r="V11" s="17" t="s">
        <v>28</v>
      </c>
      <c r="W11" s="17" t="s">
        <v>29</v>
      </c>
      <c r="X11" s="17" t="s">
        <v>30</v>
      </c>
      <c r="Y11" s="17" t="s">
        <v>26</v>
      </c>
      <c r="Z11" s="17" t="s">
        <v>27</v>
      </c>
      <c r="AA11" s="17" t="s">
        <v>28</v>
      </c>
      <c r="AB11" s="17" t="s">
        <v>29</v>
      </c>
      <c r="AC11" s="17" t="s">
        <v>30</v>
      </c>
      <c r="AD11" s="17" t="s">
        <v>26</v>
      </c>
      <c r="AE11" s="17" t="s">
        <v>27</v>
      </c>
      <c r="AF11" s="17" t="s">
        <v>28</v>
      </c>
      <c r="AG11" s="17" t="s">
        <v>29</v>
      </c>
      <c r="AH11" s="17" t="s">
        <v>30</v>
      </c>
      <c r="AI11" s="75"/>
      <c r="AJ11" s="75"/>
    </row>
    <row r="12" spans="1:36" s="63" customFormat="1" ht="99.95" customHeight="1" x14ac:dyDescent="0.25">
      <c r="A12" s="64">
        <v>3</v>
      </c>
      <c r="B12" s="65" t="s">
        <v>69</v>
      </c>
      <c r="C12" s="42" t="s">
        <v>31</v>
      </c>
      <c r="D12" s="42">
        <v>1</v>
      </c>
      <c r="E12" s="57" t="s">
        <v>54</v>
      </c>
      <c r="F12" s="59" t="s">
        <v>59</v>
      </c>
      <c r="G12" s="57" t="s">
        <v>58</v>
      </c>
      <c r="H12" s="18" t="s">
        <v>32</v>
      </c>
      <c r="I12" s="28" t="s">
        <v>33</v>
      </c>
      <c r="J12" s="28" t="s">
        <v>33</v>
      </c>
      <c r="K12" s="58">
        <v>1</v>
      </c>
      <c r="L12" s="28" t="s">
        <v>33</v>
      </c>
      <c r="M12" s="28">
        <f>SUM(I12:L12)</f>
        <v>1</v>
      </c>
      <c r="N12" s="18" t="s">
        <v>55</v>
      </c>
      <c r="O12" s="48"/>
      <c r="P12" s="49"/>
      <c r="Q12" s="49"/>
      <c r="R12" s="45"/>
      <c r="S12" s="45"/>
      <c r="T12" s="28"/>
      <c r="U12" s="28"/>
      <c r="V12" s="31"/>
      <c r="W12" s="60"/>
      <c r="X12" s="60"/>
      <c r="Y12" s="61">
        <f>K12</f>
        <v>1</v>
      </c>
      <c r="Z12" s="61"/>
      <c r="AA12" s="31">
        <f>IF(Z12/Y12&gt;100%,100%,Z12/Y12)</f>
        <v>0</v>
      </c>
      <c r="AB12" s="62"/>
      <c r="AC12" s="62"/>
      <c r="AD12" s="61" t="str">
        <f>L12</f>
        <v>No programada</v>
      </c>
      <c r="AE12" s="61"/>
      <c r="AF12" s="31" t="e">
        <f>IF(AE12/AD12&gt;100%,100%,AE12/AD12)</f>
        <v>#VALUE!</v>
      </c>
      <c r="AG12" s="62"/>
      <c r="AH12" s="62"/>
      <c r="AI12" s="61">
        <v>0</v>
      </c>
      <c r="AJ12" s="31">
        <f>IF(AI12/M12&gt;100%,100%,AI12/M12)</f>
        <v>0</v>
      </c>
    </row>
    <row r="13" spans="1:36" s="19" customFormat="1" ht="135" customHeight="1" x14ac:dyDescent="0.25">
      <c r="A13" s="64">
        <v>3</v>
      </c>
      <c r="B13" s="65" t="s">
        <v>69</v>
      </c>
      <c r="C13" s="42" t="s">
        <v>31</v>
      </c>
      <c r="D13" s="42">
        <v>2</v>
      </c>
      <c r="E13" s="42" t="s">
        <v>61</v>
      </c>
      <c r="F13" s="43" t="s">
        <v>60</v>
      </c>
      <c r="G13" s="42" t="s">
        <v>58</v>
      </c>
      <c r="H13" s="18" t="s">
        <v>34</v>
      </c>
      <c r="I13" s="67">
        <v>0.8</v>
      </c>
      <c r="J13" s="67">
        <v>0.8</v>
      </c>
      <c r="K13" s="67">
        <v>0.8</v>
      </c>
      <c r="L13" s="67">
        <v>0.8</v>
      </c>
      <c r="M13" s="68">
        <f>AVERAGE(I13:L13)</f>
        <v>0.8</v>
      </c>
      <c r="N13" s="44" t="s">
        <v>35</v>
      </c>
      <c r="O13" s="54"/>
      <c r="P13" s="55"/>
      <c r="Q13" s="52"/>
      <c r="R13" s="47"/>
      <c r="S13" s="47"/>
      <c r="T13" s="28"/>
      <c r="U13" s="28"/>
      <c r="V13" s="31"/>
      <c r="W13" s="56"/>
      <c r="X13" s="56"/>
      <c r="Y13" s="3">
        <f t="shared" ref="Y13:Y18" si="0">K13</f>
        <v>0.8</v>
      </c>
      <c r="Z13" s="3"/>
      <c r="AA13" s="31">
        <f t="shared" ref="AA13:AA18" si="1">IF(Z13/Y13&gt;100%,100%,Z13/Y13)</f>
        <v>0</v>
      </c>
      <c r="AB13" s="1"/>
      <c r="AC13" s="1"/>
      <c r="AD13" s="3">
        <f t="shared" ref="AD13:AD18" si="2">L13</f>
        <v>0.8</v>
      </c>
      <c r="AE13" s="3"/>
      <c r="AF13" s="31">
        <f t="shared" ref="AF13:AF18" si="3">IF(AE13/AD13&gt;100%,100%,AE13/AD13)</f>
        <v>0</v>
      </c>
      <c r="AG13" s="1"/>
      <c r="AH13" s="1"/>
      <c r="AI13" s="53">
        <v>0.2</v>
      </c>
      <c r="AJ13" s="31">
        <f>IF(AI13/M13&gt;100%,100%,AI13/M13)</f>
        <v>0.25</v>
      </c>
    </row>
    <row r="14" spans="1:36" s="19" customFormat="1" ht="120.75" customHeight="1" x14ac:dyDescent="0.25">
      <c r="A14" s="64">
        <v>3</v>
      </c>
      <c r="B14" s="65" t="s">
        <v>69</v>
      </c>
      <c r="C14" s="42" t="s">
        <v>31</v>
      </c>
      <c r="D14" s="42">
        <v>3</v>
      </c>
      <c r="E14" s="42" t="s">
        <v>62</v>
      </c>
      <c r="F14" s="43" t="s">
        <v>63</v>
      </c>
      <c r="G14" s="42" t="s">
        <v>58</v>
      </c>
      <c r="H14" s="18" t="s">
        <v>34</v>
      </c>
      <c r="I14" s="67">
        <v>0.8</v>
      </c>
      <c r="J14" s="67">
        <v>0.8</v>
      </c>
      <c r="K14" s="67">
        <v>0.8</v>
      </c>
      <c r="L14" s="67">
        <v>0.8</v>
      </c>
      <c r="M14" s="68">
        <f>AVERAGE(I14:L14)</f>
        <v>0.8</v>
      </c>
      <c r="N14" s="44" t="s">
        <v>36</v>
      </c>
      <c r="O14" s="54"/>
      <c r="P14" s="55"/>
      <c r="Q14" s="52"/>
      <c r="R14" s="47"/>
      <c r="S14" s="47"/>
      <c r="T14" s="28"/>
      <c r="U14" s="28"/>
      <c r="V14" s="31"/>
      <c r="W14" s="56"/>
      <c r="X14" s="56"/>
      <c r="Y14" s="3">
        <f t="shared" si="0"/>
        <v>0.8</v>
      </c>
      <c r="Z14" s="3"/>
      <c r="AA14" s="31">
        <f t="shared" si="1"/>
        <v>0</v>
      </c>
      <c r="AB14" s="1"/>
      <c r="AC14" s="1"/>
      <c r="AD14" s="3">
        <f t="shared" si="2"/>
        <v>0.8</v>
      </c>
      <c r="AE14" s="3"/>
      <c r="AF14" s="31">
        <f t="shared" si="3"/>
        <v>0</v>
      </c>
      <c r="AG14" s="1"/>
      <c r="AH14" s="1"/>
      <c r="AI14" s="53">
        <v>0.2</v>
      </c>
      <c r="AJ14" s="31">
        <f t="shared" ref="AJ14:AJ17" si="4">IF(AI14/M14&gt;100%,100%,AI14/M14)</f>
        <v>0.25</v>
      </c>
    </row>
    <row r="15" spans="1:36" s="19" customFormat="1" ht="99.95" customHeight="1" x14ac:dyDescent="0.25">
      <c r="A15" s="64">
        <v>3</v>
      </c>
      <c r="B15" s="65" t="s">
        <v>69</v>
      </c>
      <c r="C15" s="42" t="s">
        <v>31</v>
      </c>
      <c r="D15" s="42">
        <v>4</v>
      </c>
      <c r="E15" s="42" t="s">
        <v>64</v>
      </c>
      <c r="F15" s="43" t="s">
        <v>37</v>
      </c>
      <c r="G15" s="42" t="s">
        <v>58</v>
      </c>
      <c r="H15" s="18" t="s">
        <v>32</v>
      </c>
      <c r="I15" s="67">
        <v>0.1</v>
      </c>
      <c r="J15" s="67">
        <v>0.3</v>
      </c>
      <c r="K15" s="67">
        <v>0.3</v>
      </c>
      <c r="L15" s="67">
        <v>0.1</v>
      </c>
      <c r="M15" s="68">
        <f>SUM(I15:L15)</f>
        <v>0.79999999999999993</v>
      </c>
      <c r="N15" s="18" t="s">
        <v>38</v>
      </c>
      <c r="O15" s="54"/>
      <c r="P15" s="55"/>
      <c r="Q15" s="52"/>
      <c r="R15" s="47"/>
      <c r="S15" s="47"/>
      <c r="T15" s="28"/>
      <c r="U15" s="28"/>
      <c r="V15" s="31"/>
      <c r="W15" s="1"/>
      <c r="X15" s="56"/>
      <c r="Y15" s="3">
        <f>K15</f>
        <v>0.3</v>
      </c>
      <c r="Z15" s="3"/>
      <c r="AA15" s="31">
        <f>IF(Z15/Y15&gt;100%,100%,Z15/Y15)</f>
        <v>0</v>
      </c>
      <c r="AB15" s="1"/>
      <c r="AC15" s="1"/>
      <c r="AD15" s="3">
        <f>L15</f>
        <v>0.1</v>
      </c>
      <c r="AE15" s="3"/>
      <c r="AF15" s="31">
        <f>IF(AE15/AD15&gt;100%,100%,AE15/AD15)</f>
        <v>0</v>
      </c>
      <c r="AG15" s="1"/>
      <c r="AH15" s="1"/>
      <c r="AI15" s="53">
        <v>0.1</v>
      </c>
      <c r="AJ15" s="31">
        <f>IF(AI15/M15&gt;100%,100%,AI15/M15)</f>
        <v>0.12500000000000003</v>
      </c>
    </row>
    <row r="16" spans="1:36" s="19" customFormat="1" ht="99.95" customHeight="1" x14ac:dyDescent="0.25">
      <c r="A16" s="64">
        <v>3</v>
      </c>
      <c r="B16" s="65" t="s">
        <v>69</v>
      </c>
      <c r="C16" s="42" t="s">
        <v>31</v>
      </c>
      <c r="D16" s="42">
        <v>5</v>
      </c>
      <c r="E16" s="42" t="s">
        <v>65</v>
      </c>
      <c r="F16" s="43" t="s">
        <v>39</v>
      </c>
      <c r="G16" s="42" t="s">
        <v>56</v>
      </c>
      <c r="H16" s="18" t="s">
        <v>32</v>
      </c>
      <c r="I16" s="69">
        <v>1</v>
      </c>
      <c r="J16" s="69">
        <v>1</v>
      </c>
      <c r="K16" s="70">
        <v>1</v>
      </c>
      <c r="L16" s="71">
        <v>1</v>
      </c>
      <c r="M16" s="72">
        <f>SUM(I16:L16)</f>
        <v>4</v>
      </c>
      <c r="N16" s="44" t="s">
        <v>40</v>
      </c>
      <c r="O16" s="50"/>
      <c r="P16" s="51"/>
      <c r="Q16" s="51"/>
      <c r="R16" s="46"/>
      <c r="S16" s="46"/>
      <c r="T16" s="28"/>
      <c r="U16" s="28"/>
      <c r="V16" s="31"/>
      <c r="W16" s="1"/>
      <c r="X16" s="1"/>
      <c r="Y16" s="3"/>
      <c r="Z16" s="3"/>
      <c r="AA16" s="31"/>
      <c r="AB16" s="1"/>
      <c r="AC16" s="1"/>
      <c r="AD16" s="3">
        <f>L16</f>
        <v>1</v>
      </c>
      <c r="AE16" s="3"/>
      <c r="AF16" s="31">
        <f>IF(AE16/AD16&gt;100%,100%,AE16/AD16)</f>
        <v>0</v>
      </c>
      <c r="AG16" s="1"/>
      <c r="AH16" s="1"/>
      <c r="AI16" s="53">
        <v>0</v>
      </c>
      <c r="AJ16" s="31">
        <f>IF(AI16/M16&gt;100%,100%,AI16/M16)</f>
        <v>0</v>
      </c>
    </row>
    <row r="17" spans="1:36" s="19" customFormat="1" ht="126.75" customHeight="1" x14ac:dyDescent="0.25">
      <c r="A17" s="64">
        <v>3</v>
      </c>
      <c r="B17" s="65" t="s">
        <v>69</v>
      </c>
      <c r="C17" s="42" t="s">
        <v>31</v>
      </c>
      <c r="D17" s="42">
        <v>6</v>
      </c>
      <c r="E17" s="42" t="s">
        <v>41</v>
      </c>
      <c r="F17" s="43" t="s">
        <v>42</v>
      </c>
      <c r="G17" s="42" t="s">
        <v>66</v>
      </c>
      <c r="H17" s="18" t="s">
        <v>34</v>
      </c>
      <c r="I17" s="67">
        <v>1</v>
      </c>
      <c r="J17" s="67">
        <v>1</v>
      </c>
      <c r="K17" s="67">
        <v>1</v>
      </c>
      <c r="L17" s="67">
        <v>1</v>
      </c>
      <c r="M17" s="68">
        <f>AVERAGE(I17:K17)</f>
        <v>1</v>
      </c>
      <c r="N17" s="44" t="s">
        <v>35</v>
      </c>
      <c r="O17" s="54"/>
      <c r="P17" s="55"/>
      <c r="Q17" s="52"/>
      <c r="R17" s="47"/>
      <c r="S17" s="46"/>
      <c r="T17" s="28"/>
      <c r="U17" s="28"/>
      <c r="V17" s="31"/>
      <c r="W17" s="1"/>
      <c r="X17" s="56"/>
      <c r="Y17" s="3">
        <f t="shared" si="0"/>
        <v>1</v>
      </c>
      <c r="Z17" s="3"/>
      <c r="AA17" s="31">
        <f t="shared" si="1"/>
        <v>0</v>
      </c>
      <c r="AB17" s="1"/>
      <c r="AC17" s="1"/>
      <c r="AD17" s="3">
        <f t="shared" si="2"/>
        <v>1</v>
      </c>
      <c r="AE17" s="3"/>
      <c r="AF17" s="31">
        <f t="shared" si="3"/>
        <v>0</v>
      </c>
      <c r="AG17" s="1"/>
      <c r="AH17" s="1"/>
      <c r="AI17" s="53">
        <v>0.25</v>
      </c>
      <c r="AJ17" s="31">
        <f t="shared" si="4"/>
        <v>0.25</v>
      </c>
    </row>
    <row r="18" spans="1:36" s="19" customFormat="1" ht="99.75" customHeight="1" x14ac:dyDescent="0.25">
      <c r="A18" s="64">
        <v>3</v>
      </c>
      <c r="B18" s="65" t="s">
        <v>69</v>
      </c>
      <c r="C18" s="42" t="s">
        <v>31</v>
      </c>
      <c r="D18" s="42">
        <v>7</v>
      </c>
      <c r="E18" s="57" t="s">
        <v>67</v>
      </c>
      <c r="F18" s="43" t="s">
        <v>68</v>
      </c>
      <c r="G18" s="42" t="s">
        <v>57</v>
      </c>
      <c r="H18" s="18" t="s">
        <v>32</v>
      </c>
      <c r="I18" s="67" t="s">
        <v>33</v>
      </c>
      <c r="J18" s="73">
        <v>0.5</v>
      </c>
      <c r="K18" s="67" t="s">
        <v>33</v>
      </c>
      <c r="L18" s="74">
        <v>0.5</v>
      </c>
      <c r="M18" s="72">
        <f>SUM(I18:L18)</f>
        <v>1</v>
      </c>
      <c r="N18" s="43" t="s">
        <v>68</v>
      </c>
      <c r="O18" s="50"/>
      <c r="P18" s="51"/>
      <c r="Q18" s="51"/>
      <c r="R18" s="46"/>
      <c r="S18" s="46"/>
      <c r="T18" s="28"/>
      <c r="U18" s="28"/>
      <c r="V18" s="31"/>
      <c r="W18" s="1"/>
      <c r="X18" s="56"/>
      <c r="Y18" s="3" t="str">
        <f t="shared" si="0"/>
        <v>No programada</v>
      </c>
      <c r="Z18" s="3"/>
      <c r="AA18" s="31" t="e">
        <f t="shared" si="1"/>
        <v>#VALUE!</v>
      </c>
      <c r="AB18" s="1"/>
      <c r="AC18" s="1"/>
      <c r="AD18" s="3">
        <f t="shared" si="2"/>
        <v>0.5</v>
      </c>
      <c r="AE18" s="3"/>
      <c r="AF18" s="31">
        <f t="shared" si="3"/>
        <v>0</v>
      </c>
      <c r="AG18" s="1"/>
      <c r="AH18" s="1"/>
      <c r="AI18" s="53">
        <v>0</v>
      </c>
      <c r="AJ18" s="31">
        <f>IF(AI18/M18&gt;100%,100%,AI18/M18)</f>
        <v>0</v>
      </c>
    </row>
    <row r="19" spans="1:36" ht="18.75" x14ac:dyDescent="0.25">
      <c r="AH19" s="93" t="s">
        <v>43</v>
      </c>
      <c r="AI19" s="93"/>
      <c r="AJ19" s="41">
        <f>AVERAGE(AJ12:AJ18)</f>
        <v>0.125</v>
      </c>
    </row>
    <row r="23" spans="1:36" x14ac:dyDescent="0.25">
      <c r="B23" s="96" t="s">
        <v>44</v>
      </c>
      <c r="C23" s="96"/>
      <c r="D23" s="96"/>
      <c r="E23" s="96"/>
      <c r="F23" s="96"/>
    </row>
    <row r="24" spans="1:36" s="37" customFormat="1" x14ac:dyDescent="0.25">
      <c r="A24" s="36"/>
      <c r="B24" s="38" t="s">
        <v>45</v>
      </c>
      <c r="C24" s="96" t="s">
        <v>46</v>
      </c>
      <c r="D24" s="96"/>
      <c r="E24" s="96" t="s">
        <v>47</v>
      </c>
      <c r="F24" s="96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4"/>
      <c r="S24" s="34"/>
      <c r="T24" s="34"/>
      <c r="U24" s="36"/>
    </row>
    <row r="25" spans="1:36" x14ac:dyDescent="0.25">
      <c r="B25" s="28">
        <v>1</v>
      </c>
      <c r="C25" s="94" t="s">
        <v>48</v>
      </c>
      <c r="D25" s="94"/>
      <c r="E25" s="95" t="s">
        <v>49</v>
      </c>
      <c r="F25" s="95"/>
    </row>
    <row r="26" spans="1:36" ht="31.5" customHeight="1" x14ac:dyDescent="0.25">
      <c r="B26" s="28">
        <v>2</v>
      </c>
      <c r="C26" s="94" t="s">
        <v>50</v>
      </c>
      <c r="D26" s="94"/>
      <c r="E26" s="95" t="s">
        <v>51</v>
      </c>
      <c r="F26" s="95"/>
    </row>
    <row r="27" spans="1:36" x14ac:dyDescent="0.25">
      <c r="B27" s="28"/>
      <c r="C27" s="94"/>
      <c r="D27" s="94"/>
      <c r="E27" s="95"/>
      <c r="F27" s="95"/>
    </row>
    <row r="28" spans="1:36" x14ac:dyDescent="0.25">
      <c r="B28" s="28"/>
      <c r="C28" s="94"/>
      <c r="D28" s="94"/>
      <c r="E28" s="95"/>
      <c r="F28" s="95"/>
    </row>
    <row r="29" spans="1:36" x14ac:dyDescent="0.25">
      <c r="B29" s="28"/>
      <c r="C29" s="94"/>
      <c r="D29" s="94"/>
      <c r="E29" s="95"/>
      <c r="F29" s="95"/>
    </row>
    <row r="30" spans="1:36" x14ac:dyDescent="0.25">
      <c r="B30" s="28"/>
      <c r="C30" s="94"/>
      <c r="D30" s="94"/>
      <c r="E30" s="95"/>
      <c r="F30" s="95"/>
    </row>
  </sheetData>
  <autoFilter ref="A11:DW19" xr:uid="{00000000-0001-0000-0000-000000000000}"/>
  <dataConsolidate/>
  <mergeCells count="30">
    <mergeCell ref="AH19:AI19"/>
    <mergeCell ref="C30:D30"/>
    <mergeCell ref="E30:F30"/>
    <mergeCell ref="B23:F23"/>
    <mergeCell ref="C26:D26"/>
    <mergeCell ref="E26:F26"/>
    <mergeCell ref="C27:D27"/>
    <mergeCell ref="E27:F27"/>
    <mergeCell ref="C28:D28"/>
    <mergeCell ref="E28:F28"/>
    <mergeCell ref="C25:D25"/>
    <mergeCell ref="E25:F25"/>
    <mergeCell ref="C24:D24"/>
    <mergeCell ref="E24:F24"/>
    <mergeCell ref="C29:D29"/>
    <mergeCell ref="E29:F29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sheetPr codeName="Hoja2"/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32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68AAD68F-7FA6-4313-8157-403ECEA32A5A}"/>
</file>

<file path=customXml/itemProps2.xml><?xml version="1.0" encoding="utf-8"?>
<ds:datastoreItem xmlns:ds="http://schemas.openxmlformats.org/officeDocument/2006/customXml" ds:itemID="{3A547ED5-8495-44EB-9B1D-B6028FC947CC}"/>
</file>

<file path=customXml/itemProps3.xml><?xml version="1.0" encoding="utf-8"?>
<ds:datastoreItem xmlns:ds="http://schemas.openxmlformats.org/officeDocument/2006/customXml" ds:itemID="{62A3F733-9FCF-42C5-9C4F-00864BBBA1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2025-01-16T21:44:19Z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