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0" documentId="8_{03C3FFC2-0FAC-489E-AEBA-D054E1DE7F00}"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 i="4" l="1"/>
  <c r="AJ13" i="4"/>
  <c r="AJ12" i="4"/>
  <c r="AJ14" i="4"/>
  <c r="AD14" i="4"/>
  <c r="AF14" i="4" s="1"/>
  <c r="AD13" i="4"/>
  <c r="AF13" i="4" s="1"/>
  <c r="AD12" i="4"/>
  <c r="AF12" i="4" s="1"/>
  <c r="O12" i="4"/>
  <c r="Q12" i="4" s="1"/>
  <c r="AJ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<sst xmlns="http://schemas.openxmlformats.org/spreadsheetml/2006/main" count="126" uniqueCount="75">
  <si>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</si>
  <si>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</si>
  <si>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</si>
  <si>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</si>
  <si>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</si>
  <si>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</si>
  <si>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de Seguridad de Información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</si>
  <si>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</si>
  <si>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</si>
  <si>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</si>
  <si>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</si>
  <si>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</si>
  <si>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</si>
  <si>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</si>
  <si>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</si>
  <si>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</si>
  <si>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</si>
  <si>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</si>
  <si>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</si>
  <si>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</si>
  <si>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</si>
  <si>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</si>
  <si>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</si>
  <si>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</si>
  <si>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</si>
  <si>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</si>
  <si>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</si>
  <si>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</si>
  <si>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</si>
  <si>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</si>
  <si>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</si>
  <si>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</si>
  <si>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</si>
  <si>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Actualizar en 12 alcaldias la identificación, valoración y clasificación de activos</t>
  </si>
  <si>
    <t xml:space="preserve">Número de alcaldías con activos de información identificados, valorados y clasificados </t>
  </si>
  <si>
    <t xml:space="preserve">Director(a) de tecnologías de información </t>
  </si>
  <si>
    <t>Suma</t>
  </si>
  <si>
    <t xml:space="preserve">Informe de actualización e identificación de activos de información en alcaldías locales . </t>
  </si>
  <si>
    <t xml:space="preserve">Se realizó reunión de apertura a todas las localidades para iniciar el trabajo de identificación y valoración en activos en la matriz de activos de información. Se ha estado haciendo acompañamiento y revisión para obtenerlas.
</t>
  </si>
  <si>
    <t>Evidencias de avance de actualización de activos de información en Alcaldías Locales</t>
  </si>
  <si>
    <t>Durante el periodo y de acuerdo con lo establecido en la planeación para el segundo trimestre del presente año (2024), el grupo de seguridad de la información realizó acompañamiento  para la identificación, valoración y clasificación de los activos de información, en las diferentes alcaldías locales  (kennedy, Antonio Nariño, Engativá, y Puente Aranda)</t>
  </si>
  <si>
    <t>Informe de la meta</t>
  </si>
  <si>
    <t>El Plan de Seguridad y Privacidad de la Información, tiene el objetivo de garantizar la confiabilidad, disponibilidad e integridad de los activos de información de la Secretaria Distrital de Gobierno de Bogotá, de acuerdo con los lineamientos de MINTIC - Ministerio de Tecnologías de la Información y las Comunicaciones de Colombia, el Departamento Administrativo de Función Pública y la Alta Consejería Distrital TIC, en cumplimiento del marco normativo vigente y la Política Nacional de Seguridad Digital (CONPES 3995). En este contexto se dió cumplimiento a la meta establecida para el periodo, teniendo en cuenta que, en el desarrollo de las actividades de los 3 trimestres del año, se ha gestionado más de 12 alcaldías de acuerdo con las metas establecidas.</t>
  </si>
  <si>
    <t>InformeAvancePSPI-Trimestre3 - 2024</t>
  </si>
  <si>
    <t xml:space="preserve">Realizar la actualización del inventario de activos de información para 14  dependencias del Nivel Central . </t>
  </si>
  <si>
    <t xml:space="preserve">Número de dependencias del Nivel Central  con activos de información valorados, clasificados y actualizados </t>
  </si>
  <si>
    <t>Informe de actualización e identificación de activos de información en nivel central</t>
  </si>
  <si>
    <t>No programada</t>
  </si>
  <si>
    <t>Se dio cumplimiento a la meta, teniendo en cuenta que en el desarrollo de las actividades de los 3 trimestres del año, se ha gestionado más de 13 dependencias a nivel central</t>
  </si>
  <si>
    <t>Realizar el  seguimiento a los lineamientos establecidos en 2 de las políticas especificas de seguridad de la información, de acuerdo con el anexo A de la ISO 27001:2013</t>
  </si>
  <si>
    <t>Número de políticas con seguimientos</t>
  </si>
  <si>
    <t>Informe del seguiimiento e implementación de las políticas de seguridad de la información</t>
  </si>
  <si>
    <t>Se realizaron varios seguimientos a las políticas de acuerdo con el anexo A de la norma ISO/IEC 27001:2013, como la validación de la navegación a internet de las diferentes localidades, los usuarios activos del directorio activo que se encuentran en inactivos, los documentos de propiedad horizontal y seguridad de la información en Orfeo.</t>
  </si>
  <si>
    <t>Se realizaron varios seguimientos a las políticas de acuerdo con el anexo A de la norma ISO/IEC 27001:2013, como la validación de la navegación a internet de las diferentes localidades y el seguimiento al procedimiento de control de cambios.
Se actualizó el autodiagnóstico del Modelo de Seguridad y Privacidad de la Información, con fecha de actualización del 22 de noviembre de 2024
Se realizaron sensibilizaciones de seguridad de la información, donde se trataron los conceptos de seguridad de la información, activos de información, riesgos de seguridad de la información, incidentes de seguridad de la información y también se les informo a los usuarios que pueden hacer minimizar los riesgos de seguridad de la información y así evitar posibles incidentes</t>
  </si>
  <si>
    <t>TOTAL</t>
  </si>
  <si>
    <t>Control de cambios</t>
  </si>
  <si>
    <t xml:space="preserve">Versión </t>
  </si>
  <si>
    <t>Fecha</t>
  </si>
  <si>
    <t>Descripción del cambio</t>
  </si>
  <si>
    <t>30 de enero de 2024</t>
  </si>
  <si>
    <t>Publicación del Plan de Seguridad de la Información aprobado. Caso Hola No. 14425</t>
  </si>
  <si>
    <t>30 de abril de 2024</t>
  </si>
  <si>
    <t>Se publica seguimiento con corte a 31 de marzo de 2024. El plan presenta una ejecución acumulada del 11%.</t>
  </si>
  <si>
    <t>19 de julio de 2024</t>
  </si>
  <si>
    <t>Se publica seguimiento con corte a 30 de junio de 2024. El plan presenta una ejecución acumulada del 22,2%.</t>
  </si>
  <si>
    <t>30 de octubre de 2024</t>
  </si>
  <si>
    <t>Se publica seguimiento con corte a 30 de septiembre de 2024. El plan presenta una ejecución acumulada del 81%.</t>
  </si>
  <si>
    <t>Creciente</t>
  </si>
  <si>
    <t>Decreciente</t>
  </si>
  <si>
    <t>Constante</t>
  </si>
  <si>
    <t>Se dió cumplimiento a la meta, teniendo en cuenta que, en el desarrollo de las actividades de los 4 trimestres del año, se ha gestionado más de 12 alcaldías de acuerdo con las metas establecidas así:
Puente Aranda 100%
Antonio Nariño 100%
Barrios Unidos  100%
Kennedy 100%
Engativá 100%
Santafé 100%
Suba 100%
San Cristóbal 100%
La Candelaria 100%
Sumapaz 100%
Fontibón 70%
Chapinero 90%
Tunjuelito 70%
Bosa 70%
Ciudad Bolivar 70%
Teusaquillo 70%
Usaquén 50%
Usme 20%
Los Mártires 20%</t>
  </si>
  <si>
    <t>se dió cumplimiento a la meta, teniendo en cuenta que, en el desarrollo de las actividades de los 4 trimestres del año, se gestionaron al 100% 15 dependencias de Nivel Central</t>
  </si>
  <si>
    <t>Informe de ejecución de la meta denominado:
InformeAvancePSPI-Trimestre4 - 2024</t>
  </si>
  <si>
    <t>27 de enero de 2025</t>
  </si>
  <si>
    <t>Se publica seguimiento con corte a 31 de diciembre de 2024. El plan presenta una ejecución acumulada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</si>
</sst>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6"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87">
    <xf numFmtId="0" fontId="0" fillId="0" borderId="0" xfId="0"/>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3" borderId="0" xfId="0" applyFont="1" applyFill="1" applyAlignment="1">
      <alignment horizontal="left" vertical="center"/>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2" borderId="1" xfId="1" applyFont="1" applyFill="1" applyBorder="1" applyAlignment="1">
      <alignment horizontal="justify"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165" fontId="6" fillId="3" borderId="1" xfId="4" applyNumberFormat="1" applyFont="1" applyFill="1" applyBorder="1" applyAlignment="1">
      <alignment vertical="center" wrapText="1"/>
    </xf>
    <xf numFmtId="1" fontId="6" fillId="3" borderId="1" xfId="0" applyNumberFormat="1" applyFont="1" applyFill="1" applyBorder="1" applyAlignment="1">
      <alignment vertical="center" wrapText="1"/>
    </xf>
    <xf numFmtId="165" fontId="6" fillId="0" borderId="1" xfId="4" applyNumberFormat="1" applyFont="1" applyFill="1" applyBorder="1" applyAlignment="1">
      <alignment vertical="center" wrapText="1"/>
    </xf>
    <xf numFmtId="0" fontId="6" fillId="0" borderId="0" xfId="0" applyFont="1" applyAlignment="1">
      <alignment horizontal="justify" vertical="center" wrapText="1"/>
    </xf>
    <xf numFmtId="0" fontId="6" fillId="2" borderId="1" xfId="1"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6" fillId="3" borderId="1" xfId="1" applyFont="1" applyFill="1" applyBorder="1" applyAlignment="1">
      <alignment horizontal="justify" vertical="center" wrapText="1"/>
    </xf>
    <xf numFmtId="0" fontId="6" fillId="3" borderId="1" xfId="1" applyFont="1" applyFill="1" applyBorder="1" applyAlignment="1">
      <alignment horizontal="center" vertical="center" wrapText="1"/>
    </xf>
    <xf numFmtId="0" fontId="5" fillId="8" borderId="1" xfId="0" applyFont="1" applyFill="1" applyBorder="1" applyAlignment="1">
      <alignment horizontal="center" vertical="center" wrapText="1"/>
    </xf>
    <xf numFmtId="10" fontId="5" fillId="8"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6" fillId="3" borderId="1" xfId="0" applyFont="1" applyFill="1" applyBorder="1" applyAlignment="1">
      <alignment horizontal="justify" vertical="center" wrapText="1"/>
    </xf>
    <xf numFmtId="0" fontId="15" fillId="0" borderId="12" xfId="0" applyFont="1" applyBorder="1" applyAlignment="1">
      <alignment vertical="center" wrapText="1"/>
    </xf>
    <xf numFmtId="0" fontId="15" fillId="0" borderId="5" xfId="0" applyFont="1" applyBorder="1" applyAlignment="1">
      <alignment vertical="center" wrapText="1"/>
    </xf>
    <xf numFmtId="0" fontId="15" fillId="0" borderId="1" xfId="0" applyFont="1" applyBorder="1" applyAlignment="1">
      <alignment vertical="top"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13" fillId="7" borderId="12"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left" vertical="center"/>
    </xf>
    <xf numFmtId="0" fontId="10" fillId="5" borderId="1" xfId="0" applyFont="1" applyFill="1" applyBorder="1" applyAlignment="1">
      <alignment horizontal="center" vertical="center"/>
    </xf>
    <xf numFmtId="9" fontId="5" fillId="2" borderId="1" xfId="3" applyNumberFormat="1" applyFont="1" applyFill="1" applyBorder="1" applyAlignment="1">
      <alignment horizontal="center" vertical="center" wrapText="1"/>
    </xf>
    <xf numFmtId="9" fontId="13" fillId="7" borderId="12" xfId="0" applyNumberFormat="1" applyFont="1" applyFill="1" applyBorder="1" applyAlignment="1">
      <alignment horizontal="center" vertical="center"/>
    </xf>
  </cellXfs>
  <cellStyles count="5">
    <cellStyle name="Millares" xfId="4" builtinId="3"/>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5"/>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6.85546875" style="10" customWidth="1"/>
    <col min="2" max="2" width="40.42578125" style="11" customWidth="1"/>
    <col min="3" max="3" width="21.5703125" style="12" customWidth="1"/>
    <col min="4" max="4" width="6.7109375" style="13" customWidth="1"/>
    <col min="5" max="5" width="36.42578125" style="12" customWidth="1"/>
    <col min="6" max="6" width="40.140625" style="12" customWidth="1"/>
    <col min="7" max="7" width="19.85546875" style="12" bestFit="1" customWidth="1"/>
    <col min="8" max="8" width="23.28515625" style="12" customWidth="1"/>
    <col min="9" max="14" width="17.7109375" style="12" customWidth="1"/>
    <col min="15" max="15" width="19" style="13" bestFit="1" customWidth="1"/>
    <col min="16" max="16" width="17.85546875" style="13" bestFit="1" customWidth="1"/>
    <col min="17" max="17" width="17.85546875" style="24" bestFit="1" customWidth="1"/>
    <col min="18" max="18" width="42.140625" style="14" customWidth="1"/>
    <col min="19" max="19" width="25" style="14" customWidth="1"/>
    <col min="20" max="20" width="19" style="13" customWidth="1"/>
    <col min="21" max="21" width="17.85546875" style="27" customWidth="1"/>
    <col min="22" max="22" width="20" style="25" customWidth="1"/>
    <col min="23" max="23" width="42.28515625" style="1" customWidth="1"/>
    <col min="24" max="24" width="25" style="1" customWidth="1"/>
    <col min="25" max="25" width="20.42578125" style="25" customWidth="1"/>
    <col min="26" max="26" width="17.85546875" style="25" customWidth="1"/>
    <col min="27" max="27" width="20" style="25" customWidth="1"/>
    <col min="28" max="28" width="55.5703125" style="1" customWidth="1"/>
    <col min="29" max="29" width="25.140625" style="1" customWidth="1"/>
    <col min="30" max="30" width="20.42578125" style="25" customWidth="1"/>
    <col min="31" max="31" width="17.85546875" style="25" customWidth="1"/>
    <col min="32" max="32" width="20" style="25" customWidth="1"/>
    <col min="33" max="33" width="42.42578125" style="1" customWidth="1"/>
    <col min="34" max="34" width="25.28515625" style="1" customWidth="1"/>
    <col min="35" max="35" width="15.5703125" style="25" customWidth="1"/>
    <col min="36" max="36" width="20.85546875" style="25" customWidth="1"/>
    <col min="37" max="126" width="9" style="1"/>
    <col min="127" max="127" width="9" style="1" customWidth="1"/>
    <col min="128" max="16384" width="9" style="1"/>
  </cols>
  <sheetData>
    <row r="1" spans="1:36" ht="21" customHeight="1" x14ac:dyDescent="0.25">
      <c r="A1" s="16"/>
      <c r="B1" s="17"/>
      <c r="C1" s="77" t="s">
        <v>0</v>
      </c>
      <c r="D1" s="77"/>
      <c r="E1" s="77"/>
      <c r="F1" s="77"/>
      <c r="G1" s="77"/>
      <c r="H1" s="77"/>
      <c r="I1" s="77"/>
      <c r="J1" s="77"/>
      <c r="K1" s="77"/>
      <c r="L1" s="78"/>
      <c r="M1" s="68" t="s">
        <v>1</v>
      </c>
      <c r="N1" s="69"/>
      <c r="O1" s="8"/>
      <c r="P1" s="8"/>
      <c r="Q1" s="22"/>
      <c r="R1" s="3"/>
      <c r="S1" s="3"/>
      <c r="T1" s="8"/>
      <c r="U1" s="8"/>
      <c r="V1" s="8"/>
    </row>
    <row r="2" spans="1:36" x14ac:dyDescent="0.25">
      <c r="A2" s="18"/>
      <c r="B2" s="2"/>
      <c r="C2" s="79"/>
      <c r="D2" s="79"/>
      <c r="E2" s="79"/>
      <c r="F2" s="79"/>
      <c r="G2" s="79"/>
      <c r="H2" s="79"/>
      <c r="I2" s="79"/>
      <c r="J2" s="79"/>
      <c r="K2" s="79"/>
      <c r="L2" s="80"/>
      <c r="M2" s="70" t="s">
        <v>2</v>
      </c>
      <c r="N2" s="71"/>
      <c r="O2" s="8"/>
      <c r="P2" s="8"/>
      <c r="Q2" s="22"/>
      <c r="R2" s="3"/>
      <c r="S2" s="3"/>
      <c r="T2" s="8"/>
      <c r="U2" s="8"/>
      <c r="V2" s="8"/>
    </row>
    <row r="3" spans="1:36" ht="16.5" customHeight="1" x14ac:dyDescent="0.25">
      <c r="A3" s="18"/>
      <c r="B3" s="2"/>
      <c r="C3" s="79"/>
      <c r="D3" s="79"/>
      <c r="E3" s="79"/>
      <c r="F3" s="79"/>
      <c r="G3" s="79"/>
      <c r="H3" s="79"/>
      <c r="I3" s="79"/>
      <c r="J3" s="79"/>
      <c r="K3" s="79"/>
      <c r="L3" s="80"/>
      <c r="M3" s="70" t="s">
        <v>3</v>
      </c>
      <c r="N3" s="71"/>
      <c r="O3" s="8"/>
      <c r="P3" s="8"/>
      <c r="Q3" s="22"/>
      <c r="R3" s="3"/>
      <c r="S3" s="4"/>
      <c r="T3" s="26"/>
      <c r="U3" s="26"/>
      <c r="V3" s="26"/>
    </row>
    <row r="4" spans="1:36" ht="16.5" customHeight="1" x14ac:dyDescent="0.25">
      <c r="A4" s="19"/>
      <c r="B4" s="20"/>
      <c r="C4" s="81"/>
      <c r="D4" s="81"/>
      <c r="E4" s="81"/>
      <c r="F4" s="81"/>
      <c r="G4" s="81"/>
      <c r="H4" s="81"/>
      <c r="I4" s="81"/>
      <c r="J4" s="81"/>
      <c r="K4" s="81"/>
      <c r="L4" s="82"/>
      <c r="M4" s="72" t="s">
        <v>4</v>
      </c>
      <c r="N4" s="73"/>
      <c r="O4" s="8"/>
      <c r="P4" s="8"/>
      <c r="Q4" s="22"/>
      <c r="R4" s="3"/>
      <c r="S4" s="4"/>
      <c r="T4" s="26"/>
      <c r="U4" s="26"/>
      <c r="V4" s="26"/>
    </row>
    <row r="5" spans="1:36" ht="16.5" customHeight="1" x14ac:dyDescent="0.25">
      <c r="A5" s="2"/>
      <c r="B5" s="2"/>
      <c r="C5" s="5"/>
      <c r="D5" s="5"/>
      <c r="E5" s="5"/>
      <c r="F5" s="5"/>
      <c r="G5" s="5"/>
      <c r="H5" s="5"/>
      <c r="I5" s="5"/>
      <c r="J5" s="5"/>
      <c r="K5" s="5"/>
      <c r="L5" s="5"/>
      <c r="M5" s="6"/>
      <c r="N5" s="6"/>
      <c r="O5" s="8"/>
      <c r="P5" s="8"/>
      <c r="Q5" s="22"/>
      <c r="R5" s="3"/>
      <c r="S5" s="4"/>
      <c r="T5" s="26"/>
      <c r="U5" s="26"/>
      <c r="V5" s="26"/>
    </row>
    <row r="6" spans="1:36" ht="35.25" customHeight="1" x14ac:dyDescent="0.25">
      <c r="A6" s="2"/>
      <c r="B6" s="7" t="s">
        <v>5</v>
      </c>
      <c r="C6" s="83" t="s">
        <v>6</v>
      </c>
      <c r="D6" s="83"/>
      <c r="E6" s="83"/>
      <c r="F6" s="83"/>
      <c r="G6" s="83"/>
      <c r="H6" s="83"/>
      <c r="I6" s="83"/>
      <c r="J6" s="83"/>
      <c r="K6" s="83"/>
      <c r="L6" s="83"/>
      <c r="M6" s="83"/>
      <c r="N6" s="83"/>
      <c r="O6" s="8"/>
      <c r="P6" s="8"/>
      <c r="Q6" s="22"/>
      <c r="R6" s="3"/>
      <c r="S6" s="4"/>
      <c r="T6" s="26"/>
      <c r="U6" s="26"/>
      <c r="V6" s="26"/>
    </row>
    <row r="7" spans="1:36" ht="16.5" customHeight="1" x14ac:dyDescent="0.25">
      <c r="A7" s="2"/>
      <c r="B7" s="7" t="s">
        <v>7</v>
      </c>
      <c r="C7" s="35">
        <v>2024</v>
      </c>
      <c r="D7" s="8"/>
      <c r="E7" s="2"/>
      <c r="F7" s="2"/>
      <c r="G7" s="2"/>
      <c r="H7" s="2"/>
      <c r="I7" s="2"/>
      <c r="J7" s="2"/>
      <c r="K7" s="2"/>
      <c r="L7" s="2"/>
      <c r="M7" s="2"/>
      <c r="N7" s="2"/>
      <c r="O7" s="8"/>
      <c r="P7" s="8"/>
      <c r="Q7" s="22"/>
      <c r="R7" s="3"/>
      <c r="S7" s="4"/>
      <c r="T7" s="26"/>
      <c r="U7" s="26"/>
      <c r="V7" s="26"/>
    </row>
    <row r="8" spans="1:36" ht="16.5" customHeight="1" x14ac:dyDescent="0.25">
      <c r="A8" s="2"/>
      <c r="B8" s="2"/>
      <c r="C8" s="9"/>
      <c r="D8" s="8"/>
      <c r="E8" s="2"/>
      <c r="F8" s="2"/>
      <c r="G8" s="2"/>
      <c r="H8" s="2"/>
      <c r="I8" s="2"/>
      <c r="J8" s="2"/>
      <c r="K8" s="2"/>
      <c r="L8" s="2"/>
      <c r="M8" s="2"/>
      <c r="N8" s="2"/>
      <c r="O8" s="8"/>
      <c r="P8" s="8"/>
      <c r="Q8" s="22"/>
      <c r="R8" s="3"/>
      <c r="S8" s="4"/>
      <c r="T8" s="26"/>
      <c r="U8" s="26"/>
      <c r="V8" s="26"/>
    </row>
    <row r="9" spans="1:36" ht="16.5" customHeight="1" x14ac:dyDescent="0.25">
      <c r="A9" s="2"/>
      <c r="B9" s="2"/>
      <c r="C9" s="9"/>
      <c r="D9" s="8"/>
      <c r="E9" s="2"/>
      <c r="F9" s="2"/>
      <c r="G9" s="2"/>
      <c r="H9" s="2"/>
      <c r="I9" s="2"/>
      <c r="J9" s="2"/>
      <c r="K9" s="2"/>
      <c r="L9" s="2"/>
      <c r="M9" s="2"/>
      <c r="N9" s="2"/>
      <c r="O9" s="8"/>
      <c r="P9" s="8"/>
      <c r="Q9" s="22"/>
      <c r="R9" s="3"/>
      <c r="S9" s="4"/>
      <c r="T9" s="26"/>
      <c r="U9" s="26"/>
      <c r="V9" s="26"/>
    </row>
    <row r="10" spans="1:36" ht="32.25" customHeight="1" x14ac:dyDescent="0.25">
      <c r="A10" s="84" t="s">
        <v>8</v>
      </c>
      <c r="B10" s="84"/>
      <c r="C10" s="84"/>
      <c r="D10" s="75" t="s">
        <v>9</v>
      </c>
      <c r="E10" s="75"/>
      <c r="F10" s="75"/>
      <c r="G10" s="75"/>
      <c r="H10" s="75"/>
      <c r="I10" s="75"/>
      <c r="J10" s="75"/>
      <c r="K10" s="75"/>
      <c r="L10" s="75"/>
      <c r="M10" s="75"/>
      <c r="N10" s="75"/>
      <c r="O10" s="74" t="s">
        <v>10</v>
      </c>
      <c r="P10" s="74"/>
      <c r="Q10" s="74"/>
      <c r="R10" s="76"/>
      <c r="S10" s="76"/>
      <c r="T10" s="74" t="s">
        <v>11</v>
      </c>
      <c r="U10" s="74"/>
      <c r="V10" s="74"/>
      <c r="W10" s="74"/>
      <c r="X10" s="74"/>
      <c r="Y10" s="74" t="s">
        <v>12</v>
      </c>
      <c r="Z10" s="74"/>
      <c r="AA10" s="74"/>
      <c r="AB10" s="74"/>
      <c r="AC10" s="74"/>
      <c r="AD10" s="74" t="s">
        <v>13</v>
      </c>
      <c r="AE10" s="74"/>
      <c r="AF10" s="74"/>
      <c r="AG10" s="74"/>
      <c r="AH10" s="74"/>
      <c r="AI10" s="67" t="s">
        <v>14</v>
      </c>
      <c r="AJ10" s="67" t="s">
        <v>15</v>
      </c>
    </row>
    <row r="11" spans="1:36" s="25" customFormat="1" ht="45.75" customHeight="1" x14ac:dyDescent="0.25">
      <c r="A11" s="33" t="s">
        <v>16</v>
      </c>
      <c r="B11" s="33" t="s">
        <v>17</v>
      </c>
      <c r="C11" s="33" t="s">
        <v>18</v>
      </c>
      <c r="D11" s="34" t="s">
        <v>19</v>
      </c>
      <c r="E11" s="34" t="s">
        <v>20</v>
      </c>
      <c r="F11" s="34" t="s">
        <v>21</v>
      </c>
      <c r="G11" s="34" t="s">
        <v>22</v>
      </c>
      <c r="H11" s="34" t="s">
        <v>23</v>
      </c>
      <c r="I11" s="34" t="s">
        <v>10</v>
      </c>
      <c r="J11" s="34" t="s">
        <v>11</v>
      </c>
      <c r="K11" s="34" t="s">
        <v>12</v>
      </c>
      <c r="L11" s="34" t="s">
        <v>13</v>
      </c>
      <c r="M11" s="34" t="s">
        <v>24</v>
      </c>
      <c r="N11" s="34" t="s">
        <v>25</v>
      </c>
      <c r="O11" s="15" t="s">
        <v>26</v>
      </c>
      <c r="P11" s="15" t="s">
        <v>27</v>
      </c>
      <c r="Q11" s="21" t="s">
        <v>28</v>
      </c>
      <c r="R11" s="15" t="s">
        <v>29</v>
      </c>
      <c r="S11" s="15" t="s">
        <v>30</v>
      </c>
      <c r="T11" s="15" t="s">
        <v>26</v>
      </c>
      <c r="U11" s="15" t="s">
        <v>27</v>
      </c>
      <c r="V11" s="15" t="s">
        <v>28</v>
      </c>
      <c r="W11" s="15" t="s">
        <v>29</v>
      </c>
      <c r="X11" s="15" t="s">
        <v>30</v>
      </c>
      <c r="Y11" s="15" t="s">
        <v>26</v>
      </c>
      <c r="Z11" s="15" t="s">
        <v>27</v>
      </c>
      <c r="AA11" s="15" t="s">
        <v>28</v>
      </c>
      <c r="AB11" s="15" t="s">
        <v>29</v>
      </c>
      <c r="AC11" s="15" t="s">
        <v>30</v>
      </c>
      <c r="AD11" s="15" t="s">
        <v>26</v>
      </c>
      <c r="AE11" s="15" t="s">
        <v>27</v>
      </c>
      <c r="AF11" s="15" t="s">
        <v>28</v>
      </c>
      <c r="AG11" s="15" t="s">
        <v>29</v>
      </c>
      <c r="AH11" s="15" t="s">
        <v>30</v>
      </c>
      <c r="AI11" s="67"/>
      <c r="AJ11" s="67"/>
    </row>
    <row r="12" spans="1:36" s="47" customFormat="1" ht="216" customHeight="1" x14ac:dyDescent="0.25">
      <c r="A12" s="36">
        <v>3</v>
      </c>
      <c r="B12" s="36" t="s">
        <v>31</v>
      </c>
      <c r="C12" s="41" t="s">
        <v>32</v>
      </c>
      <c r="D12" s="50">
        <v>1</v>
      </c>
      <c r="E12" s="38" t="s">
        <v>33</v>
      </c>
      <c r="F12" s="37" t="s">
        <v>34</v>
      </c>
      <c r="G12" s="41" t="s">
        <v>35</v>
      </c>
      <c r="H12" s="48" t="s">
        <v>36</v>
      </c>
      <c r="I12" s="44">
        <v>4</v>
      </c>
      <c r="J12" s="44">
        <v>4</v>
      </c>
      <c r="K12" s="44">
        <v>4</v>
      </c>
      <c r="L12" s="44">
        <v>4</v>
      </c>
      <c r="M12" s="45">
        <v>12</v>
      </c>
      <c r="N12" s="38" t="s">
        <v>37</v>
      </c>
      <c r="O12" s="42">
        <f>I12</f>
        <v>4</v>
      </c>
      <c r="P12" s="42">
        <v>4</v>
      </c>
      <c r="Q12" s="49">
        <f>IF(P12/O12&gt;100%,100%,P12/O12)</f>
        <v>1</v>
      </c>
      <c r="R12" s="43" t="s">
        <v>38</v>
      </c>
      <c r="S12" s="43" t="s">
        <v>39</v>
      </c>
      <c r="T12" s="53">
        <v>4</v>
      </c>
      <c r="U12" s="53">
        <v>4</v>
      </c>
      <c r="V12" s="54">
        <v>1</v>
      </c>
      <c r="W12" s="55" t="s">
        <v>40</v>
      </c>
      <c r="X12" s="55" t="s">
        <v>41</v>
      </c>
      <c r="Y12" s="40">
        <v>4</v>
      </c>
      <c r="Z12" s="40">
        <v>4</v>
      </c>
      <c r="AA12" s="49">
        <v>1</v>
      </c>
      <c r="AB12" s="50" t="s">
        <v>42</v>
      </c>
      <c r="AC12" s="50" t="s">
        <v>43</v>
      </c>
      <c r="AD12" s="40">
        <f>L12</f>
        <v>4</v>
      </c>
      <c r="AE12" s="40">
        <v>4</v>
      </c>
      <c r="AF12" s="85">
        <f>IF(AE12/AD12&gt;100%,100%,AE12/AD12)</f>
        <v>1</v>
      </c>
      <c r="AG12" s="59" t="s">
        <v>70</v>
      </c>
      <c r="AH12" s="58" t="s">
        <v>72</v>
      </c>
      <c r="AI12" s="40">
        <v>12</v>
      </c>
      <c r="AJ12" s="85">
        <f>IF(AI12/M12&gt;100%,100%,AI12/M12)</f>
        <v>1</v>
      </c>
    </row>
    <row r="13" spans="1:36" s="47" customFormat="1" ht="90" x14ac:dyDescent="0.25">
      <c r="A13" s="36">
        <v>3</v>
      </c>
      <c r="B13" s="36" t="s">
        <v>31</v>
      </c>
      <c r="C13" s="41" t="s">
        <v>32</v>
      </c>
      <c r="D13" s="41">
        <v>2</v>
      </c>
      <c r="E13" s="38" t="s">
        <v>44</v>
      </c>
      <c r="F13" s="37" t="s">
        <v>45</v>
      </c>
      <c r="G13" s="41" t="s">
        <v>35</v>
      </c>
      <c r="H13" s="48" t="s">
        <v>36</v>
      </c>
      <c r="I13" s="45">
        <v>0</v>
      </c>
      <c r="J13" s="45">
        <v>0</v>
      </c>
      <c r="K13" s="45">
        <v>7</v>
      </c>
      <c r="L13" s="46">
        <v>7</v>
      </c>
      <c r="M13" s="45">
        <v>14</v>
      </c>
      <c r="N13" s="39" t="s">
        <v>46</v>
      </c>
      <c r="O13" s="43" t="s">
        <v>47</v>
      </c>
      <c r="P13" s="43" t="s">
        <v>47</v>
      </c>
      <c r="Q13" s="43" t="s">
        <v>47</v>
      </c>
      <c r="R13" s="43" t="s">
        <v>47</v>
      </c>
      <c r="S13" s="43" t="s">
        <v>47</v>
      </c>
      <c r="T13" s="43" t="s">
        <v>47</v>
      </c>
      <c r="U13" s="43" t="s">
        <v>47</v>
      </c>
      <c r="V13" s="43" t="s">
        <v>47</v>
      </c>
      <c r="W13" s="43" t="s">
        <v>47</v>
      </c>
      <c r="X13" s="43" t="s">
        <v>47</v>
      </c>
      <c r="Y13" s="40">
        <v>7</v>
      </c>
      <c r="Z13" s="40">
        <v>13</v>
      </c>
      <c r="AA13" s="49">
        <v>1</v>
      </c>
      <c r="AB13" s="50" t="s">
        <v>48</v>
      </c>
      <c r="AC13" s="50" t="s">
        <v>43</v>
      </c>
      <c r="AD13" s="40">
        <f t="shared" ref="AD13:AD14" si="0">L13</f>
        <v>7</v>
      </c>
      <c r="AE13" s="40">
        <v>15</v>
      </c>
      <c r="AF13" s="85">
        <f t="shared" ref="AF13:AF14" si="1">IF(AE13/AD13&gt;100%,100%,AE13/AD13)</f>
        <v>1</v>
      </c>
      <c r="AG13" s="57" t="s">
        <v>71</v>
      </c>
      <c r="AH13" s="58" t="s">
        <v>72</v>
      </c>
      <c r="AI13" s="40">
        <v>15</v>
      </c>
      <c r="AJ13" s="85">
        <f>IF(AI13/M13&gt;100%,100%,AI13/M13)</f>
        <v>1</v>
      </c>
    </row>
    <row r="14" spans="1:36" s="47" customFormat="1" ht="320.25" customHeight="1" x14ac:dyDescent="0.25">
      <c r="A14" s="36">
        <v>3</v>
      </c>
      <c r="B14" s="36" t="s">
        <v>31</v>
      </c>
      <c r="C14" s="41" t="s">
        <v>32</v>
      </c>
      <c r="D14" s="41">
        <v>3</v>
      </c>
      <c r="E14" s="56" t="s">
        <v>49</v>
      </c>
      <c r="F14" s="56" t="s">
        <v>50</v>
      </c>
      <c r="G14" s="51" t="s">
        <v>35</v>
      </c>
      <c r="H14" s="52" t="s">
        <v>36</v>
      </c>
      <c r="I14" s="45">
        <v>0</v>
      </c>
      <c r="J14" s="45">
        <v>0</v>
      </c>
      <c r="K14" s="44">
        <v>1</v>
      </c>
      <c r="L14" s="44">
        <v>1</v>
      </c>
      <c r="M14" s="45">
        <v>2</v>
      </c>
      <c r="N14" s="39" t="s">
        <v>51</v>
      </c>
      <c r="O14" s="43" t="s">
        <v>47</v>
      </c>
      <c r="P14" s="43" t="s">
        <v>47</v>
      </c>
      <c r="Q14" s="43" t="s">
        <v>47</v>
      </c>
      <c r="R14" s="43" t="s">
        <v>47</v>
      </c>
      <c r="S14" s="43" t="s">
        <v>47</v>
      </c>
      <c r="T14" s="43" t="s">
        <v>47</v>
      </c>
      <c r="U14" s="43" t="s">
        <v>47</v>
      </c>
      <c r="V14" s="43" t="s">
        <v>47</v>
      </c>
      <c r="W14" s="43" t="s">
        <v>47</v>
      </c>
      <c r="X14" s="43" t="s">
        <v>47</v>
      </c>
      <c r="Y14" s="40">
        <v>1</v>
      </c>
      <c r="Z14" s="40">
        <v>1</v>
      </c>
      <c r="AA14" s="49">
        <v>1</v>
      </c>
      <c r="AB14" s="50" t="s">
        <v>52</v>
      </c>
      <c r="AC14" s="50" t="s">
        <v>43</v>
      </c>
      <c r="AD14" s="40">
        <f t="shared" si="0"/>
        <v>1</v>
      </c>
      <c r="AE14" s="40">
        <v>1</v>
      </c>
      <c r="AF14" s="85">
        <f t="shared" si="1"/>
        <v>1</v>
      </c>
      <c r="AG14" s="57" t="s">
        <v>53</v>
      </c>
      <c r="AH14" s="58" t="s">
        <v>72</v>
      </c>
      <c r="AI14" s="40">
        <f>+AE14+Z14</f>
        <v>2</v>
      </c>
      <c r="AJ14" s="85">
        <f t="shared" ref="AJ14" si="2">IF(AI14/M14&gt;100%,100%,AI14/M14)</f>
        <v>1</v>
      </c>
    </row>
    <row r="15" spans="1:36" ht="18.75" x14ac:dyDescent="0.25">
      <c r="AH15" s="64" t="s">
        <v>54</v>
      </c>
      <c r="AI15" s="64"/>
      <c r="AJ15" s="86">
        <f>AVERAGE(AJ12:AJ14)</f>
        <v>1</v>
      </c>
    </row>
    <row r="19" spans="1:21" x14ac:dyDescent="0.25">
      <c r="B19" s="65" t="s">
        <v>55</v>
      </c>
      <c r="C19" s="65"/>
      <c r="D19" s="65"/>
      <c r="E19" s="65"/>
      <c r="F19" s="65"/>
    </row>
    <row r="20" spans="1:21" s="31" customFormat="1" x14ac:dyDescent="0.25">
      <c r="A20" s="30"/>
      <c r="B20" s="32" t="s">
        <v>56</v>
      </c>
      <c r="C20" s="65" t="s">
        <v>57</v>
      </c>
      <c r="D20" s="65"/>
      <c r="E20" s="65" t="s">
        <v>58</v>
      </c>
      <c r="F20" s="65"/>
      <c r="G20" s="28"/>
      <c r="H20" s="28"/>
      <c r="I20" s="28"/>
      <c r="J20" s="28"/>
      <c r="K20" s="28"/>
      <c r="L20" s="28"/>
      <c r="M20" s="28"/>
      <c r="N20" s="28"/>
      <c r="O20" s="28"/>
      <c r="P20" s="28"/>
      <c r="Q20" s="29"/>
      <c r="R20" s="28"/>
      <c r="S20" s="28"/>
      <c r="T20" s="28"/>
      <c r="U20" s="30"/>
    </row>
    <row r="21" spans="1:21" x14ac:dyDescent="0.25">
      <c r="B21" s="23">
        <v>1</v>
      </c>
      <c r="C21" s="66" t="s">
        <v>59</v>
      </c>
      <c r="D21" s="66"/>
      <c r="E21" s="66" t="s">
        <v>60</v>
      </c>
      <c r="F21" s="66"/>
    </row>
    <row r="22" spans="1:21" ht="60" customHeight="1" x14ac:dyDescent="0.25">
      <c r="B22" s="23">
        <v>2</v>
      </c>
      <c r="C22" s="60" t="s">
        <v>61</v>
      </c>
      <c r="D22" s="61"/>
      <c r="E22" s="62" t="s">
        <v>62</v>
      </c>
      <c r="F22" s="63"/>
    </row>
    <row r="23" spans="1:21" ht="58.5" customHeight="1" x14ac:dyDescent="0.25">
      <c r="B23" s="23">
        <v>3</v>
      </c>
      <c r="C23" s="60" t="s">
        <v>63</v>
      </c>
      <c r="D23" s="61"/>
      <c r="E23" s="62" t="s">
        <v>64</v>
      </c>
      <c r="F23" s="63"/>
    </row>
    <row r="24" spans="1:21" ht="56.25" customHeight="1" x14ac:dyDescent="0.25">
      <c r="B24" s="23">
        <v>4</v>
      </c>
      <c r="C24" s="60" t="s">
        <v>65</v>
      </c>
      <c r="D24" s="61"/>
      <c r="E24" s="62" t="s">
        <v>66</v>
      </c>
      <c r="F24" s="63"/>
    </row>
    <row r="25" spans="1:21" ht="42" customHeight="1" x14ac:dyDescent="0.25">
      <c r="B25" s="23">
        <v>5</v>
      </c>
      <c r="C25" s="60" t="s">
        <v>73</v>
      </c>
      <c r="D25" s="61"/>
      <c r="E25" s="62" t="s">
        <v>74</v>
      </c>
      <c r="F25" s="63"/>
    </row>
  </sheetData>
  <autoFilter ref="A11:DW11" xr:uid="{00000000-0001-0000-0000-000000000000}"/>
  <dataConsolidate/>
  <mergeCells count="28">
    <mergeCell ref="C25:D25"/>
    <mergeCell ref="E25:F25"/>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C24:D24"/>
    <mergeCell ref="E24:F24"/>
    <mergeCell ref="AH15:AI15"/>
    <mergeCell ref="B19:F19"/>
    <mergeCell ref="C23:D23"/>
    <mergeCell ref="E23:F23"/>
    <mergeCell ref="C21:D21"/>
    <mergeCell ref="E21:F21"/>
    <mergeCell ref="C20:D20"/>
    <mergeCell ref="E20:F20"/>
    <mergeCell ref="C22:D22"/>
    <mergeCell ref="E22:F22"/>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67</v>
      </c>
    </row>
    <row r="2" spans="1:1" x14ac:dyDescent="0.25">
      <c r="A2" t="s">
        <v>68</v>
      </c>
    </row>
    <row r="3" spans="1:1" x14ac:dyDescent="0.25">
      <c r="A3" t="s">
        <v>36</v>
      </c>
    </row>
    <row r="4" spans="1:1" x14ac:dyDescent="0.25">
      <c r="A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2025-01-27T13:21:48Z</dcterms:modified>
  <cp:category/>
  <cp:contentStatus/>
</cp:coreProperties>
</file>