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CBFECA5E-806F-4CF0-86E2-4D1612E22B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4" l="1"/>
  <c r="AJ12" i="4" s="1"/>
  <c r="AJ14" i="4"/>
  <c r="AJ13" i="4"/>
  <c r="AD14" i="4"/>
  <c r="AF14" i="4" s="1"/>
  <c r="AD13" i="4"/>
  <c r="AF13" i="4" s="1"/>
  <c r="AD12" i="4"/>
  <c r="AF12" i="4" s="1"/>
  <c r="Y14" i="4"/>
  <c r="AA14" i="4" s="1"/>
  <c r="Y13" i="4"/>
  <c r="AA13" i="4" s="1"/>
  <c r="Y12" i="4"/>
  <c r="AA12" i="4" s="1"/>
  <c r="O12" i="4"/>
  <c r="Q12" i="4" s="1"/>
  <c r="AJ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<sst xmlns="http://schemas.openxmlformats.org/spreadsheetml/2006/main" count="110" uniqueCount="63">
  <si>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</si>
  <si>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</si>
  <si>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</si>
  <si>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</si>
  <si>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</si>
  <si>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</si>
  <si>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 xml:space="preserve">Plan de Seguridad de Información 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</si>
  <si>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</si>
  <si>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</si>
  <si>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</si>
  <si>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</si>
  <si>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</si>
  <si>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</si>
  <si>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</si>
  <si>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</si>
  <si>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</si>
  <si>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</si>
  <si>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</si>
  <si>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</si>
  <si>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</si>
  <si>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</si>
  <si>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</si>
  <si>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</si>
  <si>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</si>
  <si>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</si>
  <si>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</si>
  <si>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</si>
  <si>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</si>
  <si>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</si>
  <si>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</si>
  <si>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</si>
  <si>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Implementar estrategias de Gobierno Abierto y transparencia, haciendo uso de herramientas de las TIC para su divulgación, como parte del fortalecimiento de la relación entre la ciudadanía y el gobierno.</t>
  </si>
  <si>
    <t>Gerencia de TIC</t>
  </si>
  <si>
    <t>Actualizar en 12 alcaldias la identificación, valoración y clasificación de activos</t>
  </si>
  <si>
    <t xml:space="preserve">Número de alcaldías con activos de información identificados, valorados y clasificados </t>
  </si>
  <si>
    <t xml:space="preserve">Director(a) de tecnologías de información </t>
  </si>
  <si>
    <t>Suma</t>
  </si>
  <si>
    <t xml:space="preserve">Informe de actualización e identificación de activos de información en alcaldías locales . </t>
  </si>
  <si>
    <t xml:space="preserve">Se realizó reunión de apertura a todas las localidades para iniciar el trabajo de identificación y valoración en activos en la matriz de activos de información. Se ha estado haciendo acompañamiento y revisión para obtenerlas.
</t>
  </si>
  <si>
    <t>Evidencias de avance de actualización de activos de información en Alcaldías Locales</t>
  </si>
  <si>
    <t>Durante el periodo y de acuerdo con lo establecido en la planeación para el segundo trimestre del presente año (2024), el grupo de seguridad de la información realizó acompañamiento  para la identificación, valoración y clasificación de los activos de información, en las diferentes alcaldías locales  (kennedy, Antonio Nariño, Engativá, y Puente Aranda)</t>
  </si>
  <si>
    <t>Informe de la meta</t>
  </si>
  <si>
    <t xml:space="preserve">Realizar la actualización del inventario de activos de información para 14  dependencias del Nivel Central . </t>
  </si>
  <si>
    <t xml:space="preserve">Número de dependencias del Nivel Central  con activos de información valorados, clasificados y actualizados </t>
  </si>
  <si>
    <t>Informe de actualización e identificación de activos de información en nivel central</t>
  </si>
  <si>
    <t>No programada</t>
  </si>
  <si>
    <t>Realizar el  seguimiento a los lineamientos establecidos en 2 de las políticas especificas de seguridad de la información, de acuerdo con el anexo A de la ISO 27001:2013</t>
  </si>
  <si>
    <t>Número de políticas con seguimientos</t>
  </si>
  <si>
    <t>Informe del seguiimiento e implementación de las políticas de seguridad de la información</t>
  </si>
  <si>
    <t>TOTAL</t>
  </si>
  <si>
    <t>Control de cambios</t>
  </si>
  <si>
    <t xml:space="preserve">Versión </t>
  </si>
  <si>
    <t>Fecha</t>
  </si>
  <si>
    <t>Descripción del cambio</t>
  </si>
  <si>
    <t>30 de enero de 2024</t>
  </si>
  <si>
    <t>Publicación del Plan de Seguridad de la Información aprobado. Caso Hola No. 14425</t>
  </si>
  <si>
    <t>Creciente</t>
  </si>
  <si>
    <t>Decreciente</t>
  </si>
  <si>
    <t>Constante</t>
  </si>
  <si>
    <t>30 de abril de 2024</t>
  </si>
  <si>
    <t>19 de julio de 2024</t>
  </si>
  <si>
    <t>Se publica seguimiento con corte a 31 de marzo de 2024. El plan presenta una ejecución acumulada del 11%.</t>
  </si>
  <si>
    <t>Se publica seguimiento con corte a 30 de junio de 2024. El plan presenta una ejecución acumulada del 22,2%.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</si>
</sst>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3" borderId="1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 wrapText="1"/>
    </xf>
    <xf numFmtId="165" fontId="6" fillId="3" borderId="1" xfId="4" applyNumberFormat="1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vertical="center" wrapText="1"/>
    </xf>
    <xf numFmtId="165" fontId="6" fillId="0" borderId="1" xfId="4" applyNumberFormat="1" applyFont="1" applyFill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1" applyFont="1" applyFill="1" applyBorder="1" applyAlignment="1">
      <alignment horizontal="justify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10" fontId="5" fillId="8" borderId="12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2042783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showGridLines="0" tabSelected="1" zoomScale="80" zoomScaleNormal="80" zoomScaleSheetLayoutView="100" zoomScalePageLayoutView="70" workbookViewId="0">
      <selection activeCell="C7" sqref="C7"/>
    </sheetView>
  </sheetViews>
  <sheetFormatPr baseColWidth="10" defaultColWidth="9" defaultRowHeight="15" x14ac:dyDescent="0.25"/>
  <cols>
    <col min="1" max="1" width="6.85546875" style="10" customWidth="1"/>
    <col min="2" max="2" width="40.42578125" style="11" customWidth="1"/>
    <col min="3" max="3" width="21.5703125" style="12" customWidth="1"/>
    <col min="4" max="4" width="6.7109375" style="13" customWidth="1"/>
    <col min="5" max="5" width="36.42578125" style="12" customWidth="1"/>
    <col min="6" max="6" width="40.140625" style="12" customWidth="1"/>
    <col min="7" max="7" width="19.85546875" style="12" bestFit="1" customWidth="1"/>
    <col min="8" max="8" width="23.28515625" style="12" customWidth="1"/>
    <col min="9" max="14" width="17.7109375" style="12" customWidth="1"/>
    <col min="15" max="15" width="19" style="13" bestFit="1" customWidth="1"/>
    <col min="16" max="16" width="17.85546875" style="13" bestFit="1" customWidth="1"/>
    <col min="17" max="17" width="17.85546875" style="24" bestFit="1" customWidth="1"/>
    <col min="18" max="18" width="42.140625" style="14" customWidth="1"/>
    <col min="19" max="19" width="25" style="14" customWidth="1"/>
    <col min="20" max="20" width="19" style="13" customWidth="1"/>
    <col min="21" max="21" width="17.85546875" style="27" customWidth="1"/>
    <col min="22" max="22" width="20" style="25" customWidth="1"/>
    <col min="23" max="23" width="42.28515625" style="1" customWidth="1"/>
    <col min="24" max="24" width="25" style="1" customWidth="1"/>
    <col min="25" max="25" width="20.42578125" style="25" hidden="1" customWidth="1"/>
    <col min="26" max="26" width="17.85546875" style="25" hidden="1" customWidth="1"/>
    <col min="27" max="27" width="20" style="25" hidden="1" customWidth="1"/>
    <col min="28" max="28" width="42.28515625" style="1" hidden="1" customWidth="1"/>
    <col min="29" max="29" width="25.140625" style="1" hidden="1" customWidth="1"/>
    <col min="30" max="30" width="20.42578125" style="25" hidden="1" customWidth="1"/>
    <col min="31" max="31" width="17.85546875" style="25" hidden="1" customWidth="1"/>
    <col min="32" max="32" width="20" style="25" hidden="1" customWidth="1"/>
    <col min="33" max="33" width="42.42578125" style="1" hidden="1" customWidth="1"/>
    <col min="34" max="34" width="25.28515625" style="1" hidden="1" customWidth="1"/>
    <col min="35" max="35" width="15.5703125" style="25" customWidth="1"/>
    <col min="36" max="36" width="20.85546875" style="25" customWidth="1"/>
    <col min="37" max="126" width="9" style="1"/>
    <col min="127" max="127" width="9" style="1" customWidth="1"/>
    <col min="128" max="16384" width="9" style="1"/>
  </cols>
  <sheetData>
    <row r="1" spans="1:36" ht="21" customHeight="1" x14ac:dyDescent="0.25">
      <c r="A1" s="16"/>
      <c r="B1" s="17"/>
      <c r="C1" s="74" t="s">
        <v>0</v>
      </c>
      <c r="D1" s="74"/>
      <c r="E1" s="74"/>
      <c r="F1" s="74"/>
      <c r="G1" s="74"/>
      <c r="H1" s="74"/>
      <c r="I1" s="74"/>
      <c r="J1" s="74"/>
      <c r="K1" s="74"/>
      <c r="L1" s="75"/>
      <c r="M1" s="65" t="s">
        <v>1</v>
      </c>
      <c r="N1" s="66"/>
      <c r="O1" s="8"/>
      <c r="P1" s="8"/>
      <c r="Q1" s="22"/>
      <c r="R1" s="3"/>
      <c r="S1" s="3"/>
      <c r="T1" s="8"/>
      <c r="U1" s="8"/>
      <c r="V1" s="8"/>
    </row>
    <row r="2" spans="1:36" x14ac:dyDescent="0.25">
      <c r="A2" s="18"/>
      <c r="B2" s="2"/>
      <c r="C2" s="76"/>
      <c r="D2" s="76"/>
      <c r="E2" s="76"/>
      <c r="F2" s="76"/>
      <c r="G2" s="76"/>
      <c r="H2" s="76"/>
      <c r="I2" s="76"/>
      <c r="J2" s="76"/>
      <c r="K2" s="76"/>
      <c r="L2" s="77"/>
      <c r="M2" s="67" t="s">
        <v>2</v>
      </c>
      <c r="N2" s="68"/>
      <c r="O2" s="8"/>
      <c r="P2" s="8"/>
      <c r="Q2" s="22"/>
      <c r="R2" s="3"/>
      <c r="S2" s="3"/>
      <c r="T2" s="8"/>
      <c r="U2" s="8"/>
      <c r="V2" s="8"/>
    </row>
    <row r="3" spans="1:36" ht="16.5" customHeight="1" x14ac:dyDescent="0.25">
      <c r="A3" s="18"/>
      <c r="B3" s="2"/>
      <c r="C3" s="76"/>
      <c r="D3" s="76"/>
      <c r="E3" s="76"/>
      <c r="F3" s="76"/>
      <c r="G3" s="76"/>
      <c r="H3" s="76"/>
      <c r="I3" s="76"/>
      <c r="J3" s="76"/>
      <c r="K3" s="76"/>
      <c r="L3" s="77"/>
      <c r="M3" s="67" t="s">
        <v>3</v>
      </c>
      <c r="N3" s="68"/>
      <c r="O3" s="8"/>
      <c r="P3" s="8"/>
      <c r="Q3" s="22"/>
      <c r="R3" s="3"/>
      <c r="S3" s="4"/>
      <c r="T3" s="26"/>
      <c r="U3" s="26"/>
      <c r="V3" s="26"/>
    </row>
    <row r="4" spans="1:36" ht="16.5" customHeight="1" x14ac:dyDescent="0.25">
      <c r="A4" s="19"/>
      <c r="B4" s="20"/>
      <c r="C4" s="78"/>
      <c r="D4" s="78"/>
      <c r="E4" s="78"/>
      <c r="F4" s="78"/>
      <c r="G4" s="78"/>
      <c r="H4" s="78"/>
      <c r="I4" s="78"/>
      <c r="J4" s="78"/>
      <c r="K4" s="78"/>
      <c r="L4" s="79"/>
      <c r="M4" s="69" t="s">
        <v>4</v>
      </c>
      <c r="N4" s="70"/>
      <c r="O4" s="8"/>
      <c r="P4" s="8"/>
      <c r="Q4" s="22"/>
      <c r="R4" s="3"/>
      <c r="S4" s="4"/>
      <c r="T4" s="26"/>
      <c r="U4" s="26"/>
      <c r="V4" s="26"/>
    </row>
    <row r="5" spans="1:36" ht="16.5" customHeight="1" x14ac:dyDescent="0.25">
      <c r="A5" s="2"/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8"/>
      <c r="P5" s="8"/>
      <c r="Q5" s="22"/>
      <c r="R5" s="3"/>
      <c r="S5" s="4"/>
      <c r="T5" s="26"/>
      <c r="U5" s="26"/>
      <c r="V5" s="26"/>
    </row>
    <row r="6" spans="1:36" ht="35.25" customHeight="1" x14ac:dyDescent="0.25">
      <c r="A6" s="2"/>
      <c r="B6" s="7" t="s">
        <v>5</v>
      </c>
      <c r="C6" s="80" t="s">
        <v>6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"/>
      <c r="P6" s="8"/>
      <c r="Q6" s="22"/>
      <c r="R6" s="3"/>
      <c r="S6" s="4"/>
      <c r="T6" s="26"/>
      <c r="U6" s="26"/>
      <c r="V6" s="26"/>
    </row>
    <row r="7" spans="1:36" ht="16.5" customHeight="1" x14ac:dyDescent="0.25">
      <c r="A7" s="2"/>
      <c r="B7" s="7" t="s">
        <v>7</v>
      </c>
      <c r="C7" s="36">
        <v>2024</v>
      </c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8"/>
      <c r="P7" s="8"/>
      <c r="Q7" s="22"/>
      <c r="R7" s="3"/>
      <c r="S7" s="4"/>
      <c r="T7" s="26"/>
      <c r="U7" s="26"/>
      <c r="V7" s="26"/>
    </row>
    <row r="8" spans="1:36" ht="16.5" customHeight="1" x14ac:dyDescent="0.25">
      <c r="A8" s="2"/>
      <c r="B8" s="2"/>
      <c r="C8" s="9"/>
      <c r="D8" s="8"/>
      <c r="E8" s="2"/>
      <c r="F8" s="2"/>
      <c r="G8" s="2"/>
      <c r="H8" s="2"/>
      <c r="I8" s="2"/>
      <c r="J8" s="2"/>
      <c r="K8" s="2"/>
      <c r="L8" s="2"/>
      <c r="M8" s="2"/>
      <c r="N8" s="2"/>
      <c r="O8" s="8"/>
      <c r="P8" s="8"/>
      <c r="Q8" s="22"/>
      <c r="R8" s="3"/>
      <c r="S8" s="4"/>
      <c r="T8" s="26"/>
      <c r="U8" s="26"/>
      <c r="V8" s="26"/>
    </row>
    <row r="9" spans="1:36" ht="16.5" customHeight="1" x14ac:dyDescent="0.25">
      <c r="A9" s="2"/>
      <c r="B9" s="2"/>
      <c r="C9" s="9"/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8"/>
      <c r="P9" s="8"/>
      <c r="Q9" s="22"/>
      <c r="R9" s="3"/>
      <c r="S9" s="4"/>
      <c r="T9" s="26"/>
      <c r="U9" s="26"/>
      <c r="V9" s="26"/>
    </row>
    <row r="10" spans="1:36" ht="32.25" customHeight="1" x14ac:dyDescent="0.25">
      <c r="A10" s="81" t="s">
        <v>8</v>
      </c>
      <c r="B10" s="81"/>
      <c r="C10" s="81"/>
      <c r="D10" s="72" t="s">
        <v>9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1" t="s">
        <v>10</v>
      </c>
      <c r="P10" s="71"/>
      <c r="Q10" s="71"/>
      <c r="R10" s="73"/>
      <c r="S10" s="73"/>
      <c r="T10" s="71" t="s">
        <v>11</v>
      </c>
      <c r="U10" s="71"/>
      <c r="V10" s="71"/>
      <c r="W10" s="71"/>
      <c r="X10" s="71"/>
      <c r="Y10" s="71" t="s">
        <v>12</v>
      </c>
      <c r="Z10" s="71"/>
      <c r="AA10" s="71"/>
      <c r="AB10" s="71"/>
      <c r="AC10" s="71"/>
      <c r="AD10" s="71" t="s">
        <v>13</v>
      </c>
      <c r="AE10" s="71"/>
      <c r="AF10" s="71"/>
      <c r="AG10" s="71"/>
      <c r="AH10" s="71"/>
      <c r="AI10" s="64" t="s">
        <v>14</v>
      </c>
      <c r="AJ10" s="64" t="s">
        <v>15</v>
      </c>
    </row>
    <row r="11" spans="1:36" s="25" customFormat="1" ht="45.75" customHeight="1" x14ac:dyDescent="0.25">
      <c r="A11" s="33" t="s">
        <v>16</v>
      </c>
      <c r="B11" s="33" t="s">
        <v>17</v>
      </c>
      <c r="C11" s="33" t="s">
        <v>18</v>
      </c>
      <c r="D11" s="34" t="s">
        <v>19</v>
      </c>
      <c r="E11" s="34" t="s">
        <v>20</v>
      </c>
      <c r="F11" s="34" t="s">
        <v>21</v>
      </c>
      <c r="G11" s="34" t="s">
        <v>22</v>
      </c>
      <c r="H11" s="34" t="s">
        <v>23</v>
      </c>
      <c r="I11" s="34" t="s">
        <v>10</v>
      </c>
      <c r="J11" s="34" t="s">
        <v>11</v>
      </c>
      <c r="K11" s="34" t="s">
        <v>12</v>
      </c>
      <c r="L11" s="34" t="s">
        <v>13</v>
      </c>
      <c r="M11" s="34" t="s">
        <v>24</v>
      </c>
      <c r="N11" s="34" t="s">
        <v>25</v>
      </c>
      <c r="O11" s="15" t="s">
        <v>26</v>
      </c>
      <c r="P11" s="15" t="s">
        <v>27</v>
      </c>
      <c r="Q11" s="21" t="s">
        <v>28</v>
      </c>
      <c r="R11" s="15" t="s">
        <v>29</v>
      </c>
      <c r="S11" s="15" t="s">
        <v>30</v>
      </c>
      <c r="T11" s="15" t="s">
        <v>26</v>
      </c>
      <c r="U11" s="15" t="s">
        <v>27</v>
      </c>
      <c r="V11" s="15" t="s">
        <v>28</v>
      </c>
      <c r="W11" s="15" t="s">
        <v>29</v>
      </c>
      <c r="X11" s="15" t="s">
        <v>30</v>
      </c>
      <c r="Y11" s="15" t="s">
        <v>26</v>
      </c>
      <c r="Z11" s="15" t="s">
        <v>27</v>
      </c>
      <c r="AA11" s="15" t="s">
        <v>28</v>
      </c>
      <c r="AB11" s="15" t="s">
        <v>29</v>
      </c>
      <c r="AC11" s="15" t="s">
        <v>30</v>
      </c>
      <c r="AD11" s="15" t="s">
        <v>26</v>
      </c>
      <c r="AE11" s="15" t="s">
        <v>27</v>
      </c>
      <c r="AF11" s="15" t="s">
        <v>28</v>
      </c>
      <c r="AG11" s="15" t="s">
        <v>29</v>
      </c>
      <c r="AH11" s="15" t="s">
        <v>30</v>
      </c>
      <c r="AI11" s="64"/>
      <c r="AJ11" s="64"/>
    </row>
    <row r="12" spans="1:36" s="50" customFormat="1" ht="193.5" customHeight="1" x14ac:dyDescent="0.25">
      <c r="A12" s="37">
        <v>3</v>
      </c>
      <c r="B12" s="37" t="s">
        <v>31</v>
      </c>
      <c r="C12" s="44" t="s">
        <v>32</v>
      </c>
      <c r="D12" s="50">
        <v>1</v>
      </c>
      <c r="E12" s="43" t="s">
        <v>33</v>
      </c>
      <c r="F12" s="38" t="s">
        <v>34</v>
      </c>
      <c r="G12" s="44" t="s">
        <v>35</v>
      </c>
      <c r="H12" s="51" t="s">
        <v>36</v>
      </c>
      <c r="I12" s="47">
        <v>4</v>
      </c>
      <c r="J12" s="47">
        <v>4</v>
      </c>
      <c r="K12" s="47">
        <v>4</v>
      </c>
      <c r="L12" s="47">
        <v>4</v>
      </c>
      <c r="M12" s="48">
        <v>12</v>
      </c>
      <c r="N12" s="39" t="s">
        <v>37</v>
      </c>
      <c r="O12" s="45">
        <f>I12</f>
        <v>4</v>
      </c>
      <c r="P12" s="45">
        <v>4</v>
      </c>
      <c r="Q12" s="52">
        <f>IF(P12/O12&gt;100%,100%,P12/O12)</f>
        <v>1</v>
      </c>
      <c r="R12" s="46" t="s">
        <v>38</v>
      </c>
      <c r="S12" s="46" t="s">
        <v>39</v>
      </c>
      <c r="T12" s="56">
        <v>4</v>
      </c>
      <c r="U12" s="57">
        <v>4</v>
      </c>
      <c r="V12" s="58">
        <v>1</v>
      </c>
      <c r="W12" s="59" t="s">
        <v>40</v>
      </c>
      <c r="X12" s="59" t="s">
        <v>41</v>
      </c>
      <c r="Y12" s="42">
        <f>K12</f>
        <v>4</v>
      </c>
      <c r="Z12" s="42"/>
      <c r="AA12" s="52">
        <f>IF(Z12/Y12&gt;100%,100%,Z12/Y12)</f>
        <v>0</v>
      </c>
      <c r="AB12" s="53"/>
      <c r="AC12" s="53"/>
      <c r="AD12" s="42">
        <f>L12</f>
        <v>4</v>
      </c>
      <c r="AE12" s="42"/>
      <c r="AF12" s="52">
        <f>IF(AE12/AD12&gt;100%,100%,AE12/AD12)</f>
        <v>0</v>
      </c>
      <c r="AG12" s="53"/>
      <c r="AH12" s="53"/>
      <c r="AI12" s="42">
        <f>+P12+U12</f>
        <v>8</v>
      </c>
      <c r="AJ12" s="52">
        <f>IF(AI12/M12&gt;100%,100%,AI12/M12)</f>
        <v>0.66666666666666663</v>
      </c>
    </row>
    <row r="13" spans="1:36" s="50" customFormat="1" ht="90" x14ac:dyDescent="0.25">
      <c r="A13" s="37">
        <v>3</v>
      </c>
      <c r="B13" s="37" t="s">
        <v>31</v>
      </c>
      <c r="C13" s="44" t="s">
        <v>32</v>
      </c>
      <c r="D13" s="44">
        <v>2</v>
      </c>
      <c r="E13" s="43" t="s">
        <v>42</v>
      </c>
      <c r="F13" s="38" t="s">
        <v>43</v>
      </c>
      <c r="G13" s="44" t="s">
        <v>35</v>
      </c>
      <c r="H13" s="51" t="s">
        <v>36</v>
      </c>
      <c r="I13" s="48">
        <v>0</v>
      </c>
      <c r="J13" s="48">
        <v>0</v>
      </c>
      <c r="K13" s="48">
        <v>7</v>
      </c>
      <c r="L13" s="49">
        <v>7</v>
      </c>
      <c r="M13" s="48">
        <v>14</v>
      </c>
      <c r="N13" s="40" t="s">
        <v>44</v>
      </c>
      <c r="O13" s="46" t="s">
        <v>45</v>
      </c>
      <c r="P13" s="46" t="s">
        <v>45</v>
      </c>
      <c r="Q13" s="46" t="s">
        <v>45</v>
      </c>
      <c r="R13" s="46" t="s">
        <v>45</v>
      </c>
      <c r="S13" s="46" t="s">
        <v>45</v>
      </c>
      <c r="T13" s="46" t="s">
        <v>45</v>
      </c>
      <c r="U13" s="46" t="s">
        <v>45</v>
      </c>
      <c r="V13" s="46" t="s">
        <v>45</v>
      </c>
      <c r="W13" s="46" t="s">
        <v>45</v>
      </c>
      <c r="X13" s="46" t="s">
        <v>45</v>
      </c>
      <c r="Y13" s="42">
        <f t="shared" ref="Y13:Y14" si="0">K13</f>
        <v>7</v>
      </c>
      <c r="Z13" s="42"/>
      <c r="AA13" s="52">
        <f t="shared" ref="AA13:AA14" si="1">IF(Z13/Y13&gt;100%,100%,Z13/Y13)</f>
        <v>0</v>
      </c>
      <c r="AB13" s="53"/>
      <c r="AC13" s="53"/>
      <c r="AD13" s="42">
        <f t="shared" ref="AD13:AD14" si="2">L13</f>
        <v>7</v>
      </c>
      <c r="AE13" s="42"/>
      <c r="AF13" s="52">
        <f t="shared" ref="AF13:AF14" si="3">IF(AE13/AD13&gt;100%,100%,AE13/AD13)</f>
        <v>0</v>
      </c>
      <c r="AG13" s="53"/>
      <c r="AH13" s="53"/>
      <c r="AI13" s="42">
        <v>0</v>
      </c>
      <c r="AJ13" s="52">
        <f t="shared" ref="AJ13:AJ14" si="4">IF(AI13/M13&gt;100%,100%,AI13/M13)</f>
        <v>0</v>
      </c>
    </row>
    <row r="14" spans="1:36" s="50" customFormat="1" ht="184.5" customHeight="1" x14ac:dyDescent="0.25">
      <c r="A14" s="37">
        <v>3</v>
      </c>
      <c r="B14" s="37" t="s">
        <v>31</v>
      </c>
      <c r="C14" s="44" t="s">
        <v>32</v>
      </c>
      <c r="D14" s="44">
        <v>3</v>
      </c>
      <c r="E14" s="41" t="s">
        <v>46</v>
      </c>
      <c r="F14" s="41" t="s">
        <v>47</v>
      </c>
      <c r="G14" s="54" t="s">
        <v>35</v>
      </c>
      <c r="H14" s="55" t="s">
        <v>36</v>
      </c>
      <c r="I14" s="48">
        <v>0</v>
      </c>
      <c r="J14" s="48">
        <v>0</v>
      </c>
      <c r="K14" s="47">
        <v>1</v>
      </c>
      <c r="L14" s="47">
        <v>1</v>
      </c>
      <c r="M14" s="48">
        <v>2</v>
      </c>
      <c r="N14" s="40" t="s">
        <v>48</v>
      </c>
      <c r="O14" s="46" t="s">
        <v>45</v>
      </c>
      <c r="P14" s="46" t="s">
        <v>45</v>
      </c>
      <c r="Q14" s="46" t="s">
        <v>45</v>
      </c>
      <c r="R14" s="46" t="s">
        <v>45</v>
      </c>
      <c r="S14" s="46" t="s">
        <v>45</v>
      </c>
      <c r="T14" s="46" t="s">
        <v>45</v>
      </c>
      <c r="U14" s="46" t="s">
        <v>45</v>
      </c>
      <c r="V14" s="46" t="s">
        <v>45</v>
      </c>
      <c r="W14" s="46" t="s">
        <v>45</v>
      </c>
      <c r="X14" s="46" t="s">
        <v>45</v>
      </c>
      <c r="Y14" s="42">
        <f t="shared" si="0"/>
        <v>1</v>
      </c>
      <c r="Z14" s="42"/>
      <c r="AA14" s="52">
        <f t="shared" si="1"/>
        <v>0</v>
      </c>
      <c r="AB14" s="53"/>
      <c r="AC14" s="53"/>
      <c r="AD14" s="42">
        <f t="shared" si="2"/>
        <v>1</v>
      </c>
      <c r="AE14" s="42"/>
      <c r="AF14" s="52">
        <f t="shared" si="3"/>
        <v>0</v>
      </c>
      <c r="AG14" s="53"/>
      <c r="AH14" s="53"/>
      <c r="AI14" s="42">
        <v>0</v>
      </c>
      <c r="AJ14" s="52">
        <f t="shared" si="4"/>
        <v>0</v>
      </c>
    </row>
    <row r="15" spans="1:36" ht="18.75" x14ac:dyDescent="0.25">
      <c r="AH15" s="82" t="s">
        <v>49</v>
      </c>
      <c r="AI15" s="82"/>
      <c r="AJ15" s="35">
        <f>AVERAGE(AJ12:AJ14)</f>
        <v>0.22222222222222221</v>
      </c>
    </row>
    <row r="19" spans="1:21" x14ac:dyDescent="0.25">
      <c r="B19" s="83" t="s">
        <v>50</v>
      </c>
      <c r="C19" s="83"/>
      <c r="D19" s="83"/>
      <c r="E19" s="83"/>
      <c r="F19" s="83"/>
    </row>
    <row r="20" spans="1:21" s="31" customFormat="1" x14ac:dyDescent="0.25">
      <c r="A20" s="30"/>
      <c r="B20" s="32" t="s">
        <v>51</v>
      </c>
      <c r="C20" s="83" t="s">
        <v>52</v>
      </c>
      <c r="D20" s="83"/>
      <c r="E20" s="83" t="s">
        <v>53</v>
      </c>
      <c r="F20" s="83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28"/>
      <c r="S20" s="28"/>
      <c r="T20" s="28"/>
      <c r="U20" s="30"/>
    </row>
    <row r="21" spans="1:21" x14ac:dyDescent="0.25">
      <c r="B21" s="23">
        <v>1</v>
      </c>
      <c r="C21" s="84" t="s">
        <v>54</v>
      </c>
      <c r="D21" s="84"/>
      <c r="E21" s="84" t="s">
        <v>55</v>
      </c>
      <c r="F21" s="84"/>
    </row>
    <row r="22" spans="1:21" ht="60" customHeight="1" x14ac:dyDescent="0.25">
      <c r="B22" s="23">
        <v>2</v>
      </c>
      <c r="C22" s="60" t="s">
        <v>59</v>
      </c>
      <c r="D22" s="61"/>
      <c r="E22" s="62" t="s">
        <v>61</v>
      </c>
      <c r="F22" s="63"/>
    </row>
    <row r="23" spans="1:21" ht="58.5" customHeight="1" x14ac:dyDescent="0.25">
      <c r="B23" s="23">
        <v>3</v>
      </c>
      <c r="C23" s="60" t="s">
        <v>60</v>
      </c>
      <c r="D23" s="61"/>
      <c r="E23" s="62" t="s">
        <v>62</v>
      </c>
      <c r="F23" s="63"/>
    </row>
  </sheetData>
  <autoFilter ref="A11:DW11" xr:uid="{00000000-0001-0000-0000-000000000000}"/>
  <dataConsolidate/>
  <mergeCells count="24">
    <mergeCell ref="AH15:AI15"/>
    <mergeCell ref="B19:F19"/>
    <mergeCell ref="C23:D23"/>
    <mergeCell ref="E23:F23"/>
    <mergeCell ref="C21:D21"/>
    <mergeCell ref="E21:F21"/>
    <mergeCell ref="C20:D20"/>
    <mergeCell ref="E20:F20"/>
    <mergeCell ref="C22:D22"/>
    <mergeCell ref="E22:F22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36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2024-07-17T18:14:36Z</dcterms:modified>
  <cp:category/>
  <cp:contentStatus/>
</cp:coreProperties>
</file>