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2.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sandra.pereira\Downloads\"/>
    </mc:Choice>
  </mc:AlternateContent>
  <xr:revisionPtr revIDLastSave="0" documentId="8_{ABFA6EB0-0046-4E07-B399-512CC602EC97}" xr6:coauthVersionLast="47" xr6:coauthVersionMax="47" xr10:uidLastSave="{00000000-0000-0000-0000-000000000000}"/>
  <bookViews>
    <workbookView xWindow="-120" yWindow="-120" windowWidth="29040" windowHeight="15840" tabRatio="919" firstSheet="8" activeTab="8" xr2:uid="{00000000-000D-0000-FFFF-FFFF00000000}"/>
  </bookViews>
  <sheets>
    <sheet name="a. LOGROS y retrasos por proy" sheetId="20" r:id="rId1"/>
    <sheet name="a. TEMAS PRIORITARIOS" sheetId="14" r:id="rId2"/>
    <sheet name="b. RECURSOS FÍSICOS (c 18)" sheetId="13" r:id="rId3"/>
    <sheet name="a.PLAN MEJORAMIENTO CONTRALOR" sheetId="22" r:id="rId4"/>
    <sheet name="a. HALLAZGOS AUDITORÍAS" sheetId="16" r:id="rId5"/>
    <sheet name="a. HALLAZGOS ADMINISTRATIVOS " sheetId="38" r:id="rId6"/>
    <sheet name="b. Informe FISC Y FINANC (C 18" sheetId="31" r:id="rId7"/>
    <sheet name="b. SISTEMAS (c 18)" sheetId="34" r:id="rId8"/>
    <sheet name="b. INVENTARIO DOCUMENTAL (c 18)" sheetId="23" r:id="rId9"/>
    <sheet name="c. CONTRATISTAS VIGENTES" sheetId="5" r:id="rId10"/>
    <sheet name="c. PERSONAL PLANTA" sheetId="4" r:id="rId11"/>
    <sheet name="c. PERSONAL TOTAL" sheetId="15" r:id="rId12"/>
    <sheet name="d. PROYECTOS (C 18)" sheetId="30" r:id="rId13"/>
    <sheet name="d. BALANCE PDL (C 18)" sheetId="33" r:id="rId14"/>
    <sheet name="d.METAS PDL 2021 - 2024" sheetId="18" r:id="rId15"/>
    <sheet name="d.METAS PDL 2021-2024" sheetId="37" r:id="rId16"/>
    <sheet name="d. EJECUCIÓN PRESUPUESTAL" sheetId="21" r:id="rId17"/>
    <sheet name="f. Relaci Contractual 2020-2023" sheetId="36" r:id="rId18"/>
    <sheet name="f. CONTRATACIÓN (C 18)" sheetId="24" r:id="rId19"/>
    <sheet name="k. INSTR EVALUAC RCC (C 18) " sheetId="26" r:id="rId20"/>
    <sheet name="k. LEY DE TRANSPARENCIA (C 18)" sheetId="27" r:id="rId21"/>
    <sheet name="k. PLAN ANTICORRUPCION (C 18)" sheetId="28" r:id="rId22"/>
    <sheet name="k. MAPA RIESGOS CORRUPC (C 18)" sheetId="29" r:id="rId23"/>
  </sheets>
  <externalReferences>
    <externalReference r:id="rId24"/>
  </externalReferences>
  <definedNames>
    <definedName name="_xlnm._FilterDatabase" localSheetId="3" hidden="1">'a.PLAN MEJORAMIENTO CONTRALOR'!$A$9:$P$10</definedName>
    <definedName name="_xlnm._FilterDatabase" localSheetId="9" hidden="1">'c. CONTRATISTAS VIGENTES'!$B$4:$H$9</definedName>
    <definedName name="_xlnm._FilterDatabase" localSheetId="10" hidden="1">'c. PERSONAL PLANTA'!$A$1:$M$17</definedName>
    <definedName name="_xlnm._FilterDatabase" localSheetId="12" hidden="1">'d. PROYECTOS (C 18)'!$B$12:$O$83</definedName>
    <definedName name="_xlnm._FilterDatabase" localSheetId="14" hidden="1">'d.METAS PDL 2021 - 2024'!$A$2:$FD$2</definedName>
    <definedName name="_xlnm._FilterDatabase" localSheetId="15" hidden="1">'d.METAS PDL 2021-2024'!$A$1:$BR$73</definedName>
    <definedName name="_xlnm._FilterDatabase" localSheetId="18" hidden="1">'f. CONTRATACIÓN (C 18)'!$A$8:$Y$8</definedName>
    <definedName name="_xlnm.Print_Area" localSheetId="7">'b. SISTEMAS (c 18)'!$A$29:$D$32</definedName>
    <definedName name="_xlnm.Print_Area" localSheetId="19">'k. INSTR EVALUAC RCC (C 18) '!$A$1:$F$48</definedName>
    <definedName name="TABLA1">[1]Nomina!$B$10:$Y$25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16" l="1"/>
  <c r="M6" i="16"/>
  <c r="M7" i="16"/>
  <c r="M8" i="16"/>
  <c r="M9" i="16"/>
  <c r="M10" i="16"/>
  <c r="M11" i="16"/>
  <c r="M12" i="16"/>
  <c r="M13" i="16"/>
  <c r="M14" i="16"/>
  <c r="M15" i="16"/>
  <c r="M16" i="16"/>
  <c r="M17" i="16"/>
  <c r="M4" i="16"/>
  <c r="L5" i="16"/>
  <c r="L6" i="16"/>
  <c r="L7" i="16"/>
  <c r="L8" i="16"/>
  <c r="L9" i="16"/>
  <c r="L10" i="16"/>
  <c r="L11" i="16"/>
  <c r="L12" i="16"/>
  <c r="L13" i="16"/>
  <c r="L14" i="16"/>
  <c r="L15" i="16"/>
  <c r="L16" i="16"/>
  <c r="L17" i="16"/>
  <c r="L4" i="16"/>
  <c r="D18" i="16"/>
  <c r="F140" i="31"/>
  <c r="F139" i="31"/>
  <c r="F138" i="31"/>
  <c r="F137" i="31"/>
  <c r="E139" i="31"/>
  <c r="E137" i="31"/>
  <c r="C137" i="31"/>
  <c r="C139" i="31"/>
  <c r="H112" i="31"/>
  <c r="H109" i="31"/>
  <c r="H107" i="31"/>
  <c r="H105" i="31"/>
  <c r="G105" i="31"/>
  <c r="G110" i="31"/>
  <c r="G104" i="31" s="1"/>
  <c r="E66" i="21"/>
  <c r="C66" i="21"/>
  <c r="B66" i="21"/>
  <c r="B70" i="21"/>
  <c r="F71" i="21"/>
  <c r="D71" i="21"/>
  <c r="F70" i="21"/>
  <c r="D70" i="21"/>
  <c r="E69" i="21"/>
  <c r="C69" i="21"/>
  <c r="B69" i="21"/>
  <c r="F67" i="21"/>
  <c r="D67" i="21"/>
  <c r="F66" i="21"/>
  <c r="D66" i="21"/>
  <c r="E65" i="21"/>
  <c r="C65" i="21"/>
  <c r="B65" i="21"/>
  <c r="E64" i="21"/>
  <c r="C64" i="21"/>
  <c r="B64" i="21"/>
  <c r="F4" i="21"/>
  <c r="F6" i="21"/>
  <c r="F5" i="21"/>
  <c r="E4" i="21"/>
  <c r="D4" i="21"/>
  <c r="AG10" i="18"/>
  <c r="AG9" i="18"/>
  <c r="B33" i="15"/>
  <c r="B4" i="15"/>
  <c r="B8" i="15"/>
  <c r="M32" i="36"/>
  <c r="M31" i="36"/>
  <c r="M30" i="36"/>
  <c r="M29" i="36"/>
  <c r="M28" i="36"/>
  <c r="M27" i="36"/>
  <c r="M26" i="36"/>
  <c r="M25" i="36"/>
  <c r="M24" i="36"/>
  <c r="M23" i="36"/>
  <c r="M22" i="36"/>
  <c r="M21" i="36"/>
  <c r="M16" i="36"/>
  <c r="M15" i="36"/>
  <c r="M14" i="36"/>
  <c r="M13" i="36"/>
  <c r="M12" i="36"/>
  <c r="M10" i="36"/>
  <c r="M9" i="36"/>
  <c r="M8" i="36"/>
  <c r="M7" i="36"/>
  <c r="M6" i="36"/>
  <c r="M5" i="36"/>
  <c r="M3" i="36"/>
  <c r="L5" i="36"/>
  <c r="L6" i="36"/>
  <c r="L7" i="36"/>
  <c r="L8" i="36"/>
  <c r="L9" i="36"/>
  <c r="L10" i="36"/>
  <c r="L12" i="36"/>
  <c r="L13" i="36"/>
  <c r="L14" i="36"/>
  <c r="L15" i="36"/>
  <c r="L16" i="36"/>
  <c r="L21" i="36"/>
  <c r="L22" i="36"/>
  <c r="L23" i="36"/>
  <c r="L24" i="36"/>
  <c r="L25" i="36"/>
  <c r="L26" i="36"/>
  <c r="L27" i="36"/>
  <c r="L28" i="36"/>
  <c r="L29" i="36"/>
  <c r="L30" i="36"/>
  <c r="L31" i="36"/>
  <c r="L32" i="36"/>
  <c r="L3" i="36"/>
  <c r="G17" i="36"/>
  <c r="AL4" i="18"/>
  <c r="AL5" i="18"/>
  <c r="AL6" i="18"/>
  <c r="AL7" i="18"/>
  <c r="AL8" i="18"/>
  <c r="AL9" i="18"/>
  <c r="AL10" i="18"/>
  <c r="AL11" i="18"/>
  <c r="AL12" i="18"/>
  <c r="AL13" i="18"/>
  <c r="AL14" i="18"/>
  <c r="AL15" i="18"/>
  <c r="AL16" i="18"/>
  <c r="AL17" i="18"/>
  <c r="AL18" i="18"/>
  <c r="AL19" i="18"/>
  <c r="AL20" i="18"/>
  <c r="AL21" i="18"/>
  <c r="AL22" i="18"/>
  <c r="AL23" i="18"/>
  <c r="AL24" i="18"/>
  <c r="AL25" i="18"/>
  <c r="AL26" i="18"/>
  <c r="AL27" i="18"/>
  <c r="AL28" i="18"/>
  <c r="AL29" i="18"/>
  <c r="AL30" i="18"/>
  <c r="AL31" i="18"/>
  <c r="AL32" i="18"/>
  <c r="AL33" i="18"/>
  <c r="AL34" i="18"/>
  <c r="AL35" i="18"/>
  <c r="AL36" i="18"/>
  <c r="AL37" i="18"/>
  <c r="AL38" i="18"/>
  <c r="AL39" i="18"/>
  <c r="AL40" i="18"/>
  <c r="AL41" i="18"/>
  <c r="AL42" i="18"/>
  <c r="AL43" i="18"/>
  <c r="AL44" i="18"/>
  <c r="AL45" i="18"/>
  <c r="AL46" i="18"/>
  <c r="AL47" i="18"/>
  <c r="AL48" i="18"/>
  <c r="AL49" i="18"/>
  <c r="AL50" i="18"/>
  <c r="AL51" i="18"/>
  <c r="AL52" i="18"/>
  <c r="AL53" i="18"/>
  <c r="AL54" i="18"/>
  <c r="AL55" i="18"/>
  <c r="AL56" i="18"/>
  <c r="AL57" i="18"/>
  <c r="AL58" i="18"/>
  <c r="AL59" i="18"/>
  <c r="AL60" i="18"/>
  <c r="AL61" i="18"/>
  <c r="AL62" i="18"/>
  <c r="AL63" i="18"/>
  <c r="AL64" i="18"/>
  <c r="AL65" i="18"/>
  <c r="AL66" i="18"/>
  <c r="AL67" i="18"/>
  <c r="AL68" i="18"/>
  <c r="AL69" i="18"/>
  <c r="AL70" i="18"/>
  <c r="AL71" i="18"/>
  <c r="AL72" i="18"/>
  <c r="AL73" i="18"/>
  <c r="AL74" i="18"/>
  <c r="AL3" i="18"/>
  <c r="AG4" i="18"/>
  <c r="AG5" i="18"/>
  <c r="AG6" i="18"/>
  <c r="AG7" i="18"/>
  <c r="AG8" i="18"/>
  <c r="AG11" i="18"/>
  <c r="AG12" i="18"/>
  <c r="AG13" i="18"/>
  <c r="AG14" i="18"/>
  <c r="AG15" i="18"/>
  <c r="AG16" i="18"/>
  <c r="AG17" i="18"/>
  <c r="AG18" i="18"/>
  <c r="AG19" i="18"/>
  <c r="AG20" i="18"/>
  <c r="AG21" i="18"/>
  <c r="AG22" i="18"/>
  <c r="AG23" i="18"/>
  <c r="AG24" i="18"/>
  <c r="AG25" i="18"/>
  <c r="AG26" i="18"/>
  <c r="AG27" i="18"/>
  <c r="AG28" i="18"/>
  <c r="AG29" i="18"/>
  <c r="AG30" i="18"/>
  <c r="AG31" i="18"/>
  <c r="AG32" i="18"/>
  <c r="AG33" i="18"/>
  <c r="AG34" i="18"/>
  <c r="AG35" i="18"/>
  <c r="AG36" i="18"/>
  <c r="AG37" i="18"/>
  <c r="AG38" i="18"/>
  <c r="AG39" i="18"/>
  <c r="AG40" i="18"/>
  <c r="AG41" i="18"/>
  <c r="AG42" i="18"/>
  <c r="AG43" i="18"/>
  <c r="AG44" i="18"/>
  <c r="AG45" i="18"/>
  <c r="AG46" i="18"/>
  <c r="AG47" i="18"/>
  <c r="AG48" i="18"/>
  <c r="AG49" i="18"/>
  <c r="AG50" i="18"/>
  <c r="AG51" i="18"/>
  <c r="AG52" i="18"/>
  <c r="AG53" i="18"/>
  <c r="AG54" i="18"/>
  <c r="AG55" i="18"/>
  <c r="AG56" i="18"/>
  <c r="AG57" i="18"/>
  <c r="AG58" i="18"/>
  <c r="AG59" i="18"/>
  <c r="AG60" i="18"/>
  <c r="AG61" i="18"/>
  <c r="AG62" i="18"/>
  <c r="AG63" i="18"/>
  <c r="AG64" i="18"/>
  <c r="AG65" i="18"/>
  <c r="AG66" i="18"/>
  <c r="AG67" i="18"/>
  <c r="AG68" i="18"/>
  <c r="AG69" i="18"/>
  <c r="AG70" i="18"/>
  <c r="AG71" i="18"/>
  <c r="AG72" i="18"/>
  <c r="AG73" i="18"/>
  <c r="AG74" i="18"/>
  <c r="AG3" i="18"/>
  <c r="C33" i="36"/>
  <c r="B33" i="36"/>
  <c r="J10" i="36"/>
  <c r="J9" i="36"/>
  <c r="J8" i="36"/>
  <c r="J7" i="36"/>
  <c r="J6" i="36"/>
  <c r="J5" i="36"/>
  <c r="J16" i="36"/>
  <c r="J15" i="36"/>
  <c r="J14" i="36"/>
  <c r="J13" i="36"/>
  <c r="J12" i="36"/>
  <c r="J3" i="36"/>
  <c r="B57" i="21"/>
  <c r="C57" i="21"/>
  <c r="D57" i="21" s="1"/>
  <c r="E57" i="21"/>
  <c r="F57" i="21" s="1"/>
  <c r="D58" i="21"/>
  <c r="F58" i="21"/>
  <c r="D59" i="21"/>
  <c r="F59" i="21"/>
  <c r="B53" i="21"/>
  <c r="B52" i="21" s="1"/>
  <c r="C53" i="21"/>
  <c r="D53" i="21" s="1"/>
  <c r="E53" i="21"/>
  <c r="E52" i="21" s="1"/>
  <c r="D54" i="21"/>
  <c r="F54" i="21"/>
  <c r="D55" i="21"/>
  <c r="F55" i="21"/>
  <c r="D21" i="28"/>
  <c r="D33" i="28"/>
  <c r="D42" i="28"/>
  <c r="D20" i="26"/>
  <c r="D45" i="26"/>
  <c r="A13" i="22"/>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12" i="22"/>
  <c r="D52" i="27"/>
  <c r="F52" i="27"/>
  <c r="F45" i="27"/>
  <c r="F21" i="27"/>
  <c r="D45" i="27"/>
  <c r="E104" i="31"/>
  <c r="E105" i="31"/>
  <c r="C110" i="31"/>
  <c r="C104" i="31" s="1"/>
  <c r="C105" i="31"/>
  <c r="D110" i="31"/>
  <c r="D109" i="31"/>
  <c r="D105" i="31"/>
  <c r="D104" i="31"/>
  <c r="B107" i="31"/>
  <c r="B110" i="31"/>
  <c r="H110" i="31" s="1"/>
  <c r="B105" i="31"/>
  <c r="B104" i="31"/>
  <c r="F96" i="31"/>
  <c r="D96" i="31"/>
  <c r="D91" i="31"/>
  <c r="D90" i="31"/>
  <c r="B96" i="31"/>
  <c r="C96" i="31"/>
  <c r="B91" i="31"/>
  <c r="B90" i="31"/>
  <c r="E96" i="31"/>
  <c r="E91" i="31"/>
  <c r="E90" i="31"/>
  <c r="G96" i="31"/>
  <c r="G91" i="31"/>
  <c r="G90" i="31"/>
  <c r="H100" i="31"/>
  <c r="F91" i="31"/>
  <c r="F90" i="31" s="1"/>
  <c r="C91" i="31"/>
  <c r="E110" i="31"/>
  <c r="F112" i="31"/>
  <c r="F110" i="31"/>
  <c r="F109" i="31"/>
  <c r="F105" i="31"/>
  <c r="F104" i="31"/>
  <c r="B137" i="31"/>
  <c r="F132" i="31"/>
  <c r="F131" i="31"/>
  <c r="F130" i="31"/>
  <c r="B129" i="31"/>
  <c r="E129" i="31"/>
  <c r="C129" i="31"/>
  <c r="F129" i="31" s="1"/>
  <c r="D187" i="31"/>
  <c r="H187" i="31"/>
  <c r="L187" i="31" s="1"/>
  <c r="G187" i="31"/>
  <c r="C187" i="31"/>
  <c r="K187" i="31" s="1"/>
  <c r="F187" i="31"/>
  <c r="B187" i="31"/>
  <c r="J187" i="31" s="1"/>
  <c r="D64" i="21" l="1"/>
  <c r="F64" i="21"/>
  <c r="D65" i="21"/>
  <c r="F65" i="21"/>
  <c r="D69" i="21"/>
  <c r="F69" i="21"/>
  <c r="J17" i="36"/>
  <c r="F52" i="21"/>
  <c r="F53" i="21"/>
  <c r="C52" i="21"/>
  <c r="D52" i="21" s="1"/>
  <c r="C90" i="31"/>
  <c r="B5" i="21" l="1"/>
  <c r="D6" i="21"/>
  <c r="D5" i="21"/>
  <c r="C6" i="21"/>
  <c r="C5" i="21"/>
  <c r="C4" i="21" s="1"/>
  <c r="B6" i="21"/>
  <c r="F20" i="21"/>
  <c r="F19" i="21"/>
  <c r="E18" i="21"/>
  <c r="D20" i="21"/>
  <c r="D19" i="21"/>
  <c r="F16" i="21"/>
  <c r="F15" i="21"/>
  <c r="C18" i="21"/>
  <c r="B18" i="21"/>
  <c r="D16" i="21"/>
  <c r="D15" i="21"/>
  <c r="E14" i="21"/>
  <c r="E13" i="21"/>
  <c r="C14" i="21"/>
  <c r="B14" i="21"/>
  <c r="C13" i="21"/>
  <c r="B13" i="21"/>
  <c r="D13" i="21" s="1"/>
  <c r="F47" i="21"/>
  <c r="F46" i="21"/>
  <c r="F43" i="21"/>
  <c r="F42" i="21"/>
  <c r="D47" i="21"/>
  <c r="D46" i="21"/>
  <c r="D43" i="21"/>
  <c r="D42" i="21"/>
  <c r="E45" i="21"/>
  <c r="C45" i="21"/>
  <c r="B45" i="21"/>
  <c r="E41" i="21"/>
  <c r="C41" i="21"/>
  <c r="B41" i="21"/>
  <c r="E40" i="21"/>
  <c r="C40" i="21"/>
  <c r="B40" i="21"/>
  <c r="E27" i="21"/>
  <c r="E31" i="21"/>
  <c r="C31" i="21"/>
  <c r="C27" i="21"/>
  <c r="C26" i="21" s="1"/>
  <c r="B31" i="21"/>
  <c r="B27" i="21"/>
  <c r="F33" i="21"/>
  <c r="D33" i="21"/>
  <c r="F32" i="21"/>
  <c r="D32" i="21"/>
  <c r="F29" i="21"/>
  <c r="D29" i="21"/>
  <c r="F28" i="21"/>
  <c r="D28" i="21"/>
  <c r="H93" i="31"/>
  <c r="F17" i="36"/>
  <c r="F33" i="36"/>
  <c r="H33" i="36"/>
  <c r="D33" i="36"/>
  <c r="L33" i="36" s="1"/>
  <c r="I33" i="36"/>
  <c r="G33" i="36"/>
  <c r="E33" i="36"/>
  <c r="M33" i="36" s="1"/>
  <c r="G35" i="36"/>
  <c r="E17" i="36"/>
  <c r="E35" i="36" s="1"/>
  <c r="K16" i="36"/>
  <c r="K10" i="36"/>
  <c r="K15" i="36"/>
  <c r="K14" i="36"/>
  <c r="K13" i="36"/>
  <c r="K12" i="36"/>
  <c r="K3" i="36"/>
  <c r="K148" i="31"/>
  <c r="K149" i="31"/>
  <c r="K150" i="31"/>
  <c r="K151" i="31"/>
  <c r="K152" i="31"/>
  <c r="K153" i="31"/>
  <c r="K154" i="31"/>
  <c r="K155" i="31"/>
  <c r="K156" i="31"/>
  <c r="K147" i="31"/>
  <c r="J148" i="31"/>
  <c r="J149" i="31"/>
  <c r="J150" i="31"/>
  <c r="J151" i="31"/>
  <c r="J152" i="31"/>
  <c r="J153" i="31"/>
  <c r="J154" i="31"/>
  <c r="J155" i="31"/>
  <c r="J156" i="31"/>
  <c r="J147" i="31"/>
  <c r="H90" i="31"/>
  <c r="D18" i="29"/>
  <c r="D24" i="29"/>
  <c r="E24" i="29"/>
  <c r="K32" i="36"/>
  <c r="J32" i="36"/>
  <c r="K31" i="36"/>
  <c r="J31" i="36"/>
  <c r="K30" i="36"/>
  <c r="J30" i="36"/>
  <c r="K29" i="36"/>
  <c r="J29" i="36"/>
  <c r="K28" i="36"/>
  <c r="J28" i="36"/>
  <c r="K27" i="36"/>
  <c r="J27" i="36"/>
  <c r="K26" i="36"/>
  <c r="J26" i="36"/>
  <c r="K25" i="36"/>
  <c r="J25" i="36"/>
  <c r="K24" i="36"/>
  <c r="J24" i="36"/>
  <c r="K23" i="36"/>
  <c r="J23" i="36"/>
  <c r="K22" i="36"/>
  <c r="J22" i="36"/>
  <c r="K21" i="36"/>
  <c r="J21" i="36"/>
  <c r="K9" i="36"/>
  <c r="K8" i="36"/>
  <c r="K7" i="36"/>
  <c r="K6" i="36"/>
  <c r="K5" i="36"/>
  <c r="I17" i="36"/>
  <c r="H17" i="36"/>
  <c r="D17" i="36"/>
  <c r="C17" i="36"/>
  <c r="B17" i="36"/>
  <c r="B35" i="36" s="1"/>
  <c r="E18" i="29"/>
  <c r="D25" i="29"/>
  <c r="H99" i="31"/>
  <c r="H96" i="31"/>
  <c r="H95" i="31"/>
  <c r="H91" i="31"/>
  <c r="E42" i="28"/>
  <c r="E44" i="28"/>
  <c r="D44" i="28"/>
  <c r="E33" i="28"/>
  <c r="E21" i="28"/>
  <c r="F21" i="28" s="1"/>
  <c r="E23" i="28"/>
  <c r="D23" i="28"/>
  <c r="E70" i="27"/>
  <c r="D70" i="27"/>
  <c r="F70" i="27"/>
  <c r="E61" i="27"/>
  <c r="D61" i="27"/>
  <c r="F61" i="27"/>
  <c r="E52" i="27"/>
  <c r="E45" i="27"/>
  <c r="E37" i="27"/>
  <c r="D37" i="27"/>
  <c r="F37" i="27"/>
  <c r="E30" i="27"/>
  <c r="D30" i="27"/>
  <c r="F30" i="27" s="1"/>
  <c r="E21" i="27"/>
  <c r="D21" i="27"/>
  <c r="E45" i="26"/>
  <c r="F45" i="26"/>
  <c r="E36" i="26"/>
  <c r="F36" i="26"/>
  <c r="E28" i="26"/>
  <c r="D28" i="26"/>
  <c r="F28" i="26"/>
  <c r="E20" i="26"/>
  <c r="C33" i="15"/>
  <c r="K18" i="16"/>
  <c r="J18" i="16"/>
  <c r="I18" i="16"/>
  <c r="H18" i="16"/>
  <c r="G18" i="16"/>
  <c r="F18" i="16"/>
  <c r="E18" i="16"/>
  <c r="M18" i="16"/>
  <c r="L18" i="16"/>
  <c r="E25" i="29"/>
  <c r="D31" i="21" l="1"/>
  <c r="F31" i="21"/>
  <c r="E26" i="21"/>
  <c r="D14" i="21"/>
  <c r="F14" i="21"/>
  <c r="D18" i="21"/>
  <c r="F18" i="21"/>
  <c r="B4" i="21"/>
  <c r="H35" i="36"/>
  <c r="L17" i="36"/>
  <c r="M17" i="36"/>
  <c r="K33" i="36"/>
  <c r="J33" i="36"/>
  <c r="I35" i="36"/>
  <c r="D35" i="36"/>
  <c r="K17" i="36"/>
  <c r="K35" i="36"/>
  <c r="C35" i="36"/>
  <c r="M35" i="36" s="1"/>
  <c r="H104" i="31"/>
  <c r="F13" i="21"/>
  <c r="D45" i="21"/>
  <c r="F45" i="21"/>
  <c r="D40" i="21"/>
  <c r="F40" i="21"/>
  <c r="D41" i="21"/>
  <c r="F41" i="21"/>
  <c r="B26" i="21"/>
  <c r="F27" i="21"/>
  <c r="D27" i="21"/>
  <c r="F35" i="36"/>
  <c r="J35" i="36"/>
  <c r="L35" i="36" l="1"/>
  <c r="F26" i="21"/>
  <c r="D26"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 Dahiana Torres Ospina</author>
  </authors>
  <commentList>
    <comment ref="A16" authorId="0" shapeId="0" xr:uid="{00000000-0006-0000-0600-000001000000}">
      <text>
        <r>
          <rPr>
            <sz val="11"/>
            <color indexed="81"/>
            <rFont val="Tahoma"/>
            <family val="2"/>
          </rPr>
          <t>La finalidad es informar a la nueva administración si la entidad territorial se encuentra en el marco de un Programa de Saneamiento Fiscal y Financiero o en un Acuerdo de Reestructuración de Pasivos, conforme a la Ley 550 de 1999. Para el efecto puede consultar como fuente de información el Marco Fiscal de Mediano Plazo y los informes contables de la entidad territorial, la ejecución presupuestal 2015 y las actas del Comité de Seguimiento y Evaluación.</t>
        </r>
        <r>
          <rPr>
            <sz val="10"/>
            <color indexed="81"/>
            <rFont val="Tahoma"/>
            <family val="2"/>
          </rPr>
          <t xml:space="preserve">
</t>
        </r>
        <r>
          <rPr>
            <sz val="9"/>
            <color indexed="81"/>
            <rFont val="Tahoma"/>
            <family val="2"/>
          </rPr>
          <t xml:space="preserve">
</t>
        </r>
      </text>
    </comment>
    <comment ref="A32" authorId="0" shapeId="0" xr:uid="{00000000-0006-0000-0600-000002000000}">
      <text>
        <r>
          <rPr>
            <sz val="11"/>
            <color indexed="81"/>
            <rFont val="Tahoma"/>
            <family val="2"/>
          </rPr>
          <t xml:space="preserve">
El propósito es presentar  el consolidado de los pasivos exigibles y las contingencias. Así mismo la información sobre la existencia del Fondo de Contingencias y los recursos existentes en dicho fondo.Para el efecto puede consultar como fuente de información el Marco Fiscal de Mediano Plazo y los informes contables de la entidad territorial.</t>
        </r>
        <r>
          <rPr>
            <b/>
            <sz val="11"/>
            <color indexed="81"/>
            <rFont val="Tahoma"/>
            <family val="2"/>
          </rPr>
          <t xml:space="preserve">
</t>
        </r>
      </text>
    </comment>
    <comment ref="A41" authorId="0" shapeId="0" xr:uid="{00000000-0006-0000-0600-000003000000}">
      <text>
        <r>
          <rPr>
            <sz val="11"/>
            <color indexed="81"/>
            <rFont val="Tahoma"/>
            <family val="2"/>
          </rPr>
          <t xml:space="preserve"> 
Ahorro Fonpet
La finalidad es presentar la información correspondiente al pasivo pensional de la entidad territorial y al monto de los recursos ahorrados en el Fonpet.Para el efecto puede consultar como fuente de información el Marco Fiscal de Mediano Plazo y los informes contables de la entidad territorial.</t>
        </r>
        <r>
          <rPr>
            <b/>
            <sz val="11"/>
            <color indexed="81"/>
            <rFont val="Tahoma"/>
            <family val="2"/>
          </rPr>
          <t xml:space="preserve">
</t>
        </r>
      </text>
    </comment>
    <comment ref="A61" authorId="0" shapeId="0" xr:uid="{00000000-0006-0000-0600-000004000000}">
      <text>
        <r>
          <rPr>
            <sz val="10"/>
            <color indexed="81"/>
            <rFont val="Tahoma"/>
            <family val="2"/>
          </rPr>
          <t>El objetivo es presentar el monto consolidado a 2015 de los pagos que se deben realizar por sentencias y conciliaciones, la programación y ejecución de los pagos correspondientes para la presente vigencia, y las apropiaciones requeridas para los próximos cuatro años para atender estas obligaciones.Para el efecto puede consultar como fuente de información  los reportes de ejecución presupuestal presentados en el Formulario Único Territorial, la ejecución presupuestal de la presente vigencia y el Marco Fiscal de Mediano Plazo.Es importante registrar los aspectos relevantes sobre las sentencias y conciliaciones y sus fuentes de financiamiento.</t>
        </r>
        <r>
          <rPr>
            <sz val="9"/>
            <color indexed="81"/>
            <rFont val="Tahoma"/>
            <family val="2"/>
          </rPr>
          <t xml:space="preserve">
</t>
        </r>
      </text>
    </comment>
    <comment ref="A72" authorId="0" shapeId="0" xr:uid="{00000000-0006-0000-0600-000005000000}">
      <text>
        <r>
          <rPr>
            <sz val="11"/>
            <color indexed="81"/>
            <rFont val="Tahoma"/>
            <family val="2"/>
          </rPr>
          <t xml:space="preserve">El propósito es presentar la información sobre las vigencias futuras aprobadas para el siguiente cuatrenio, para que la nueva administración tenga presente los compromisos que desde ya afectan la disponibilidad de recursos para la financiación de sus programas y proyectos.Para el efecto puede consultar como fuente de información  los reportes de ejecución presupuestal presentados en el Formulario Único Territorial y el Marco Fiscal de Mediano Plazo.
</t>
        </r>
      </text>
    </comment>
    <comment ref="A86" authorId="0" shapeId="0" xr:uid="{00000000-0006-0000-0600-000006000000}">
      <text>
        <r>
          <rPr>
            <sz val="11"/>
            <color indexed="81"/>
            <rFont val="Tahoma"/>
            <family val="2"/>
          </rPr>
          <t xml:space="preserve">El propósito es presentar de manera desagregada el comportamiento del recaudo de los ingresos en cada vigencia fiscal desde el 2012 a la fecha.
Para el efecto puede consultar como fuente de información  los reportes de ejecución presupuestal presentados en el Formulario Único Territorial y la ejecución presupuestal de la presente vigencia.
</t>
        </r>
      </text>
    </comment>
    <comment ref="A87" authorId="0" shapeId="0" xr:uid="{00000000-0006-0000-0600-000007000000}">
      <text>
        <r>
          <rPr>
            <sz val="11"/>
            <color indexed="81"/>
            <rFont val="Tahoma"/>
            <family val="2"/>
          </rPr>
          <t xml:space="preserve">Es importante relacionar en el informe los aspectos relevantes que expliquen el comportamiento de los ingresos, según los conceptos planteados (ingresos corrientes, tributarios, no tributarios, SGP, recursos de capital, cofinanciación y regalías)  durante el periodo, y las políticas y estrategias generales adoptadas para mejorar su recaudo y los resultados obtenidos.
</t>
        </r>
      </text>
    </comment>
    <comment ref="C118" authorId="0" shapeId="0" xr:uid="{00000000-0006-0000-0600-000008000000}">
      <text>
        <r>
          <rPr>
            <sz val="11"/>
            <color indexed="81"/>
            <rFont val="Tahoma"/>
            <family val="2"/>
          </rPr>
          <t>El propósito es presentar de manera desagregada el comportamiento de la ejecución de los recursos del Sistema General de Regalías de acuerdo con las asignaciones realizadas para cada vigencia fiscal desde el 2012 a la fecha.Para el efecto puede consultar como fuente de información  los reportes de ejecución presupuestal presentados en el Formulario Único Territorial y la ejecución presupuestal de la presente vigencia.</t>
        </r>
        <r>
          <rPr>
            <b/>
            <sz val="9"/>
            <color indexed="81"/>
            <rFont val="Tahoma"/>
            <family val="2"/>
          </rPr>
          <t xml:space="preserve">
</t>
        </r>
      </text>
    </comment>
    <comment ref="B126" authorId="0" shapeId="0" xr:uid="{00000000-0006-0000-0600-000009000000}">
      <text>
        <r>
          <rPr>
            <sz val="11"/>
            <color indexed="81"/>
            <rFont val="Tahoma"/>
            <family val="2"/>
          </rPr>
          <t xml:space="preserve">El propósito es presentar de manera desagregada el comportamiento de la ejecución del presupuesto de gastos en cada vigencia fiscal desde el 2012 a la fecha.Para el efecto puede consultar como fuente de información  los reportes de ejecución presupuestal presentados en el Formulario Único Territorial y la ejecución presupuestal de la presente vigencia.
</t>
        </r>
        <r>
          <rPr>
            <b/>
            <sz val="9"/>
            <color indexed="81"/>
            <rFont val="Tahoma"/>
            <family val="2"/>
          </rPr>
          <t xml:space="preserve">
</t>
        </r>
      </text>
    </comment>
    <comment ref="A144" authorId="0" shapeId="0" xr:uid="{00000000-0006-0000-0600-00000A000000}">
      <text>
        <r>
          <rPr>
            <sz val="9"/>
            <color indexed="81"/>
            <rFont val="Tahoma"/>
            <family val="2"/>
          </rPr>
          <t xml:space="preserve">El propósito es presentar de manera desagregada el comportamiento de la ejecución de los recursos del Sistema General de Participaciones de acuerdo con las asignaciones realizadas para cada vigencia fiscal desde el 2012 a la fecha.Para el efecto puede consultar como fuente de información  los reportes de ejecución presupuestal presentados en el Formulario Único Territorial y la ejecución presupuestal de la presente vigencia.
</t>
        </r>
      </text>
    </comment>
    <comment ref="A159" authorId="0" shapeId="0" xr:uid="{00000000-0006-0000-0600-00000B000000}">
      <text>
        <r>
          <rPr>
            <sz val="9"/>
            <color indexed="81"/>
            <rFont val="Tahoma"/>
            <family val="2"/>
          </rPr>
          <t xml:space="preserve">“El Balance general es un estado contable básico que presenta en forma clasificada, resumida y consistente, la situación financiera, económica, social y ambiental de la entidad contable pública, expresada en unidades monetarias, a una fecha determinada y revela la totalidad de sus bienes, derechos, obligaciones y la situación del patrimonio.” 
</t>
        </r>
        <r>
          <rPr>
            <b/>
            <sz val="9"/>
            <color indexed="81"/>
            <rFont val="Tahoma"/>
            <family val="2"/>
          </rPr>
          <t xml:space="preserve">
</t>
        </r>
      </text>
    </comment>
    <comment ref="A168" authorId="0" shapeId="0" xr:uid="{00000000-0006-0000-0600-00000C000000}">
      <text>
        <r>
          <rPr>
            <sz val="9"/>
            <color indexed="81"/>
            <rFont val="Tahoma"/>
            <family val="2"/>
          </rPr>
          <t xml:space="preserve">“El Balance general es un estado contable básico que presenta en forma clasificada, resumida y consistente, la situación financiera, económica, social y ambiental de la entidad contable pública, expresada en unidades monetarias, a una fecha determinada y revela la totalidad de sus bienes, derechos, obligaciones y la situación del patrimonio.” 
</t>
        </r>
        <r>
          <rPr>
            <b/>
            <sz val="9"/>
            <color indexed="81"/>
            <rFont val="Tahoma"/>
            <family val="2"/>
          </rPr>
          <t xml:space="preserve">
</t>
        </r>
      </text>
    </comment>
    <comment ref="J184" authorId="0" shapeId="0" xr:uid="{00000000-0006-0000-0600-00000D000000}">
      <text>
        <r>
          <rPr>
            <sz val="9"/>
            <color indexed="81"/>
            <rFont val="Tahoma"/>
            <family val="2"/>
          </rPr>
          <t xml:space="preserve">Estado de la actividad económica, financiera, social y ambiental definido como el “estado contable básico que revela el resultado de la actividad financiera, económica, social y ambiental de la entidad contable pública, con base en el flujo de recursos generados y consumidos en cumplimiento de las funciones de cometido estatal, expresado en términos monetarios, durante un período determinado.
</t>
        </r>
      </text>
    </comment>
    <comment ref="A194" authorId="0" shapeId="0" xr:uid="{00000000-0006-0000-0600-00000E000000}">
      <text>
        <r>
          <rPr>
            <sz val="9"/>
            <color indexed="81"/>
            <rFont val="Tahoma"/>
            <family val="2"/>
          </rPr>
          <t xml:space="preserve">Para efectos de ejercicio del empalme se considera pertinente presentar el Estado de la actividad económica, financiera, social y ambiental de la presente vigencia, con corte al 31 de diciembre, para tener una visión clara de la gestión de la actual administración.Para tener una mayor comprensión de este informe es importante presentar las notas a los estados financieros.
</t>
        </r>
      </text>
    </comment>
    <comment ref="C201" authorId="0" shapeId="0" xr:uid="{00000000-0006-0000-0600-00000F000000}">
      <text>
        <r>
          <rPr>
            <sz val="10"/>
            <color indexed="81"/>
            <rFont val="Tahoma"/>
            <family val="2"/>
          </rPr>
          <t>El Estado de cambios en el patrimonio es “el estado contable básico que revela en forma detallada y clasificada las variaciones de las cuentas del Patrimonio de la entidad contable pública, de un período determinado a otro.” Para tener una mayor comprensión de este informe es importante presentar las notas a los estados financieros.</t>
        </r>
        <r>
          <rPr>
            <sz val="9"/>
            <color indexed="81"/>
            <rFont val="Tahoma"/>
            <family val="2"/>
          </rPr>
          <t xml:space="preserve">
</t>
        </r>
      </text>
    </comment>
    <comment ref="A216" authorId="0" shapeId="0" xr:uid="{00000000-0006-0000-0600-000010000000}">
      <text>
        <r>
          <rPr>
            <sz val="11"/>
            <color indexed="81"/>
            <rFont val="Tahoma"/>
            <family val="2"/>
          </rPr>
          <t xml:space="preserve">La finalidad es presentar los montos consolidados por ejecutar correspondientes a las reservas, cuentas por pagar y vigencias expiradas, a la fecha de corte del informe. Para el efecto puede consultar como fuente de información  los reportes de ejecución presupuestal presentados en el Formulario Único Territorial y la ejecución presupuestal de la presente vigencia.
</t>
        </r>
      </text>
    </comment>
    <comment ref="A227" authorId="0" shapeId="0" xr:uid="{00000000-0006-0000-0600-000011000000}">
      <text>
        <r>
          <rPr>
            <sz val="11"/>
            <color indexed="81"/>
            <rFont val="Tahoma"/>
            <family val="2"/>
          </rPr>
          <t xml:space="preserve">El objetivo es presentar  el monto total de  la deuda pública de la entidad territorial a la fecha y la estimación de los recursos requeridos para atender su pago. 
Para el efecto puede consultar como fuente de información  los reportes de ejecución presupuestal presentados en el Formulario Único Territorial, la ejecución presupuestal de la presente vigencia y el Marco Fiscal de Mediano Plazo.
</t>
        </r>
        <r>
          <rPr>
            <b/>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tc={64847E44-C347-4033-A9A0-A96871384069}</author>
  </authors>
  <commentList>
    <comment ref="C2" authorId="0" shapeId="0" xr:uid="{00000000-0006-0000-0B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Corte BD contratación: 08/04/2024</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tc={D88FE82B-D05B-4611-BD5B-C166A1F5F1C2}</author>
    <author>tc={36B978A7-7597-43AA-AF82-EAC35CD13B63}</author>
    <author>tc={98E0EC48-B827-45C0-A488-DC9069C7A8AF}</author>
    <author>tc={AA3BF35F-A491-4FE8-9680-FE623BD042AE}</author>
    <author>tc={FF854253-0572-492B-8597-46AEB77CAFC5}</author>
    <author>tc={27AADDD5-E760-46F7-A693-DAF0CBEE202F}</author>
  </authors>
  <commentList>
    <comment ref="AC1" authorId="0" shapeId="0" xr:uid="{00000000-0006-0000-0E00-000001000000}">
      <text>
        <r>
          <rPr>
            <b/>
            <sz val="8"/>
            <color indexed="8"/>
            <rFont val="Tahoma"/>
            <family val="2"/>
          </rPr>
          <t xml:space="preserve"> :
</t>
        </r>
      </text>
    </comment>
    <comment ref="T2" authorId="1" shapeId="0" xr:uid="{00000000-0006-0000-0E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t>
      </text>
    </comment>
    <comment ref="AB2" authorId="2" shapeId="0" xr:uid="{00000000-0006-0000-0E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Planeado</t>
      </text>
    </comment>
    <comment ref="AG2" authorId="3" shapeId="0" xr:uid="{00000000-0006-0000-0E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Contratadas</t>
      </text>
    </comment>
    <comment ref="AL2" authorId="4" shapeId="0" xr:uid="{00000000-0006-0000-0E00-000005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Entregadas</t>
      </text>
    </comment>
    <comment ref="AQ2" authorId="5" shapeId="0" xr:uid="{00000000-0006-0000-0E00-000006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Entregadas</t>
      </text>
    </comment>
    <comment ref="AV2" authorId="6" shapeId="0" xr:uid="{00000000-0006-0000-0E00-000007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Entregadas</t>
      </text>
    </comment>
  </commentList>
</comments>
</file>

<file path=xl/sharedStrings.xml><?xml version="1.0" encoding="utf-8"?>
<sst xmlns="http://schemas.openxmlformats.org/spreadsheetml/2006/main" count="42458" uniqueCount="6009">
  <si>
    <t>LOGROS</t>
  </si>
  <si>
    <t>No.</t>
  </si>
  <si>
    <t>LOGRO</t>
  </si>
  <si>
    <t>DESCRIPCIÓN</t>
  </si>
  <si>
    <t>PROYECTOS DE INVERSIÓN</t>
  </si>
  <si>
    <t>REZAGOS Y DIFICULTADES</t>
  </si>
  <si>
    <t>REZAGO</t>
  </si>
  <si>
    <r>
      <t>TEMAS PRIORITARIOS AÑO 20</t>
    </r>
    <r>
      <rPr>
        <b/>
        <sz val="10"/>
        <color indexed="10"/>
        <rFont val="Arial"/>
        <family val="2"/>
      </rPr>
      <t>XX</t>
    </r>
  </si>
  <si>
    <t>Tema</t>
  </si>
  <si>
    <t>Importancia</t>
  </si>
  <si>
    <t>Consecuencia</t>
  </si>
  <si>
    <t>Fecha máxima para dar inicio a la actividad</t>
  </si>
  <si>
    <r>
      <t xml:space="preserve">Sugerencias sobre los temas institucionales que deberían continuar: </t>
    </r>
    <r>
      <rPr>
        <sz val="10"/>
        <color indexed="8"/>
        <rFont val="Arial"/>
        <family val="2"/>
      </rPr>
      <t>en esta parte del informe la administración saliente debe destacar los principales temas institucionales, a los cuales se les debe dar continuidad, argumentando las razones jurídicas y/ o técnicas que soportan esta recomendaciones, alertando especialmente sobre los posibles riesgos o impactos negativos para la entidad sino se acogen tales decisiones. Dentro de los impactos negativos se pueden señalar los relacionados con posibles demandas y/o investigaciones por detrimento patrimonial.
Algunos ejemplos en este sentido pueden ser renovar en junio los contratos de vigilancia y mantenimiento de la entidad, a fin de garantizar el servicio para el buen funcionamiento de la entidad en el año 2017.
Otro tema importante puede ser el listado de contratos que presentan inconvenientes y sobre los cuales la actual administración hacer recomendaciones concretas para evitar, en el corto plazo,  demandas en contra de la administración.</t>
    </r>
  </si>
  <si>
    <t xml:space="preserve">FORMATO RECURSOS FÍSICOS E INVENTARIOS </t>
  </si>
  <si>
    <t>1. INVENTARIO DE BIENES MUEBLES</t>
  </si>
  <si>
    <t>Bienes muebles asignados</t>
  </si>
  <si>
    <t>Dependencia y servidor público responsable</t>
  </si>
  <si>
    <t>No. de identificación del bien</t>
  </si>
  <si>
    <t>Fecha de adquisición</t>
  </si>
  <si>
    <t>Precio de compra</t>
  </si>
  <si>
    <t xml:space="preserve">Descripción </t>
  </si>
  <si>
    <t xml:space="preserve">Ubicación </t>
  </si>
  <si>
    <t>Estado</t>
  </si>
  <si>
    <t>Mantenimiento</t>
  </si>
  <si>
    <t>Póliza de seguro</t>
  </si>
  <si>
    <t>Mecanismo de control de inventarios de bienes consumibles y suministros</t>
  </si>
  <si>
    <t>Terrenos</t>
  </si>
  <si>
    <t> </t>
  </si>
  <si>
    <t>TERRENOS URBANOS</t>
  </si>
  <si>
    <t xml:space="preserve">FONDO DE DESARROLLO LOCAL DE CHAPINERO   </t>
  </si>
  <si>
    <t>TERRENOS DE USO PERMANTENTE SIN CONTRAPRESTACION</t>
  </si>
  <si>
    <t>SERVICIO</t>
  </si>
  <si>
    <t>VIGENTE - TODO RIESGOS DAÑO MATERIALES</t>
  </si>
  <si>
    <t>Edificaciones</t>
  </si>
  <si>
    <t>EDIFICIOS</t>
  </si>
  <si>
    <t>EDIFICACIONES</t>
  </si>
  <si>
    <t>Maquinaria y equipo</t>
  </si>
  <si>
    <t>EQUIPO DE CONSTRUCCION</t>
  </si>
  <si>
    <t>MEYER JAIRO GACHARNA VILLALBA</t>
  </si>
  <si>
    <t xml:space="preserve">ESCALERA </t>
  </si>
  <si>
    <t>LUIS JULIO MORENO MARTINEZ</t>
  </si>
  <si>
    <t>ELEMENTO ESTRUCTURAL</t>
  </si>
  <si>
    <t xml:space="preserve"> </t>
  </si>
  <si>
    <t>PUERTA DOBLE ALUMINIO Y VIDRIO</t>
  </si>
  <si>
    <t>ANDAMIO</t>
  </si>
  <si>
    <t>EQUIPO MEDICO Y CIENTIFICO</t>
  </si>
  <si>
    <t xml:space="preserve">BLANCA  SALGADO </t>
  </si>
  <si>
    <t xml:space="preserve">CAMILLA                          </t>
  </si>
  <si>
    <t>COMODATO</t>
  </si>
  <si>
    <t>JHON ALEXANDER CARRILLO PALLARES</t>
  </si>
  <si>
    <t>KIT DE METROLOGIA</t>
  </si>
  <si>
    <t>JENNY PATRICIA VANEGAS MESA</t>
  </si>
  <si>
    <t>DESFIBRILADOR</t>
  </si>
  <si>
    <t>ALICIA  CUJABAN ZAZA</t>
  </si>
  <si>
    <t>SILLA PRESIDENTE BASCULANTE 3 BLOQUES</t>
  </si>
  <si>
    <t>EQUIPO DE MUSICA</t>
  </si>
  <si>
    <t>HOSMAN HERNAN ARIAS GUTIERREZ</t>
  </si>
  <si>
    <t>FLAUTA</t>
  </si>
  <si>
    <t>METALOFONO CROMATICO</t>
  </si>
  <si>
    <t>VIOLA</t>
  </si>
  <si>
    <t>XILOFONO</t>
  </si>
  <si>
    <t>BATERIA MUSICAL</t>
  </si>
  <si>
    <t>CONTRABAJO</t>
  </si>
  <si>
    <t>VIOLONCHELO</t>
  </si>
  <si>
    <t>TIMBAL</t>
  </si>
  <si>
    <t>TECLADO ELECTRONICO</t>
  </si>
  <si>
    <t>EQUIPOS DE COMEDOR, COCINA, DESPENSA Y HOTELERIA</t>
  </si>
  <si>
    <t>JUAN CAMILO SIERRA RODRIGUEZ</t>
  </si>
  <si>
    <t>NEVERA</t>
  </si>
  <si>
    <t>SANDRA MARY PEREIRA LIZCANO</t>
  </si>
  <si>
    <t xml:space="preserve">MESON TAPA EN ACERO </t>
  </si>
  <si>
    <t xml:space="preserve">MESON    </t>
  </si>
  <si>
    <t>MESA DE TRABAJO</t>
  </si>
  <si>
    <t>OTRA MAQUINARIA Y EQUIPO</t>
  </si>
  <si>
    <t xml:space="preserve">GENERADOR ELECTRICO 6 KVA DIM    </t>
  </si>
  <si>
    <t>PANEL SOLAR</t>
  </si>
  <si>
    <t>HERRAMIENTAS Y ACCESORIOS</t>
  </si>
  <si>
    <t xml:space="preserve">LINTERNA CASCO              </t>
  </si>
  <si>
    <t xml:space="preserve">SISTEMA DE ILUMINACION PORTATIL                     </t>
  </si>
  <si>
    <t>ARNES</t>
  </si>
  <si>
    <t>CARPAS</t>
  </si>
  <si>
    <t>JUAN DAVID CHICACAUSA SALAS</t>
  </si>
  <si>
    <t>ANTIWELCO</t>
  </si>
  <si>
    <t>LUIS GIOVANNY LOPEZ SIMIJACA</t>
  </si>
  <si>
    <t>KIT CONVERTIDOR A GAS NATURAL VEHIICUL</t>
  </si>
  <si>
    <t>CASCOS</t>
  </si>
  <si>
    <t xml:space="preserve">EXTENSION ELECTRICA CON CABLE TRIFASICO             </t>
  </si>
  <si>
    <t xml:space="preserve">GUANTES PARA RESCATE VEHICULAR                      </t>
  </si>
  <si>
    <t>JUAN ANDRES ROJAS SERRANO</t>
  </si>
  <si>
    <t xml:space="preserve">SOPLADORA PORTABLE BCP 623                        </t>
  </si>
  <si>
    <t>PATCH PANEL</t>
  </si>
  <si>
    <t>SANDRA MILENA GOMEZ SALAZAR</t>
  </si>
  <si>
    <t>PEDAL DE CONTROL</t>
  </si>
  <si>
    <t>OSCAR FABIAN MAESTRE OLAYA</t>
  </si>
  <si>
    <t>HIDROLAVADORA</t>
  </si>
  <si>
    <t>LICENCIAS</t>
  </si>
  <si>
    <t>Equipo de transporte, tracción y elevación</t>
  </si>
  <si>
    <t>EQUIPO DE TRANSPORTE TERRESTRE</t>
  </si>
  <si>
    <t xml:space="preserve">CAMIONETA </t>
  </si>
  <si>
    <t>EMERSON HERNANDO HUERTAS FONSECA</t>
  </si>
  <si>
    <t>CAMION</t>
  </si>
  <si>
    <t>HAMILTON  ARREDONDO BAUTISTA</t>
  </si>
  <si>
    <t xml:space="preserve">CAMPERO                             </t>
  </si>
  <si>
    <t>OSCAR YESID RAMOS CALDERON</t>
  </si>
  <si>
    <t>Equipos de comunicación y computación</t>
  </si>
  <si>
    <t>EQUIPO DE COMPUTACION</t>
  </si>
  <si>
    <t>PEDRO ANGEL ZABALETA POLO</t>
  </si>
  <si>
    <t>COMPUTADOR</t>
  </si>
  <si>
    <t xml:space="preserve">IMPRESORA                                           </t>
  </si>
  <si>
    <t>MONITOR</t>
  </si>
  <si>
    <t xml:space="preserve">SERVIDOR </t>
  </si>
  <si>
    <t>URIEL  CRUZ RAMIREZ</t>
  </si>
  <si>
    <t>LUIS ALEJANDRO MARTINEZ MARTINEZ</t>
  </si>
  <si>
    <t>IVAN DARIO PINZON MARTINEZ</t>
  </si>
  <si>
    <t>JEISON SNEIDER TORRES PEREZ</t>
  </si>
  <si>
    <t>ALFREDO ENRIQUE CACERES MENDOZA</t>
  </si>
  <si>
    <t>ANGELA MARIA SAMUDIO LOPEZ</t>
  </si>
  <si>
    <t>GISELLE MARIANA FONSECA CRISTANCHO</t>
  </si>
  <si>
    <t>ELISA ESTHER REGUILLO LOPEZ</t>
  </si>
  <si>
    <t>COMPUTADOR PORTATIL</t>
  </si>
  <si>
    <t>CRISTIAN ORLANDO AVILA CONTRERAS</t>
  </si>
  <si>
    <t>CAROL JINETH VARGAS CLAROS</t>
  </si>
  <si>
    <t>GINA PAOLA JIMENEZ CONTRERAS</t>
  </si>
  <si>
    <t>JOSE MIGUEL SANTAMARIA BARVO</t>
  </si>
  <si>
    <t>EDMUNDO JOSE DAVID LOPEZ GUTIERREZ</t>
  </si>
  <si>
    <t xml:space="preserve">JOSE EDUARDO SILVA </t>
  </si>
  <si>
    <t>CLAUDIA MARCELA CLAVIJO PINZON</t>
  </si>
  <si>
    <t>JUAN FELIPE NAMEN PULGARIN</t>
  </si>
  <si>
    <t xml:space="preserve">SWITCH                 </t>
  </si>
  <si>
    <t>SANDRA PAOLA SALAMANCA RIAÑO</t>
  </si>
  <si>
    <t>PEDRO ANDRES BARRERA ALVARADO</t>
  </si>
  <si>
    <t>RICARDO  APONTE BERNAL</t>
  </si>
  <si>
    <t xml:space="preserve">ACCES POINT                                      </t>
  </si>
  <si>
    <t>BONNER YESID HERNANDEZ BENITO</t>
  </si>
  <si>
    <t>CRISTIAN DANIEL VILLARREAL PARROQUIANO</t>
  </si>
  <si>
    <t>FABIOLA  VASQUEZ PEDRAZA</t>
  </si>
  <si>
    <t>LIZETH NOHELIA BALLESTEROS TORRES</t>
  </si>
  <si>
    <t>LEIDY VIVIANA ORTIZ GUEVARA</t>
  </si>
  <si>
    <t>SANDRA MILENA RODRIGUEZ SASTOQUE</t>
  </si>
  <si>
    <t>CLAUDIA YANETH FERRO DUCUARA</t>
  </si>
  <si>
    <t>NUBIA CONSTANZA MOGOLLON ACEEDO</t>
  </si>
  <si>
    <t xml:space="preserve">JAC DEL BARRIO BOSQUE CALDERON TEJADA I - CHAPINERO   </t>
  </si>
  <si>
    <t>UPS</t>
  </si>
  <si>
    <t xml:space="preserve">JAC DEL BARRIO JUAN XXIII - CHAPINERO   </t>
  </si>
  <si>
    <t xml:space="preserve">JUNTA DE ACCION COMUNAL DEL BARRIO LOS OLIVOS   </t>
  </si>
  <si>
    <t xml:space="preserve">JAC DEL BARRIO MARISCAL SUCRE - CHAPINERO   </t>
  </si>
  <si>
    <t xml:space="preserve">JAC DEL BARRIO SAN MARTIN DE PORRES NORORIENTAL - CHAPINERO   </t>
  </si>
  <si>
    <t xml:space="preserve">JAC DEL BARRIO PARDO RUBIO NORORIENTAL - CHAPINERO   </t>
  </si>
  <si>
    <t xml:space="preserve">J.A.C. VILLA DEL CERRO   </t>
  </si>
  <si>
    <t xml:space="preserve">JAC LA SUREÑA - CHAPINERO   </t>
  </si>
  <si>
    <t xml:space="preserve">JAC SAN LUIS NORORIENTAL ALTOS DEL CABO - CHAPINERO   </t>
  </si>
  <si>
    <t xml:space="preserve">JAC DEL BARRIO SAN ISIDRO NORORIENTAL - CHAPINERO   </t>
  </si>
  <si>
    <t xml:space="preserve">JAC DEL BARRIO LA ESPERANZA NORORIENTAL - CHAPINERO   </t>
  </si>
  <si>
    <t xml:space="preserve">JAC DEL BARRIO BOSQUES DE BELLA VISTA - CHAPINERO   </t>
  </si>
  <si>
    <t xml:space="preserve">ASOCIACION DE JUNTAS DE ACCION COMUNAL - CHAPINERO   </t>
  </si>
  <si>
    <t xml:space="preserve">JAC DEK BARRIO VILLA ANITA - CHAPINERO   </t>
  </si>
  <si>
    <t xml:space="preserve">JAC DEL BARRIO BOSQUE CALDERON LOTE 5 - CHAPINERO   </t>
  </si>
  <si>
    <t xml:space="preserve">JAC DEL BARRIO NUEVA GRANDA - CHAPINERO   </t>
  </si>
  <si>
    <t xml:space="preserve">JAC DE LA VEREDA VERJON BAJO - CHAPINERO   </t>
  </si>
  <si>
    <t xml:space="preserve">JAC EL PARAISO - CHAPINERO   </t>
  </si>
  <si>
    <t>JONNATHAN EDGARDO SANCHEZ MONTAÑA</t>
  </si>
  <si>
    <t xml:space="preserve">DISCO DURO                  </t>
  </si>
  <si>
    <t>TECLADO</t>
  </si>
  <si>
    <t>VANESA ALEXANDRA JIMENEZ ARTEAGA</t>
  </si>
  <si>
    <t>MOUSE OPTICO USB</t>
  </si>
  <si>
    <t>DEISY YINETH FRANCO PENAGOS</t>
  </si>
  <si>
    <t>MARIO ESTEBAN VARGAS PISCO</t>
  </si>
  <si>
    <t>CRISTIAN DAVID FLOREZ TELLEZ</t>
  </si>
  <si>
    <t>DANIEL ANTONIO RODRIGUEZ VENEGAS</t>
  </si>
  <si>
    <t>NIDIA ASENET GONZALEZ TORRES</t>
  </si>
  <si>
    <t>JUAN FRANCISCO ALFONSO PLATA VARGAS</t>
  </si>
  <si>
    <t>YENNI DAYANA ÑUSTES VILLAMIL</t>
  </si>
  <si>
    <t>WENDY MARCELA MOSQUERA VALOYES</t>
  </si>
  <si>
    <t>LEONARDO  OROZCO MARTINEZ</t>
  </si>
  <si>
    <t>FRANCISCO JAVIER RAMIREZ ROMERO</t>
  </si>
  <si>
    <t>JAIME HERNANDO PRIETO ALVAREZ</t>
  </si>
  <si>
    <t>JUAN PABLO SANJUAN ARIAS</t>
  </si>
  <si>
    <t>MARIA CAMILA FARFAN LEYVA</t>
  </si>
  <si>
    <t>JIMENA MARIA CARDONA DIAZ</t>
  </si>
  <si>
    <t>JENNY CAROLINA GIRON CUERVO</t>
  </si>
  <si>
    <t>ELMER RICARDO RINCON PLAZAS</t>
  </si>
  <si>
    <t>EIDER EMIR HERNANDEZ POLANCO</t>
  </si>
  <si>
    <t>EQUIPOS DE COMUNICACION</t>
  </si>
  <si>
    <t>RADIO</t>
  </si>
  <si>
    <t>AMPLIFICADOR DE SONIDO</t>
  </si>
  <si>
    <t>CABINA</t>
  </si>
  <si>
    <t>MICROFONO</t>
  </si>
  <si>
    <t>DRONE</t>
  </si>
  <si>
    <t>EDISON FABIAN LEON LEON</t>
  </si>
  <si>
    <t>COLUMNAS DE SONIDO</t>
  </si>
  <si>
    <t>Muebles, enseres y equipo de oficina</t>
  </si>
  <si>
    <t>EQUIPO Y MAQUINA DE OFICINA</t>
  </si>
  <si>
    <t xml:space="preserve">MALETIN SISTEMA COMANDO DE INCIDENTES SCI           </t>
  </si>
  <si>
    <t xml:space="preserve">MEGAFONO                                            </t>
  </si>
  <si>
    <t>RADIOTELEFONO</t>
  </si>
  <si>
    <t>SIRENA TIPO ALARMA CON MICROFONO</t>
  </si>
  <si>
    <t>CABINAS</t>
  </si>
  <si>
    <t xml:space="preserve">CONSOLAS                          </t>
  </si>
  <si>
    <t>GRABADORA</t>
  </si>
  <si>
    <t>MICROFONOS</t>
  </si>
  <si>
    <t>TELEVISOR</t>
  </si>
  <si>
    <t>RICARDO ANDRES SANCHEZ VARGAS</t>
  </si>
  <si>
    <t>ESTABILIZADOR</t>
  </si>
  <si>
    <t>AIRE ACONDICIONADO</t>
  </si>
  <si>
    <t xml:space="preserve">VIDEO BEAM                                          </t>
  </si>
  <si>
    <t>FEDERICO  SANTIAGO BALLESTEROS</t>
  </si>
  <si>
    <t>ESCANER</t>
  </si>
  <si>
    <t>CAMARA FOTOGRAFICA</t>
  </si>
  <si>
    <t>POTENCIA ESTEREO 2600W</t>
  </si>
  <si>
    <t>CARLOS MANUEL MENDOZA LATORRE</t>
  </si>
  <si>
    <t xml:space="preserve">FOTOCOPIADORA      </t>
  </si>
  <si>
    <t>CAPTURADOR BIOMETRICO (SENSOR DE HUELLA DIGITAL)</t>
  </si>
  <si>
    <t>MICROFONOS PROFESIONALES MULTIDIRECCIONALES</t>
  </si>
  <si>
    <t>FELIX ANDRES MILLAN CHAUX</t>
  </si>
  <si>
    <t>ANDREA CAROLINA HERNANDEZ UCROS</t>
  </si>
  <si>
    <t>PARLANTES</t>
  </si>
  <si>
    <t>AMPLIFICADOR</t>
  </si>
  <si>
    <t>SISTEMA MICROFONO INHALAMBRICO</t>
  </si>
  <si>
    <t xml:space="preserve">CAMARA DE VIDEO                                   </t>
  </si>
  <si>
    <t>MEZCLADOR DE SONIDO</t>
  </si>
  <si>
    <t>REPETIDORA</t>
  </si>
  <si>
    <t>LENTE</t>
  </si>
  <si>
    <t>MICROFONO DE SOLAPA COMPATIBLE CAMARA DE VIDEO</t>
  </si>
  <si>
    <t>TRIPODE PARA  VIDEO CAMARA</t>
  </si>
  <si>
    <t>FOCO DE LUZ PARA INCORPORAR A CAMARA DE VIDEO</t>
  </si>
  <si>
    <t>DIANA PAOLA OVALLE RODRIGUEZ</t>
  </si>
  <si>
    <t>LUDY MARCELA MORENO SUAREZ</t>
  </si>
  <si>
    <t>MUEBLES Y ENSERES</t>
  </si>
  <si>
    <t>IVAN GUILLERMO RAMIREZ REYES</t>
  </si>
  <si>
    <t xml:space="preserve">ARCHIVADORES           </t>
  </si>
  <si>
    <t xml:space="preserve">ARMARIO </t>
  </si>
  <si>
    <t>MARCEILI VIVIANA RIAÑO MARROQUIN</t>
  </si>
  <si>
    <t xml:space="preserve">BIBLIOTECA                    </t>
  </si>
  <si>
    <t xml:space="preserve">CARRO PORTADOCUMENTOS                              </t>
  </si>
  <si>
    <t xml:space="preserve">ESCRITORIO         </t>
  </si>
  <si>
    <t>PEDRO FRANCISCO RODRIGUEZ CUENCA</t>
  </si>
  <si>
    <t>FOLDERAMA</t>
  </si>
  <si>
    <t>JENNYFER MARIA SAUCEDO FUENTES</t>
  </si>
  <si>
    <t xml:space="preserve">MESA               </t>
  </si>
  <si>
    <t>MESA PLASTICA OVALADA</t>
  </si>
  <si>
    <t>KIT MESAS Y SILLAS ENCAJABLES PENTAGONAL</t>
  </si>
  <si>
    <t>PANELES</t>
  </si>
  <si>
    <t xml:space="preserve">PARQUEADERO PARA BICICLETAS 10 PUESTOS              </t>
  </si>
  <si>
    <t>LUIS ALBERTO RIVERA OCAMPO</t>
  </si>
  <si>
    <t>CARLOS ANDRES GIL RUEDA</t>
  </si>
  <si>
    <t>JOSE GREGORIO BOLAÑO MARTINEZ</t>
  </si>
  <si>
    <t>Ruth  Gonzalez ROJAS</t>
  </si>
  <si>
    <t>BLANCA LEIDY NAVARRO DOMINGUEZ</t>
  </si>
  <si>
    <t>DIANA CAROLINA ERAZO FLOREZ</t>
  </si>
  <si>
    <t>SILLAS</t>
  </si>
  <si>
    <t>ANDRES MAURICIO CONDE TOLEDO</t>
  </si>
  <si>
    <t>SALOMON  RODRIGUEZ LAGUNA</t>
  </si>
  <si>
    <t>TANDEM</t>
  </si>
  <si>
    <t>TARIMA</t>
  </si>
  <si>
    <t xml:space="preserve">CAJA PROTECTORA DE EQUIPO                           </t>
  </si>
  <si>
    <t xml:space="preserve">LAMPARAS ELECTRICAS MODULAR FLUORESCENTE            </t>
  </si>
  <si>
    <t>PUERTA</t>
  </si>
  <si>
    <t>ESTEBAN RICARDO SANCHEZ MONTAÑO</t>
  </si>
  <si>
    <t>SILLA GERENCIAL</t>
  </si>
  <si>
    <t>TABLERO</t>
  </si>
  <si>
    <t>MUEBLE</t>
  </si>
  <si>
    <t>BUZON EN MADERA</t>
  </si>
  <si>
    <t>MESA DE JUNTAS</t>
  </si>
  <si>
    <t>SILLA TANDEM</t>
  </si>
  <si>
    <t>DIVISION MODULAR</t>
  </si>
  <si>
    <t>SILLA ERGONOMICA CON BRAZOS</t>
  </si>
  <si>
    <t>TITO FABIAN RUIZ BARAJAS</t>
  </si>
  <si>
    <t>FRANCY PAOLA MONROY ALVAREZ</t>
  </si>
  <si>
    <t>CARPA TIPO KIOSCO</t>
  </si>
  <si>
    <t xml:space="preserve">GABINETE                        </t>
  </si>
  <si>
    <t>VENTANA VIDRIO</t>
  </si>
  <si>
    <t>PUESTO DE TRABAJO GERENCIAL</t>
  </si>
  <si>
    <t>JENNY LORENA PEÑA ORJUELA</t>
  </si>
  <si>
    <t>YEISON JESUS SANCHEZ WALDO</t>
  </si>
  <si>
    <t>KAROL ALEJANDRA BUITRAGO HERNANDEZ</t>
  </si>
  <si>
    <t>MARIA CRISTINA CRISTANCHO TRIANA</t>
  </si>
  <si>
    <t>JOAN  LONDONO GUERRERO</t>
  </si>
  <si>
    <t xml:space="preserve">SOFA                 </t>
  </si>
  <si>
    <t>VIVIANA ALEJANDRA BORJA MANCIPE</t>
  </si>
  <si>
    <t>CRISTIAN ANDRES MONROY CARANTON</t>
  </si>
  <si>
    <t>VICTOR HUGO ORTEGA MONTERO</t>
  </si>
  <si>
    <t>ALVARO JUNIOR CUBILLOS RUIZ</t>
  </si>
  <si>
    <t>TULIA ELISA MURCIA DURAN</t>
  </si>
  <si>
    <t>SANTIAGO ALEJANDRO CARDENAS CABALLERO</t>
  </si>
  <si>
    <t xml:space="preserve">SISTEMA DE ARCHIVO RODANTE MULTIPLE                </t>
  </si>
  <si>
    <t>MARTHA JEANETH ROMERO RODRIGUEZ</t>
  </si>
  <si>
    <t>ANGELA MARIA TIERRADENTRO DIAZ</t>
  </si>
  <si>
    <t>OLGA LUCIA CASTAÑO GUTIERREZ</t>
  </si>
  <si>
    <t>JENNIFER VANNESA DIAZ NIÑO</t>
  </si>
  <si>
    <t>ADRIANA ANDREA ARCHILA MOSCOSO</t>
  </si>
  <si>
    <t>MARIA ALEJANDRA JIMENEZ AUCIQUE</t>
  </si>
  <si>
    <t>FABIAN ANDRES CARDONA MARTINEZ</t>
  </si>
  <si>
    <t>VALENTINA  SALGADO RODRIGUEZ</t>
  </si>
  <si>
    <t>SERGIO ANDRES VARGAS CRUZ</t>
  </si>
  <si>
    <t>JENNY MARCELA PACHECO DUARTE</t>
  </si>
  <si>
    <t>EILIN NATALY VILLABON PARDO</t>
  </si>
  <si>
    <t>ARMANDO ANTONIO ALVAREZ MEJIA</t>
  </si>
  <si>
    <t>PEDRO JAVIER ORTEGON PINILLA</t>
  </si>
  <si>
    <t>MARICELA  PALACIO RODRIGUEZ</t>
  </si>
  <si>
    <t>ANDRES FELIPE RAMOS ARENAS</t>
  </si>
  <si>
    <t>WILMER ANDRES MALDONADO RAMIREZ</t>
  </si>
  <si>
    <t>LUIS CARLOS ALBARRACIN PUERTO</t>
  </si>
  <si>
    <t xml:space="preserve">MODULO PARA RECEPCION EN L </t>
  </si>
  <si>
    <t xml:space="preserve">SILLA INTERLOCUTORA  </t>
  </si>
  <si>
    <t>UNIDAD CENTRAL SISTEMA DE CONFERENCIA</t>
  </si>
  <si>
    <t>MOTOR TRANSCRIPCION DE VOZ</t>
  </si>
  <si>
    <t xml:space="preserve">GLORIA ISABEL PARRA </t>
  </si>
  <si>
    <t>REMBER ALFREDO MOGOLLON SACHICA</t>
  </si>
  <si>
    <t>ALEX JAVIER GUZMAN CIERVO</t>
  </si>
  <si>
    <t>ANDRES LEONARDO ARIAS DUEÑAS</t>
  </si>
  <si>
    <t>JORGE ENRIQUE ABREO REYES</t>
  </si>
  <si>
    <t>PUESTO DE TRABAJO</t>
  </si>
  <si>
    <t>ESTANTES</t>
  </si>
  <si>
    <t>MARJORY LORENA QUIÑONES MUÑOZ</t>
  </si>
  <si>
    <t>URNA</t>
  </si>
  <si>
    <t>YELIKSA BIBIANA FARFAN SANCHEZ</t>
  </si>
  <si>
    <t>NATHALY  TORRES TORRES</t>
  </si>
  <si>
    <t>DIEGO ALEJANDRO FERNANDEZ CORTES</t>
  </si>
  <si>
    <t>LAURA CATALINA RUBIO CALDERON</t>
  </si>
  <si>
    <t>NATALIA  PUERTO GONZALEZ</t>
  </si>
  <si>
    <t>MARIA PAULA BRAVO OROZCO</t>
  </si>
  <si>
    <t>LIBARDO  FERNANDEZ ALMANZA</t>
  </si>
  <si>
    <t>PILAR PATRICIA PALOMO NEGRETE</t>
  </si>
  <si>
    <t>GREISON YULIANI GONZALEZ VANEGAS</t>
  </si>
  <si>
    <t>HERNANDO ELIAS GARCIA VARGAS</t>
  </si>
  <si>
    <t>CAMILA  TELLEZ CASTILLO</t>
  </si>
  <si>
    <t>LIZETH TATIANA VEGA VEGA</t>
  </si>
  <si>
    <t>JOHN FREDDY VALERO AMAYA</t>
  </si>
  <si>
    <t>JUAN FELIPE FUENTES SARMIENTO</t>
  </si>
  <si>
    <t>ADRIANA MARIA PEÑALOZA TORO</t>
  </si>
  <si>
    <t>CLAUDIA MARCELA LOPEZ SERRATO</t>
  </si>
  <si>
    <t>MONICA LILIANA TOLEDO CHAVARRO</t>
  </si>
  <si>
    <t>JUAN CARLOS DUSSAN ZULETA</t>
  </si>
  <si>
    <t xml:space="preserve">JUAN CARLOS AREVALO </t>
  </si>
  <si>
    <t>JEFERSON ALEJANDRO GOMEZ SANTAFE</t>
  </si>
  <si>
    <t>MAGDA LUCIA RIVERA JOYA</t>
  </si>
  <si>
    <t>SEBASTIAN  CAMARGO MONTOYA</t>
  </si>
  <si>
    <t>JUEGO DE SALA PARA RECEPCION</t>
  </si>
  <si>
    <t>DIANA CAROLINA MORENO RINCON</t>
  </si>
  <si>
    <t>LYLEAN LISETH MACHADO MENA</t>
  </si>
  <si>
    <t>Bienes muebles en bodega</t>
  </si>
  <si>
    <t>BODEGA_USADO</t>
  </si>
  <si>
    <t>DESTRUCTORA DE PAPEL</t>
  </si>
  <si>
    <t>QUEMADOR</t>
  </si>
  <si>
    <t>FAX</t>
  </si>
  <si>
    <t xml:space="preserve">SONOMETRO </t>
  </si>
  <si>
    <t>RECIPIENTES</t>
  </si>
  <si>
    <t>GRABADORA TIPO PERIODISTA</t>
  </si>
  <si>
    <t xml:space="preserve">CAMARA FIJA EXTERIOR REGULAR                             </t>
  </si>
  <si>
    <t xml:space="preserve">EQUIPO DE SONIDO          </t>
  </si>
  <si>
    <t xml:space="preserve">FLASH PARA CAMARA PROFESIONAL                       </t>
  </si>
  <si>
    <t xml:space="preserve">INVERSOR DE CORRIENTE CON BATERIAS                  </t>
  </si>
  <si>
    <t xml:space="preserve">REPRODUCTOR DE DVD                                  </t>
  </si>
  <si>
    <t>TALADRO INDUSTRIAL</t>
  </si>
  <si>
    <t>CPU</t>
  </si>
  <si>
    <t>CAJONERA EN MADERA</t>
  </si>
  <si>
    <t xml:space="preserve">PAPELERA </t>
  </si>
  <si>
    <t xml:space="preserve">TATAMI   </t>
  </si>
  <si>
    <t>ADAPTADOR DE CORRIENTE POWERTANK</t>
  </si>
  <si>
    <t>GPS</t>
  </si>
  <si>
    <t>KIT DOTACION CAI POLICIA NACIONAL</t>
  </si>
  <si>
    <t>BODEGA_NUEVO</t>
  </si>
  <si>
    <t>MOTOBOMBA</t>
  </si>
  <si>
    <t>MOTOTROZADORA</t>
  </si>
  <si>
    <t>MOTOSIERRA</t>
  </si>
  <si>
    <t>EXTINTORES</t>
  </si>
  <si>
    <t>BIENES BENEFICIO Y USO PUBLICO EN SERVICIO</t>
  </si>
  <si>
    <t xml:space="preserve">FONDO CHAPINERO   </t>
  </si>
  <si>
    <t>INVERSION VIAS LOCALES</t>
  </si>
  <si>
    <t>INVERSION PARQUES LOCALES</t>
  </si>
  <si>
    <t>2. INVENTARIO DE BIENES INMUEBLES</t>
  </si>
  <si>
    <t xml:space="preserve">Identificación </t>
  </si>
  <si>
    <t>Nombre o Alias</t>
  </si>
  <si>
    <t>No. Matrícula inmobiliaria</t>
  </si>
  <si>
    <t xml:space="preserve">Cédula catastral </t>
  </si>
  <si>
    <t xml:space="preserve">Dirección </t>
  </si>
  <si>
    <t>Reporte de información y manuales</t>
  </si>
  <si>
    <t>Usuario y claves</t>
  </si>
  <si>
    <t>BUENO</t>
  </si>
  <si>
    <t>050C00186358</t>
  </si>
  <si>
    <t>54 10 13</t>
  </si>
  <si>
    <t>R 13 54 60</t>
  </si>
  <si>
    <t>Tipo Informe</t>
  </si>
  <si>
    <t>70 PLAN DE MEJORAMIENTO - FORMULACIÓN</t>
  </si>
  <si>
    <t>Formulario</t>
  </si>
  <si>
    <t>CB-0402F: PLAN DE MEJORAMIENTO - FORMULACIÓN</t>
  </si>
  <si>
    <t>Moneda Informe</t>
  </si>
  <si>
    <t>Entidad</t>
  </si>
  <si>
    <t>Fecha</t>
  </si>
  <si>
    <t>Periodicidad</t>
  </si>
  <si>
    <t>Mensual</t>
  </si>
  <si>
    <t>[1]</t>
  </si>
  <si>
    <t>0 FORMULACIÓN</t>
  </si>
  <si>
    <t>CÓDIGO DE LA ENTIDAD</t>
  </si>
  <si>
    <t>VIGENCIA DE LA AUDITORIA o VISITA</t>
  </si>
  <si>
    <t>CODIGO AUDITORIA SEGÚN PAD DE LA VIGENCIA</t>
  </si>
  <si>
    <t>No. HALLAZGO o Numeral del Informe de la Auditoría o Visita</t>
  </si>
  <si>
    <t>CAUSA DEL HALLAZGO</t>
  </si>
  <si>
    <t>CÓDIGO ACCIÓN</t>
  </si>
  <si>
    <t>DESCRIPCIÓN ACCION</t>
  </si>
  <si>
    <t>NOMBRE DEL INDICADOR</t>
  </si>
  <si>
    <t>FORMULA DEL INDICADOR</t>
  </si>
  <si>
    <t>META</t>
  </si>
  <si>
    <t>AREA RESPONSABLE</t>
  </si>
  <si>
    <t>FECHA DE INICIO</t>
  </si>
  <si>
    <t>FECHA DE TERMINACIÓN</t>
  </si>
  <si>
    <t>ESTADO AUDITOR</t>
  </si>
  <si>
    <t>FILA_1</t>
  </si>
  <si>
    <t>3.1.3.1</t>
  </si>
  <si>
    <t>DOBLE PAGO DE ALQUILER DE OFICINA Y CAMPAMENTO, PAGO INDEBIDO DE AIU A LA REVISIÓN, ACTUALIZACIÓN Y AJUSTE A LOS ESTUDIOS Y DISEÑOS DE OBRA Y POR PAGO DE SERVICIOS NO PRESTADOS DE PROFESIONALES QUE NO PARTICIPARON DURANTE LA EJECUCIÓN DEL CONTRATO DE OBRA 153 DE 2018</t>
  </si>
  <si>
    <t>REALIZAR CONTROLES CONTRACTUALES EN FORMULACIÓN DE  PROYECTOS PLIEGOS DE CONTRATACIÓN DE OBRA PRESENTES Y A FUTURO</t>
  </si>
  <si>
    <t>VERIFICACIÓN Y CONTROL CONTRACTUAL DE OBRA</t>
  </si>
  <si>
    <t>PLIEGO DE CONDICIONES/ VERIFICACIÓN CUMPLIMIENTO  FISICO E IDONEIDAD</t>
  </si>
  <si>
    <t>GESTIÓN CONTRACTUAL</t>
  </si>
  <si>
    <t>CUMPLIDA EFECTIVA</t>
  </si>
  <si>
    <t>FILA_2</t>
  </si>
  <si>
    <t>3.2.1</t>
  </si>
  <si>
    <t>HALLAZGO ADMINISTRATIVO, POR INEFECTIVIDAD DE LA ACCIÓN PLANTEADA EN EL PLAN DE MEJORAMIENTO.</t>
  </si>
  <si>
    <t>FORMULACIÓN DE LOS PROYECTOS CON BASE EN LOS PRECIOS DE REFERENCIA DEL SECTOR Y LINEAMIENTOS DE LAS ENTIDADES DISTRITALES IDU, IDRD E IDIGER EN LA ETAPA DE FORMULACIÓN. EN CASO DE SURGIR ÍTEMS NO PREVISTOS EN LA EJECUCIÓN LOS PRECIOS SE ANALIZARAN EN  ESTUDIO DE MERCADO ATERRIZADO A LA LOCALIDAD PREVIAMENTE APROBADO POR LA INTERVENTORÍA DEL PROYECTO Y/O SE VERIFICARÁ LA ACTUALIZACIÓN DE LOS PRECIOS POR PARTE DE LAS ENTIDADES DEL SECTOR.</t>
  </si>
  <si>
    <t>CONTROL PRESUPUESTO</t>
  </si>
  <si>
    <t>PRESUPUESTO EJECUTADO / PRESUPUESTO ADJUDICADO</t>
  </si>
  <si>
    <t>ÁREA DE GESTIÓN DEL DESARROLLO LOCAL - APOYO SUPERVISIÓN</t>
  </si>
  <si>
    <t>FILA_3</t>
  </si>
  <si>
    <t>3.2.1.1</t>
  </si>
  <si>
    <t>FALENCIAS EN LOS REGISTROS Y CONSOLIDACIÓN DE REPORTES DE INFORMACIÓN  FORMATO CBN 0021 BALANCE SOCIAL INFORMACIÓN CORRESPONDE A LA VIGENCIA 2018,  GENERA FALTA DE INFORMACIÓN, DIFICULTANDO LA LABOR DE CONTROL Y VIGILANCIA DEL MANEJO DE LOS RECURSOS PÚBLICOS POR EL GESTOR FISCAL</t>
  </si>
  <si>
    <t>REGISTRAR AL CIERRE DE LA VIGENCIA 2020, LA INFORMACIÓN CONSOLIDADA REQUERIDA EN EL BALANCE SOCIAL, CONFORME A LA RESOLUCIÓN 011 DE 2014 Y/O NORMATIVIDAD VIGENTE FRENTE A LA POBLACIÓN BENEFICIADA MEDIANTE LOS PROYECTOS DE INVERSIÓN.</t>
  </si>
  <si>
    <t>FORMATO CBN0021 BALANCE SOCIAL</t>
  </si>
  <si>
    <t>REGISTRO FORMATO BALANCE SOCIAL PRESENTADO CUENTA ANUAL</t>
  </si>
  <si>
    <t>CONTROL DE RESULTADOS</t>
  </si>
  <si>
    <t>FILA_4</t>
  </si>
  <si>
    <t>3.3.1</t>
  </si>
  <si>
    <t>HALLAZGO ADMINISTRATIVO POR DEBILIDADES EN LA GESTIÓN DE COBRO PERSUASIVO DE LAS ACREENCIAS NO TRIBUTARIAS A FAVOR DE LA ALCALDÍA LOCAL E INCUMPLIMIENTO DE LAS DISPOSICIONES SEÑALADAS EN LA NORMATIVIDAD</t>
  </si>
  <si>
    <t>REALIZAR EL TRÁMITE E IMPULSAR LAS ACTUACIONES ADMINISTRATIVAS DENTRO DE LOS EXPEDIENTES REPORTADOS POR LA CONTRALORÍA DE BOGOTÁ DENTRO DE LA AUDITORIA 145 PAD 2019</t>
  </si>
  <si>
    <t>DIAGNÓSTICO</t>
  </si>
  <si>
    <t>CANTIDAD DE EXPEDIENTES IMPULSADOS DEL UNIVERSO DEL HALLAZGO / TOTAL DE LOS EXPEDIENTES ENCONTRADOS EN EL HALLAZGO. </t>
  </si>
  <si>
    <t>ÁREA DE GESTIÓN POLICIVA: JURÍDICO - PERSUASIVO   </t>
  </si>
  <si>
    <t>FILA_5</t>
  </si>
  <si>
    <t>HALLAZGO ADMINISTRATIVO CON PRESUNTA INCIDENCIA DISCIPLINARIA, POR DEBILIDADES EN LOS ESTUDIOS PREVIOS QUE AFECTAN EL PRESUPUESTO OFICIAL DE LOS PROCESOS DE CONTRATACIÓN -COMPRAVENTA Nº 147-2018 Y PRESTACIÓN DE SERVICIOS Nº 150-2018</t>
  </si>
  <si>
    <t>CAPACITACIÓN GENERAL DEL PROCESO DE CONTRATACIÓN DE LA PLATAFORMA SECOP II Y MEMORANDO DE INSTRUCCIÓN PARA LOS APOYOS DE SUPERVISIÓN, COMO CONTRATISTAS, TENIENDO EN CUENTA ADEMÁS LA APLICACIÓN DEL PROCEDIMIENTO DE ARCHIVO Y PUBLICACIÓN DOCUMENTAL.</t>
  </si>
  <si>
    <t>CAPACITACIONES PROCESO DE CONTRATACION SECOP II</t>
  </si>
  <si>
    <t>NO. DE PERSONAS CAPACITADAS/ NO. TOTAL DE CAPACITACIONES PROGRAMADAS</t>
  </si>
  <si>
    <t>CONTRATACIÓN</t>
  </si>
  <si>
    <t>FILA_6</t>
  </si>
  <si>
    <t>HALLAZGO ADMINISTRATIVO POR OMISIÓN EN EL REPORTE EN EL SISTEMA DE VIGILANCIA Y CONTROL FISCAL – SIVICOF DE LOS CONTRATOS CPS NO. 168-2019 Y EL CPS NO.178-2019</t>
  </si>
  <si>
    <t>REPORTE Y REGISTRO EN EL SISTEMA DE VIGILANCIA Y CONTROL FISCAL – SIVICOF DE LOS CONTRATOS QUE SEAN SUSCRITOS POR EL FDLCH</t>
  </si>
  <si>
    <t>CONTROL REGISTRO SIVICOF</t>
  </si>
  <si>
    <t>NO. CONTRATOS REGISTRADOS SIVICOF / NO. TOTAL DE CONTRATOS DE LA VIGENCIA</t>
  </si>
  <si>
    <t>FILA_7</t>
  </si>
  <si>
    <t>3.3.2</t>
  </si>
  <si>
    <t>HALLAZGO ADMINISTRATIVO CON INCIDENCIA FISCAL Y PRESUNTA INCIDENCIA DISCIPLINARIA, POR LA PÉRDIDA DE LA FUERZA EJECUTORIA DE LOS MANDAMIENTOS DE PAGO, POR VALOR DE $85.880.000.</t>
  </si>
  <si>
    <t>SE REALIZARÁ LA ACTUALIZACIÓN DE CARTERA TENIENDO EN CUENTA LOS EXPEDIENTES PRESENTAN PÉRDIDA DE LA FUERZA DE EJECUTORIA Y CON LLEVAN LA SOBRE ESTIMACIÓN DEL SALDO EN CUENTA DE MULTAS POR INFRACCIÓN AL RÉGIMEN URBANÍSTICO -PERSUASIVO</t>
  </si>
  <si>
    <t>ACTUALIZACIÓN CARTERA</t>
  </si>
  <si>
    <t>TOTAL EXPEDIENTES EN COBRO PERSUASIVO-MANDAMIENTOS DE PAGO QUE PRESENTARON PÉRDIDA DE FUERZA DE EJECUTORIA.</t>
  </si>
  <si>
    <t>FILA_8</t>
  </si>
  <si>
    <t>HALLAZGO ADMINISTRATIVO POR LA NO PUBLICACIÓN DE LOS ACTOS ADMINISTRATIVOS DEL PROCESO CONTRACTUAL EVALUADO.</t>
  </si>
  <si>
    <t>ACOMPAÑAMIENTO  DE EQUIPOS INTERDISCIPLINARIOS EN LA CONSTRUCCIÓN DE ESTUDIOS PREVIOS Y ACTUALIZACIÓN DE REPOSITORIO DE PROYECTOS PARA CONSULTA GENERAL</t>
  </si>
  <si>
    <t>ACOMPAÑAMIENTOS INTERDISCIPLINARIOS</t>
  </si>
  <si>
    <t>NO. ACOMPAÑAMIENTOS REALIZADOS/ NO. TOTAL DE CONTRATOS</t>
  </si>
  <si>
    <t>FILA_9</t>
  </si>
  <si>
    <t>3.3.3</t>
  </si>
  <si>
    <t>HALLAZGO ADMINISTRATIVO, POR SOBRE ESTIMACIÓN EN LA CUENTA DE MULTAS POR INFRACCIÓN AL RÉGIMEN URBANÍSTICO -PERSUASIVO.</t>
  </si>
  <si>
    <t>CONCILIACIÓN DE SALDOS, AJUSTANDO LAS CIFRAS DE CARTERA CON CORTE A 31 DE DICIEMBRE DE 2019 SE CORREGIRÁ EL INFORME PRESENTADO CON LAS CIFRAS AJUSTADAS, CON EL SALDO REAL DE LA CUENTA</t>
  </si>
  <si>
    <t>INFORME AJUSTADO</t>
  </si>
  <si>
    <t>CANTIDAD DE EXPEDIENTES DIAGNOSTICADOS CON PÉRDIDA DE FUERZA EJECUTORIA ACTUALIZADOS EN CARTERA / TOTAL DE LOS EXPEDIENTES ENCONTRADOS POR ACTUALIZAR DE ACUERDO AL HALLAZGO. </t>
  </si>
  <si>
    <t>FILA_10</t>
  </si>
  <si>
    <t>POR FALTA DE MECANISMOS DE SEGUIMIENTO Y MONITOREO POR PARTE DE LA INTERVENTORÍA Y LA SUPERVISIÓN RESPECTIVA DEL FDLCH, POR CUANTO, SE AUTORIZÓ EL PAGO SIN UNA PREVIA VERIFICACIÓN ENTRE LO PROYECTADO Y LO REALMENTE EJECUTADO EN OBRA, LO QUE  EVIDENCIA  UN  CONTROL  INADECUADO  DE  LAS  ACTIVIDADES  Y  RECURSOS DURANTE  LA EJECUCIÓN CONTRACTUAL, OCASIONANDO AFECTACIÓN AL PATRIMONIO PÚBLICO. LOS ANTERIORES HECHOS VAN EN CONTRAVÍA DE LO NORMADO EN LOS ARTÍCULOS 82,83 Y 84 DE LA LEY 1474 DE 2011.</t>
  </si>
  <si>
    <t>REUNIONES TECNICAS DE REVISIÓN DE DOCUMENTOS PRECONTRACTUALES</t>
  </si>
  <si>
    <t>NUMERO DE REUNIONES TECNICAS REALIZADAS EN LA ETAPA PRE-CONTRACTUAL</t>
  </si>
  <si>
    <t>NO DE REUNIONES TECNICAS PROGRAMADAS VS REUNIONES EJECUTADAS.</t>
  </si>
  <si>
    <t>CONTRATACIÓN PLANEACIÓN-INFRAESTRUCTURA</t>
  </si>
  <si>
    <t>FILA_11</t>
  </si>
  <si>
    <t>COMITES DE CONTRATACION</t>
  </si>
  <si>
    <t>NUMERO DE COMITES DE CONTRATACION</t>
  </si>
  <si>
    <t>NUMERO DE COMITES DE CONTRATACION  PROGRAMADOS VS NUMERO DE COMITES DESARROLLADOS</t>
  </si>
  <si>
    <t>FILA_12</t>
  </si>
  <si>
    <t>MESAS TÉCNICAS DE SEGUIMENTO DE FORMULACIÓN</t>
  </si>
  <si>
    <t>NUMERO DE MESAS TÉCNICAS DE SEGUIMENTO DE FORMULACIÓN</t>
  </si>
  <si>
    <t>NUMERO DE MESAS TÉCNICAS DE SEGUIMENTO DE FORMULACIÓN PROGRAMADAS VS NUMERO DE MESAS TÉCNICAS DE SEGUIMENTO DE FORMULACIÓN DESARROLLADAS</t>
  </si>
  <si>
    <t>FILA_13</t>
  </si>
  <si>
    <t>CUANTIFICACION DE CANTIDADES, DE ACUERDO CON ESTUDIOS Y DISEÑOS EXISTENTES EN EL BANCO DE DISEÑOS DE LA ENTIDAD</t>
  </si>
  <si>
    <t>ITEMS CUANTIFICADOS EN EL PRESUPUESTO DE OBRA</t>
  </si>
  <si>
    <t>NO ITEMS CUANTIFICADOS EN EL PRESUPUESTO DE OBRA  VS ACTIVIDADES DE LA CONSULTORIA, ESTUIDOS Y DISEÑOS.</t>
  </si>
  <si>
    <t>FILA_14</t>
  </si>
  <si>
    <t>RECONOCIMIENTO MEDIANTE ACTAS DE ITEMS NO PREVISTOS, CONFORME A LA NECESIDAD DEL SERVICIO Y PRECIOS DEL MERCADO ESTABLECIDOS EN EL SECTOR</t>
  </si>
  <si>
    <t>NO. DE ACTAS DE ITEMS NO PREVISTOS VS PRECIOS DEL MERCADO ESTABLECIDOS EN EL SECTOR .</t>
  </si>
  <si>
    <t>NUMERO DE ACTAS DE ITEMS NO PREVISTOS VS ITEMS NO PREVISTOS SOLICITADOS</t>
  </si>
  <si>
    <t>FILA_15</t>
  </si>
  <si>
    <t>VISITAS TECNICAS Y DE MEDICION A LAS CANTIDADES DE OBRA PRE-PAGO ACTAS PARCIALES</t>
  </si>
  <si>
    <t>NO. VISITAS TECNICAS Y DE MEDICION A LAS CANTIDADES = NO ACTAS PARCIALES</t>
  </si>
  <si>
    <t>FILA_16</t>
  </si>
  <si>
    <t>3.1.3.2</t>
  </si>
  <si>
    <t>POR DEFICIENCIA EN LA PLANEACIÓN POR PARTE DEL FDLCH, ORIGINANDO UN INADECUADO MANEJO DE LOS RECURSOS PÚBLICOS, E INEFICIENCIA EN EL LOGRO DE LAS METAS,CONVIRTIÉNDOSE EN UN POTENCIAL RIESGO JURÍDICO PARA LA ADMINISTRACIÓN. ESTA SITUACIÓN TRANSGREDE EL PRINCIPIO DE PLANEACIÓN EN EL ÁMBITO DE LA CONTRATACIÓN PÚBLICA.</t>
  </si>
  <si>
    <t>COMUNICACIONES INTERINSTITUCIONALES CON EMPRESAS DE SERVICIOS PUBLICOS, ENTIDADES DISTRITALES Y ENTES COMPETENTES</t>
  </si>
  <si>
    <t>COMUNICACIONES OFICIALES EMITIDAS</t>
  </si>
  <si>
    <t>NO DE OFICIOS ENVIADOS VS RESPUESTAS OPORTUNAS</t>
  </si>
  <si>
    <t>PLANEACIÓN-INFRAESTRUCTURA</t>
  </si>
  <si>
    <t>FILA_17</t>
  </si>
  <si>
    <t>MESAS DE TRABAJO CON EL SECTOR DURANTE LA ETAPA PRECONTRACTUAL</t>
  </si>
  <si>
    <t>MESAS DE TRABAJO  ETAPA PRECONTRACTUAL</t>
  </si>
  <si>
    <t>NO MESAS DE TRABAJO CON EL SECTOR DURANTE LA ETAPA PRECONTRACTUAL  = O &gt; AL NO CONTRATOS ADELANTADOS.</t>
  </si>
  <si>
    <t>FILA_18</t>
  </si>
  <si>
    <t>3.1.3.3</t>
  </si>
  <si>
    <t>FALTA DE VERIFICACIÓN POR PARTE DEL FDLC, AL NO HABER  UNA EFECTIVA NI OBJETIVA EVALUACIÓN DE LA OFERTA DEL PROPONENTE FINALMENTE HABILITADO Y SELECCIONADO;</t>
  </si>
  <si>
    <t>FORTALECER TÉCNICAMENTE LOS COMITÉS EVALUADORES DE LOS ASPECTOS ECONÓMICOS Y FINANCIEROS DE LOS PROYECTOS DE INVERSIÓN QUE ADELANTA EL FDLCH</t>
  </si>
  <si>
    <t>COMITÉS EVALUADORES CON APROBACION DE EVALUACIONES ECONOMICAS</t>
  </si>
  <si>
    <t>NO. DE PROCESOS ADELANTADOS VS EVALUACIONES APROBADAS</t>
  </si>
  <si>
    <t>PLANEACIÓN-CONTRATACIÓN</t>
  </si>
  <si>
    <t>FILA_19</t>
  </si>
  <si>
    <t>SE PRESENTARON FALENCIAS POR PARTE DEL FDLCH  EN  LA  ETAPA  DE PLANEACIÓN  Y EJECUCIÓN, ASÍ COMO TAMBIEN UNA INOPORTUNA ATENCIÓN A LOS POTENCIALES BENEFICIARIOS, IMPACTANDO DE MANERA NEGATIVA LA SATISFACCIÓN DE LAS NECESIDADES DE LA COMUNIDAD AL NO CUMPLIRSE CON EL OBJETIVO INSTITUCIONAL  Y  NO  CONCRETARSE  LA  ENTREGA  DE  BIENES  Y  SERVICIOS QUE  PERSIGUE  LA ADMINISTRACIÓN AL CONTAR Y DESTINAR RECURSOS PARA LA CONTRATACIÓN Y EJECUCIÓN DE LOS MISMOS.</t>
  </si>
  <si>
    <t>DESARROLLAR ACCIONES QUE OPTIMICEN LOS TIEMPOS DE PLANEACIÓN, FORMULACIÓN, CONTRATACIÓN Y ENTREGA DE LOS BIENES Y SERVICIOS ASIGNADOS A LAS METAS DEL PDL.</t>
  </si>
  <si>
    <t>ACCIONES DE OPTIMIZACION EN PLANEACIÓN Y CONTRATACIÓN</t>
  </si>
  <si>
    <t>NO. ACCIONES REALIZADAS/ NO. DE ACCIONES PREVISTAS</t>
  </si>
  <si>
    <t>PLANEACIÓN-CONTRATACIÓN DESPACHO</t>
  </si>
  <si>
    <t>FILA_20</t>
  </si>
  <si>
    <t>POR LA FALTA DE SUPERVISIÓN Y CONTROL DE PARTE DEL APOYO A LA SUPERVISIÓN DEL CONTRATO, INDEBIDO SEGUIMIENTO A LA GESTIÓN DOCUMENTAL, FALTA DE SISTEMAS DE MONITOREO QUE PERMITAN DAR CUMPLIMIENTO A LAS DISPOSICIONES LEGALES RELACIONADAS CON LOS EXPEDIENTES CONTRACTUALES; HECHOS QUE GENERAN INCERTIDUMBRE A LA COMUNIDAD</t>
  </si>
  <si>
    <t>SE REALIZARA LA VERIFICACIÓN POR PARTE DEL APOYO A LA SUPERVISIÓN UNA VEZ EFECTUADA LOS PAGOS CORRESPONDIENTE Y LAS REVISIONES DE APROBACIÓN PARA TRAMITES DE PAGO.</t>
  </si>
  <si>
    <t>VERIFICACION EJECUCION CONTRACTUAL SECOP</t>
  </si>
  <si>
    <t>NO. CUENTAS PRESENTADAS VS NO. DE CUENTAS CARGADAS EN LA PLATAFORMA</t>
  </si>
  <si>
    <t>APOYOS A LA SUPERVISIÓN- INFRAESTRUCTURA</t>
  </si>
  <si>
    <t>FILA_21</t>
  </si>
  <si>
    <t>UNA  GESTIÓN  FISCAL  INEFICAZ  Y  ANTIECONÓMICA  POR  FALTA  DE  SEGUIMIENTO TÉCNICO, ADMINISTRATIVO Y FINANCIERO POR PARTE DE LA INTERVENTORÍA, TODA VEZ, QUE ESTAS SITUACIONES IDENTIFICADAS SE REFIEREN A ACTIVIDADES NETAS DE EJECUCIÓN, APROBACIÓN Y AUTORIZACIÓN DE PAGO DE ACTIVIDADES E ÍTEMS QUE APRUEBA DIRECTAMENTE Y BAJO SU POTESTAD LA INTERVENTORÍA Y QUE SE ENCUENTRAN DEFINIDAS CONTRACTUALMENTE COMO FUNCIONES, OBLIGACIONES Y RESPONSABILIDADES DE LA MISMA</t>
  </si>
  <si>
    <t>SE REALIZARÁ UNA REUNIÓN DE SOCIALIZACIÓN Y SENSIBILIZACIÓN ENTRE LAS ÁREAS DE CONTRATACIÓN Y PLANEACIÓN DIRIGIDO AL EQUIPO DE INFRAESTRUCTURA Y EL CONTRATISTA DE OBRA E INTERVENTORÍA PARA LA CAPACITACIÓN SOBRE LA ESTRUCTURA Y CARACTERÍSTICAS DE LA PLANEACIÓN EN LOS CONTRATOS DE OBRA PÚBLICA, (CÁLCULO DE AIU, ÍTEMS NO PREVISTOS, ETC.), NO OBSTANTE, DURANTE LOS PROCESOS DE FORMULACIÓN LA ENTIDAD REQUERIRÁ LA EXISTENCIA TÉCNICA DEL SECTOR IDU, EN ATENCIÓN A LOS LINEAMIENTOS DADOS POR LA SDG.</t>
  </si>
  <si>
    <t>CAPACITACIÓN VERIFICACIÓN RECONOCIMIENTO ECONÓMICO CONTRATOS OBRA PÚBLICA Y LIQUIDACIÓN.</t>
  </si>
  <si>
    <t>UNA CAPACITACIÓN REALIZADA</t>
  </si>
  <si>
    <t>CONTRATACIÓN PLANEACIÓN  INFRAESTRUCTURA</t>
  </si>
  <si>
    <t>FILA_22</t>
  </si>
  <si>
    <t>3.3.1.1</t>
  </si>
  <si>
    <t>DEBILIDAD EN EL  PROCESO DE CONCILIACIÓN ENTRE LAS ÁREAS DE PRESUPUESTO Y JURIDICA SOBRE EL REPORTE DE LA INFORMACION POR CONCEPTO DE INGRESOS DE MULTAS, GENERANDO INCONSISTENCIA Y LA NO CONFIABILIDAD DE LA INFORMACIÓN REPORTADA DIFICULTANDO LA LABOR DE CONTROL Y VIGILANCIA EN EL MANEJO DE LOS RECURSOS PÚBLICOS.</t>
  </si>
  <si>
    <t>SE REALIZARAN VERIFICACIONES MENSUALES ENTRE LOS INFORMES ZTRM0006 DETALLE DE INGRESOS Y ZPSM_0084 EJECUCIÓN PRESUPUESTAL DE INGRESOS.  TENIENDO EN CUENTA LAS DIFERENCIAS GENERADAS SE ENVIA CORREO A LAS SECRETARIA DE HACIENDA (ENCARGADA DE REALIZAR EL REGISTRO DE LOS INGRESOS PARA LOS FONDOS DE DESARRLLO LOCAL) Y SE PROCEDERA CON LA INCORPORACIÓN DE LAS DIFERENCIAS POR PARTE DEL RESPONSABLE DE PRESUPUESTO DEL FONDO.</t>
  </si>
  <si>
    <t>VERIFICACIÓN INFORMACION PRESUPUESTAL</t>
  </si>
  <si>
    <t>4 CONCILIACIONES EN LA VIGENCIA</t>
  </si>
  <si>
    <t>PRESUPUESTO</t>
  </si>
  <si>
    <t>FILA_23</t>
  </si>
  <si>
    <t>SE REALIZARAN CONCILIACIONES MENSUALES CON LAS ÁREAS DE CONTABILIDAD Y JURÍDICA, MEDIANTE SOLICITUDES POR CORREO ELECTRÓNICO INSTITUCIONAL DE VERIFICACIÓN DE LA INFORMACIÓN, QUE POSTERIORMENTE SERÁ REMITIDA A LA TESORERÍA.</t>
  </si>
  <si>
    <t>FILA_24</t>
  </si>
  <si>
    <t>SE CONFIGURA UN DETRIMENTO AL PATRIMONIO PÚBLICO  EN  CUANTÍA  DE  $71.361.498 DEBIDO  A  UNA  GESTIÓN  FISCAL  INEFICIENTE  Y ANTIECONÓMICA,   DADAS   LAS FALENCIAS   DETECTADAS EN  EL SEGUIMIENTO TÉCNICO, ADMINISTRATIVO,  FINANCIERO  Y  JURÍDICO  A  LA  EJECUCIÓN  DEL  CONTRATO  POR  PARTE  DE  LA INTERVENTORÍA, EJERCIDA MEDIANTE EL CTO. 128DE 2018, INOBSERVANDO LO ESTABLECIDO EN EL MANUAL DE CONTRATACIÓN Y SUPERVISIÓN DE LA SECRETARÍA DISTRITAL DE GOBIERNO</t>
  </si>
  <si>
    <t>ELABORACIÓN Y ENTREGA DE LINEAMIENTOS TÉCNICOS PARA LA VERIFICACIÓN DE LA EJECUCIÓN DE CONTRATOS DE OBRA DIRIGIDOS AL CONTRATISTA DE OBRA E INTERVENTORÍA; LOS CUALES INCLUYEN LA TRAZABILIDAD DE LAS GESTIONES REALIZADAS ANTE EL SECTOR PARA LA RESERVA DE LOS PUNTOS A  INTERVENIR</t>
  </si>
  <si>
    <t>CUMPLIMIENTO PROCEDIMIENTO FILTROS Y RESERVAS ANTE EL SECTOR IDU</t>
  </si>
  <si>
    <t>VERIFICACIÓN DE GARANTÍAS Y RESERVAS DE TRAMOS PRIORIZADOS EN EL SISTEMA</t>
  </si>
  <si>
    <t>INFRAESTRUCTURA</t>
  </si>
  <si>
    <t>FILA_25</t>
  </si>
  <si>
    <t>POR FALENCIAS EN LA VERIFICACIÓN Y EVALUACIÓN DE LAS PROPUESTAS DE LOS PROPONENTES POR PARTE DEL COMITÉ EVALUADOR ACORDE CON LOS CRITERIOS Y REQUISITOS ESTABLECIDOS EN EL PLIEGO DE CONDICIONES, LO QUE INCIDE EN LA CALIFICACIÓN Y PUEDE ALTERAR LA SELECCIÓN DEL CONTRATISTA Y AFECTAR EL CUMPLIMIENTO DEL OBJETO DEL PROCESO CONTRACTUAL.</t>
  </si>
  <si>
    <t>GENERAR UNA HERRAMIENTA DE ORIENTACION PARA LA EVALUACION DE LOS ITEMS ESTABLECIDOS EN LAS LICITACIONES PUBLICAS DE OBRA</t>
  </si>
  <si>
    <t>HERRAMIENTA DE ORIENTACIÓN</t>
  </si>
  <si>
    <t>UNA HERRAMIENTA</t>
  </si>
  <si>
    <t>ÁREAS DE PLANEACIÓN   CONTRATACIÓN   INFRAESTRUCTURA</t>
  </si>
  <si>
    <t>FILA_26</t>
  </si>
  <si>
    <t>POR DEFICIENCIAS EN LA PLANEACIÓN, TODA VEZ, QUE EL PERMISO DE OCUPACIÓN DEL CAUCE SE DEBÍA HABER SOLICITADO CON ANTELACIÓN AL INICIO DEL CONTRATO POR PARTE DE LA ALCALDÍA LOCAL DE CHAPINERO PARA TENER LA CERTEZA QUE ESTE PROYECTO SE PODÍA REALIZAR Y ASÍ NO ENFRENTAR DILACIONES PARA LA EJECUCIÓN DEL CONTRATO Y POSIBLES PROBLEMAS LEGALES, TODA VEZ, QUE CON ANTELACIÓN EN EL INFORME FINAL EN LOS ESTUDIOS PREVIOS DE LA CONSULTORÍA N°109 DE 2017 SE ESTABLECIÓ LA NECESIDAD DE TRAMITARLO.</t>
  </si>
  <si>
    <t>PREVIO AL INICIO DE LA FORMULACIÓN DEL PROYECTO SE REMITAN A LAS ENTIDADES DISTRITALES, EMPRESAS DE SERVICIOS PÚBLICOS, AUTORIDADES AMBIENTALES Y ENTES COMPETENTES, LOS PUNTOS PRIORIZADOS PARA SU INTERVENCIÓN, CON EL OBJETIVO DE IDENTIFICAR LAS SITUACIONES PARTICULARES, LINEAMIENTOS Y CONDICIONES EN QUE SE DEBE LLEVAR AL CABO LA EJECUCIÓN DE LAS OBRAS</t>
  </si>
  <si>
    <t>SOLICITUD DE INFORMACIÓN -LINEAMIENTOS TÉCNICOS</t>
  </si>
  <si>
    <t>SOLICITUDES REMITIDAS VS RESPUESTAS DE TERCEROS</t>
  </si>
  <si>
    <t>FILA_27</t>
  </si>
  <si>
    <t>3.3.3.1</t>
  </si>
  <si>
    <t>DEBILIDAD EN EL PROCESO DE REGISTRO DE LA INFORMACIÓN PRESUPUESTAL PRESENTADA EN LOS FORMULARIOS CB-0001, "RESERVAS PRESUPUESTALES AL CIERRE DE LA VIGENCIA" LA CUAL PRESENTABA INFORMACIÓN  QUE  NO  ERA  COHERENTE    CON  LA  REGISTRADA  EN  LA  EJECUCIÓN PRESUPUESTAL REPORTADA EN EL FORMATO CB-0103, LO QUE GENERA INCERTIDUMBRE Y LA NO CONFIABILIDAD DE LA INFORMACIÓN, DIFICULTANDO LA LABOR DE CONTROL Y VIGILANCIA EN EL MANEJO DE LOS RECURSOS PÚBLICOS.</t>
  </si>
  <si>
    <t>DESDE EL ÁREA DE PRESUPUESTO EN CABEZA DEL RESPONSABLE HARÁ UNA REVISIÓN Y VERIFICACIÓN JUNTO CON EL  RESPONSABLE ENCARGADO DE CARGAR  Y TRANSMITIR LA INFORMACIÓN EN EL APLICATIVO SIVICOF LOS DOCUMENTOS Y FORMATOS A CARGO DEL ÁREA CON EL FIN MINIMIZAR EL RIESGO DE ERROR VALIDANDO Y DILIGENCIANDO CORRECTAMENTE PARA LA PRESENTACIÓN EN LOS REPORTES DEL SIVICOF, DE LO CUAL SE DEJARA REGISTRO MEDIANTE CORREOS ELECTRÓNICOS INSTITUCIONALES DE VERIFICACIÓN.</t>
  </si>
  <si>
    <t>VERIFICACIÓN DE DATOS INFORMACIÓN A CARGO DEL ÁREA PRESUPUESTO</t>
  </si>
  <si>
    <t>NO. DE CORREOS CON INFORMES PRESUPUESTALES PARA VERIFICACIÓN/ NO. DE CORREOS DE RESPUESTA DE LA VERIFICACIÓN REALIZADAS.</t>
  </si>
  <si>
    <t>PRESUPUESTO   PROFESIONAL RESPONSABLE CARGUE SIVICOF</t>
  </si>
  <si>
    <t>FILA_28</t>
  </si>
  <si>
    <t>3.2.2.1</t>
  </si>
  <si>
    <t>DEFICIENTE SUPERVISIÓN E INTERVENTORÍA TÉCNICA DE MANERA OPORTUNA A LA EJECUCIÓN DEL CONTRATO, EVIDENCIANDO UNA GESTIÓN ANTIECONÓMICA E INEFICIENTE GENERADA POR LA AUSENCIA DE CONTROLES DE ACUERDO A LO ESTIPULADO EN EL MANUAL DE CONTRATACIÓN Y SUPERVISIÓN DE LA SECRETARÍA DISTRITAL DE GOBIERNO</t>
  </si>
  <si>
    <t>SE LLEVARÁ A CABO UNA REUNIÓN DE SOCIALIZACION POR PARTE DEL APOYO DEL IDU ENTRE LAS ÁREAS DE CONTRATACIÓN Y PLANEACIÓN DIRIGIDO AL EQUIPO DE INFRAESTRUCTURA EN LA SOCIALIZACION Y/O CAPACITACION SOBRE LA ESTRUCTURA Y CARACTERISTICAS DE LA PLANEACION EN LOS CONTRATOS DE OBRA PUBLICA, (CALCULACION DE AUI, ITEMS NO PREVISTOS,. ETC)</t>
  </si>
  <si>
    <t>CAPACITACIÓN, ESTRUCTURA Y CARACTERISTICAS CONTRATOS OBRA PUBLICA Y LIQUIDACION DE LOS MISMOS</t>
  </si>
  <si>
    <t>UNA CAPACITACIÓN Y/O SOCIALIZACIÓN</t>
  </si>
  <si>
    <t>ÁREA DE CONTRATACIÓN:  INFRAESTRUCTURA:  APOYO: INSTITUTO DE DESARROLLO URBANO IDU</t>
  </si>
  <si>
    <t>FILA_29</t>
  </si>
  <si>
    <t>3.2.2.3</t>
  </si>
  <si>
    <t>DEBILIDAD EN LA SUPERVISION Y CONTROL POR PARTE DE LA ADMINISTRACIÓN DEL FDLCH AL NO REALIZAR SEGUIMIENTO AL ESTADO DE LA OBRAS EJECUTADAS PARA GARANTIZAR ASÍ LA CALIDAD DE LOS BIENES Y SERVICIOS ENTREGADOS, HECHO QUE REPRESENTA UN RIESGO EN EL MANEJO DE LOS RECURSOS PÚBLICOS, VULNERANDO EL ARTICULO 83 Y 84 DE LA LEY 1474 DEL 2011, NUMERALES 1,2 Y 4 DEL ARTICULO 4, NUMERALES 1 Y 8 DEL ARTICULO 26 DE LA LEY 80 DE 1993, ASI COMO, EL ARTICULO 2 DE LA LEY 87 DE 1993</t>
  </si>
  <si>
    <t>ELABORAR Y PRESENTAR INFORME CADA SEIS MESES DETALLADO DEL SEGUIMIENTO DE VIGENCIAS DE ESTABILIDAD Y CALIDAD DE OBRA DE LOS CONTRATOS CON PÓLIZAS VIGENCIAS.</t>
  </si>
  <si>
    <t>INFORME DETALLADO</t>
  </si>
  <si>
    <t>NÚMERO DE INFORMES PRESENTADOS EN EL SEMESTRE/ NÚMERO DE CONTRATOS DE OBRA DEL SEMESTRE.</t>
  </si>
  <si>
    <t>ÁREA DE GESTIÓN DEL DESARROLLO LOCAL -PROFESIONALES DE INFRAESTRUCTURA</t>
  </si>
  <si>
    <t>FILA_30</t>
  </si>
  <si>
    <t>3.2.2.5</t>
  </si>
  <si>
    <t>DESORGANIZACIÓN ADMINISTRATIVA DE LA DOCUMENTACIÓN, LO CUAL CONSTITUYE UNA OBSTRUCCIÓN AL DESARROLLO DE LA AUDITORÍA, POR NO CONTAR CON UNA INFORMACIÓN CENTRALIZADA, CONFIABLE, OPORTUNA, LO CUAL OCASIONA RETRASOS ADEMÁS DE VULNERAR LA ACCIÓN DE PRESERVACIÓN DE LOS DOCUMENTOS PÚBLICOS Y GARANTIZAR LA PUBLICIDAD DE LOS ACTOS ADMINISTRATIVOS CONTRACTUALES PARA SU REVISIÓN Y CONSULTA</t>
  </si>
  <si>
    <t>REALIZAR MESAS TRIMESTRALES CON LOS APOYOS A LA SUPERVISIÓN PARA EL SEGUIMIENTO  DE REGISTRO DE PUBLICACIÓN EN EL SISTEMA SECOP II</t>
  </si>
  <si>
    <t>SEGUIMIENTO PUBLICACIÓN EN EL SISTEMA SECOP II</t>
  </si>
  <si>
    <t>NO. DE MESAS REALIZADAS/ NO. DE MESAS PROGRAMAS</t>
  </si>
  <si>
    <t>ÁREA DE CONTRATACIÓN:  PROFESIONALES APOYOS A LA SUPERVISIÓN</t>
  </si>
  <si>
    <t>FILA_31</t>
  </si>
  <si>
    <t>POR NO EVIDENCIARSE A LA FECHA ACTUACIONES DE SUBSANACIÓN EFECTIVA CON FINES DE REINTEGRO, PERSISTE POR ENDE EL HECHO GENERADOR CUESTIONADO, RELACIONADO CON LA ESTRUCTURACIÓN, RECONOCIMIENTO Y PAGO INJUSTIFICADO DE LOS CONCEPTOS CITADOS. POR LO TANTO, SE CONFIGURA COMO HALLAZGO ADMINISTRATIVO Y FISCAL CON PRESUNTA INCIDENCIA DISCIPLINARIA POR EL TIPO DE GRAVÁMENES ESTRUCTURADOS, RECONOCIDOS Y PAGADOS EN ACTAS PARCIALES 1 A LA 5 INMERSOS DENTRO DEL A.I.U. DEL (31.8%).</t>
  </si>
  <si>
    <t>EFECTUAR UN (01) COMITÉ DE ASISTENCIA TÉCNICA CON EL SECTOR Y UN (01) COMITÉ CON LOS PROFESIONALES DEL FONDO DE DESARROLLO LOCAL DE CHAPINERO, INCLUYENDO LAS ÁREAS DE PLANEACIÓN, JURÍDICA, CONTABILIDAD Y CONTRATACIÓN QUE PERMITAN VERIFICAR LOS COSTOS QUE SE ASOCIAN AL A.I.U. QUE GENEREN UN CONCEPTO DE APROBACIÓN CON LA NORMATIVIDAD VIGENTE Y APLICABLE, QUE SEAN LA BASE PARA LA ESTRUCTURACIÓN DE LOS PRÓXIMOS PROCESOS DE CONTRATACIÓN.</t>
  </si>
  <si>
    <t>ACTAS DE ASISTENCIA TÉCNICA Y COMITÉ DE CONTRATACIÓN DESARROLLADOS POR PROCESO DE FORMULACIÓN</t>
  </si>
  <si>
    <t>NO. DE ACTAS DE ASISTENCIA TÉCNICA Y COMITÉ DE CONTRATACIÓN</t>
  </si>
  <si>
    <t>INFRAESTRUCTURA   APOYO EQUIPO DE CONTRATACIÓN  APOYO EQUIPO DE CONTABILIDAD</t>
  </si>
  <si>
    <t>FILA_32</t>
  </si>
  <si>
    <t>SE REALIZARA EL AJUSTE A LOS VALORES DE PAGO PARA EL CASO 1 Y 2  EN LA LIQUIDACION DE ESTE CONTRATO.</t>
  </si>
  <si>
    <t>AJUSTE LIQUIDACIÓN CONTRATO</t>
  </si>
  <si>
    <t>AJUSTES REALIZADOS EN PROCESO DE LIQUIDACIÓN VS LIQUIDACIÓN CONTRACTUAL</t>
  </si>
  <si>
    <t>CUMPLIDA INEFECTIVA</t>
  </si>
  <si>
    <t>FILA_33</t>
  </si>
  <si>
    <t>DEFICIENCIAS EN LA SUPERVISIÓN, TODA VEZ QUE, EL CONTRATISTA TENÍA EL CONOCIMIENTO DEL PERSONAL NECESARIO PARA EL DESARROLLO DEL OBJETO CONTRACTUAL, SIN EMBARGO, DENTRO DE LA ETAPA DE ALISTAMIENTO NO SE DISPUSO DE LA TOTALIDAD DEL PERSONAL REQUERIDO, LO QUE OCASIONÓ SUSPENSIONES Y PRÓRROGAS AFECTANDO LA OPORTUNA EJECUCIÓN DEL OBJETO CONTRACTUAL.</t>
  </si>
  <si>
    <t>IMPLEMENTAR DENTRO DEL FORMATO DE REVISIÓN DE HOJAS DE VIDA DEL CONTRATO PARAMETRIZADO DENTRO DE LA ESTRATEGIA DE LA SUPERVISIÓN ESTRATÉGICA, LA REVISIÓN Y APROBACIÓN DE HOJAS DE VIDA DE LA TOTALIDAD DE LOS PERFILES DEL CONTRATISTA NECESARIO PARA LA EJECUCIÓN DE LAS ACTIVIDADES DEL CONTRATO; INCLUYENDO AL PERSONAL ESPECIALIZADO COMO; TALLERISTAS Y OTROS SIMILARES</t>
  </si>
  <si>
    <t>VERIFICACIÓN DE PERSONAL</t>
  </si>
  <si>
    <t>NO. PERSONAL SOLICITADO/NO. PERSONAL APROBADO</t>
  </si>
  <si>
    <t>REFERENTE AMBIENTAL URBANO  APOYO EQUIPO DE PLANEACIÓN LOCAL APOYOS A LA SUPERVISIÓN</t>
  </si>
  <si>
    <t>ABIERTA</t>
  </si>
  <si>
    <t>FILA_34</t>
  </si>
  <si>
    <t>FALENCIAS ADMINISTRATIVAS EN EL OPORTUNO REGISTRO DE LOS HECHOS ECONÓMICOS, LO QUE ORIGINÓ QUE LOS ESTADOS FINANCIEROS NO REFLEJEN FIELMENTE EL EFECTO DE TODAS LAS TRANSACCIONES Y POR CONSIGUIENTE, QUE LA INFORMACIÓN NO SEA RAZONABLE, CONFIABLE Y VERAZ; TRANSGREDIENDO LOS NUMERALES; 3, 4.1, 4.2, 5, 6.2, 6.2.1, 6.3, 6.3.4 Y 6.4.1, DEL MARCO CONCEPTUAL PARA LA PREPARACIÓN Y PRESENTACIÓN DE INFORMACIÓN FINANCIERA DE LAS ENTIDADES DE GOBIERNO.</t>
  </si>
  <si>
    <t>REALIZAR DE MANERA INTEGRAL UNA TOMA FÍSICA DE BIENES Y UNA MEDICIÓN POSTERIOR PARA LA VIGENCIA 2022 CON EL FIN DE DAR CUMPLIMIENTO AL MANUAL DE PROCEDIMIENTOS ADMINISTRATIVOS Y CONTABLES PARA EL MANEJO Y CONTROL DE LOS BIENES EN LAS ENTIDADES DE GOBIERNO DISTRITALES</t>
  </si>
  <si>
    <t>INVENTARIO FISICO</t>
  </si>
  <si>
    <t>1 TOMA DE INVENTARIO FISICO</t>
  </si>
  <si>
    <t>ÁREA DE ALMACÉN:   ÁREA DE CONTABILIDAD</t>
  </si>
  <si>
    <t>INCUMPLIDA</t>
  </si>
  <si>
    <t>FILA_35</t>
  </si>
  <si>
    <t>REGISTRAR DE MANERA OPORTUNA EN EL APLICATIVO SICAPITAL LOS RESPECTIVOS MOVIMIENTOS QUE SE DERIVEN DE LAS ACTIVIDADES ANTERIORES TALES COMO REGISTRO DE AVALÚO TÉCNICO, MODIFICACIÓN DE VIDA ÚTIL, VALORIZACIÓN Y/O DETERIORO SEGÚN LA INFORMACIÓN ENTREGADA COMO RESULTADO DE LA TOMA FÍSICA DE BIENES Y LA MEDICIÓN POSTERIOR DENTRO DE LA PRESENTE VIGENCIA.</t>
  </si>
  <si>
    <t>REGISTRO APLICATIVOS</t>
  </si>
  <si>
    <t>CANTIDAD REGISTROS DE MOVIMIENTOS INCLUIDOS EN SICAPITAL/CANTIDAD REGISTROS MOVIMIENTOS DEPURADOS DE LA TOMA FÍSICA</t>
  </si>
  <si>
    <t>FILA_36</t>
  </si>
  <si>
    <t>3.3.1.2</t>
  </si>
  <si>
    <t>POR OMISIÓN EN EL CORRECTO Y OPORTUNO RECONOCIMIENTO, MEDICIÓN Y REVELACIÓN DE ESTOS BIENES, ACORDE CON EL MARCO NORMATIVO PARA ENTIDADES DEL GOBIERNO, GENERANDO INCERTIDUMBRE EN LOS SALDOS DEL GRUPO DE CUENTAS DE BIENES DE USO PÚBLICO E HISTÓRICO Y CULTURALES A 31 DE DICIEMBRE DE 2021. DICHA SITUACIÓN SE PRESENTA, POR CARENCIA DE UNA POLÍTICA CONTABLE PARA EL REGISTRO DE LOS BIENES DE USO PÚBLICO POR PARTE DE LA ALTA DIRECCIÓN</t>
  </si>
  <si>
    <t>REALIZAR TRIMESTRALMENTE 3 CONCILIACIONES ENTRE EL ÁREA DE CONTABILIDAD E INFRAESTRUCTURA DE LOS BIENES DE USO PÚBLICO RELACIONADO CON LAS OBRAS DE MALLA VIAL-ESPACIO PÚBLICO Y PARQUES DEL FDLCH, AJUSTANDO EL REGISTRO EN LAS RESPECTIVAS CUENTAS CONTABLES.</t>
  </si>
  <si>
    <t>CONCILIACIONES SOBRE BIENES DE USO PÚBLICO</t>
  </si>
  <si>
    <t>NO. DE CONCILIACIONES REALIZADAS/ NO. DE CONCILIACIONES PROGRAMADAS</t>
  </si>
  <si>
    <t>ÁREA DE GESTIÓN DEL DESARROLLO LOCAL-INFRAESTRUCTURA  ÁREA DE CONTABILIDAD</t>
  </si>
  <si>
    <t>FILA_37</t>
  </si>
  <si>
    <t>DEFICIENCIAS EN LA LABOR DE SUPERVISIÓN, AL NO REALIZAR EL SEGUIMIENTO TÉCNICO, ADMINISTRATIVO, FINANCIERO, CONTABLE Y JURÍDICO EN OBSERVANCIA DE LA NORMATIVIDAD VIGENTE APLICABLE AL CONTRATO DE PRESTACIÓN DE SERVICIOS NO.219-2021.</t>
  </si>
  <si>
    <t>VERIFICAR DE MANERA TRIMESTRAL EN EL SECOP LAS PUBLICACIONES Y MODIFICACIONES GENERADAS EN LOS DIFERENTES PROCESOS CONTRACTUALES, MEDIANTE PUNTOS DE CONTROL QUE SE EJERCERÁN CONJUNTAMENTE CON LOS PROFESIONALES RESPONSABLES DE CADA PROCESO, A TRAVÉS DEL INFORME DE SUPERVISIÓN PARA LOS CONTRATOS CON PROVEEDORES PERSONA JURÍDICA CON CADA INFORME DE PAGO QUE RADIQUE EL CONTRATISTAS, CONFORME AL PROCEDIMIENTO ESTABLECIDO PARA EL ROL DE APOYO A LA SUPERVISIÓN.</t>
  </si>
  <si>
    <t>PUBLICACIÓN Y/O ACTUALIZACIÓN DE LOS DOCUMENTOS CONTRACTUALES EN EL SECOP.</t>
  </si>
  <si>
    <t>PUBLICACIÓN Y/O ACTUALIZACIÓN DE LOS DOCUMENTOS ASOCIADOS A LOS PROCESOS CONTRACTUALES EN EL SECOP /TOTAL DE LOS DOCUMENTOS GENERADOS EN EL PROCESO CONTRACTUAL</t>
  </si>
  <si>
    <t>PROFESIONALES  APOYOS A LA SUPERVISIÓN DE CONTRATOS JURIDICOS  APOYO  EQUIPO DE CONTRATACIÓN</t>
  </si>
  <si>
    <t>FILA_38</t>
  </si>
  <si>
    <t>SE EVIDENCIO QUE LOS ESTUDIOS Y DISEÑOS ENTREGADOS GENERARON INOPORTUNIDAD EN EL CUMPLIMIENTO DEL CONTRATO A CAUSA DE TERCEROS; SITUACIÓN QUE EN LA FASE DE EJECUCIÓN DEL PRESENTE CONTRATO A SU VEZ, SE VIO AFECTADA DADO QUE EL CONTRATISTA DE OBRA INGASYC S.A.S, DEBIÓ INTERPRETAR Y EJECUTAR LOS ESTUDIOS Y DISEÑOS DENTRO DE SUS ACTIVIDADES PRELIMINARES DE MANERA OPORTUNA PREVIO AL INICIO DE LAS ACTIVIDADES DE OBRA, CON EL FIN DE COMPLEMENTAR Y REALIZAR LAS ACTUALIZACIONES Y/O AJUSTES RESPECTIVOS.</t>
  </si>
  <si>
    <t>INCLUSIÓN DE COMITÉS DURANTE LA FASE DE EJECUCIÓN EN PROYECTOS DE CONSTRUCCIÓN 2022 QUE GARANTICEN QUE LOS ESTUDIOS Y DISEÑOS SE EJECUTARAN SIN CONTRATIEMPOS ORIENTADAS A LA BÚSQUEDA DE SOLUCIONES VALIDADAS POR LOS ESPECIALISTAS DE CADA COMPONENTE DEL CONTRATO DE OBRA EN EL MARCO DEL APOYO INTERINSTITUCIONAL ANTE LAS ENTIDADES DISTRITALES Y EMPRESAS DE SERVICIOS PÚBLICOS.</t>
  </si>
  <si>
    <t>ACTAS DE SEGUIMIENTO EN LA  ETAPA PRELIMINAR</t>
  </si>
  <si>
    <t>NO. ACTAS COMITÉ MENSUAL DE SEGUIMIENTO PARA EL CONTROL EN LA ETAPA PRELIMINAR DE APROPIACIÓN DE ESTUDIOS Y DISEÑOS EN CONTRATOS DE OBRA</t>
  </si>
  <si>
    <t>INFRAESTRUCTURA    APOYO EQUIPO DE PLANEACIÓN</t>
  </si>
  <si>
    <t>FILA_39</t>
  </si>
  <si>
    <t>EL NO ADELANTAR EN EL MOMENTO LAS ACCIONES Y ESTRATEGIAS DE MANERA ADECUADA PARA LA EJECUCIÓN DEL CONTRATO ACTUALMENTE SUSPENDIDO REFLEJA UNA ACTIVIDAD ANTIECONÓMICA INEFICAZ E INEFICIENTE DEL CONSORCIO.</t>
  </si>
  <si>
    <t>REALIZAR INFORMES MENSUALES DEL AVANCE DE LOS PROYECTOS 2022 Y RELACIONAR LA EVIDENCIA DE LAS ACTIVIDADES SEGÚN AVANCE</t>
  </si>
  <si>
    <t>INFORME MENSUAL DE SEGUIMIENTO AL AVANCE DE LOS PROYECTOS</t>
  </si>
  <si>
    <t>N°  DE INFORMES DE LOS PROYECTOS ENTREGADOS POR EL SUPERVISOR</t>
  </si>
  <si>
    <t>INFRAESTRUCTURA  EQUIPO DE PROFESIONALES   APOYO EQUIPO DE CONTRATACIÓN</t>
  </si>
  <si>
    <t>FILA_40</t>
  </si>
  <si>
    <t>3.3.4</t>
  </si>
  <si>
    <t>SE CORROBORÓ QUE LAS OBRAS SE ENCUENTRAN SUSPENDIDAS, EVIDENCIÁNDOSE AFECTACIONES PARA LA COMUNIDAD, QUE IMPLICAN ENTRE OTROS ASPECTOS, UN ALTO RIESGO DE SEGURIDAD PARA EL TRÁFICO PEATONAL Y/O VEHICULAR;  LO QUE CONTRAVIENE LOS PROPÓSITOS ESENCIALES  QUE GARANTICEN LA ADECUADA MOVILIDAD, CONFORME LO DISPUESTO EN LA LEY 769 DE 2002</t>
  </si>
  <si>
    <t>REALIZAR EL SEGUIMIENTO SEMANAL POR PARTE DEL APOYO A LA SUPERVISIÓN DEL CONTRATO EN LOS COMPONENTES DE SEGURIDAD Y SALUD EN EL TRABAJO SG-SST Y COMPONENTE AMBIENTAL (MAO) APROBADO POR LA INTERVENTORÍA</t>
  </si>
  <si>
    <t>ACTAS DE COMITÉ DE SEGUIMIENTO DURANTE TODA LA EJECUCIÓN.</t>
  </si>
  <si>
    <t>NO DE ACTAS DE COMITÉS DE SEGUIMIENTO Y AVANCE SEMANAL.</t>
  </si>
  <si>
    <t>INFRAESTRUCTURA  Y EQUIPO DE PROFESIONALES</t>
  </si>
  <si>
    <t>FILA_41</t>
  </si>
  <si>
    <t>3.3.5</t>
  </si>
  <si>
    <t>POR DESCONOCIMIENTO E INOBSERVANCIA DE LAS NORMAS EN EL MOMENTO DE REALIZAR LA PROYECCIÓN DE LOS COSTOS Y GASTOS DEL PROYECTO POR PARTE DE LA ADMINISTRACIÓN; ADEMÁS, EL FORMATO SUGERIDO POR LA ENTIDAD PARA REALIZAR EL CÁLCULO DE DICHOS CONCEPTOS ANEXO 4A DEL PLIEGO DE CONDICIONES DE LA LICITACIÓN PÚBLICA FDLCH-LP-003-2019 INDUCE A ERROR, POR NO CONTAR CON PIE DE PÁGINA Y/O NOTAS, QUE PERMITAN ESCLARECER LA PERTINENCIA DE LOS ÍTEMS QUE APLICAN PARA LOS CONTRATOS CELEBRADOS POR EL FDL.</t>
  </si>
  <si>
    <t>SE LLEVARA A CABO UNA REUNIÓN DE SOCIALIZACION ENTRE EL IDU Y LAS ÁREAS DE CONTRATACIÓN Y PLANEACIÓN DIRIGIDO AL EQUIPO DE INFRAESTRUCTURA EN LA SOCIALIZACION Y/O CAPACITACION SOBRE LA ESTRUCTURA Y CARACTERISTICAS DE LA PLANEACION DEL PRESUPUESTO  EN LOS CONTRATOS DE OBRA PÚBLICA, (CALCULACION DE AIU, ITEMS NO PREVISTOS,. ETC)</t>
  </si>
  <si>
    <t>CAPACITACIÓN, ESTRUCTURA Y CARACTERISTICAS CONTRATOS OBRA PUBLICA (PARQUES)</t>
  </si>
  <si>
    <t>UNA CAPACITACIÓN Y/O SOCIALIZACIÓN ETAPA DE EJECUCION</t>
  </si>
  <si>
    <t>INFRAESTRUCTURA   APOYO EQUIPO DE CONTRATACIÓN  APOYO EQUIPO DE PLANEACIÓN</t>
  </si>
  <si>
    <t>FILA_42</t>
  </si>
  <si>
    <t>3.3.6</t>
  </si>
  <si>
    <t>LA PUBLICACIÓN NO FUE OPORTUNA, PUES SU REPORTE SE REALIZA EN EL MES DE NOVIEMBRE DE LA SIGUIENTE VIGENCIA, TRANSGREDIENDO LO NORMADO EN LA RESOLUCIÓN REGLAMENTARIA NO 011 DEL 28 DE FEBRERO DE 2014, APLICABLE EN EL MOMENTO DE LOS HECHOS; LA SITUACIÓN DESCRITA ES ORIGINADA POR DEBILIDAD EN LOS CONTROLES Y SEGUIMIENTO OPORTUNO A ESTA ACTIVIDAD ADMINISTRATIVA DE OBLIGATORIO CUMPLIMIENTO, LO QUE DENOTA QUE EL FDLCH NO HA ADOPTADO ACCIONES EFECTIVAS PARA SUBSANAR DICHAS DEFICIENCIAS.</t>
  </si>
  <si>
    <t>ACTUALIZAR LA INFORMACION  EN SIVICOF, REPORTANDO EL MES INMEDIATAMENTE ANTERIOR, JUNTO CON LA EJECUCIÓN DE LAS ACCIONES Y MECANISMOS DE CONTROL POR PARTE DE LA ABOGADA DEL FDLCH Y EL APOYO ADMINISTRATIVO PARA LOS ABOGADOS ASIGNADOS A LOS  PROCESO CONTRACTUALES DEL EQUIPO DE CONTRATACIÓN, ACCIONES QUE SE HA VENIDO ADELANTADO</t>
  </si>
  <si>
    <t>ACTUALIZAR REPORTE DE INFORMACIÓN EN SIVICOF</t>
  </si>
  <si>
    <t>REPORTES ACTUALIZADOS*12</t>
  </si>
  <si>
    <t>CONTRATACIÓN Y APOYO ADMINISTRATIVO</t>
  </si>
  <si>
    <t>FILA_43</t>
  </si>
  <si>
    <t>3.3.7</t>
  </si>
  <si>
    <t>LOS VALORES DE LOS PORCENTAJES FUERON INVERTIDOS, ALTERANDO DE ESTO MODO LOS RESULTADOS DE DICHOS CONCEPTOS,  SI BIEN ES CIERTO QUE NO SE ALTERA EL RESULTADO FINAL, SÍ GENERA INCONSISTENCIAS EN LA APLICACIÓN DE LOS IMPUESTOS  LO QUE CONLLEVA AL RECONOCIMIENTO DE MENORES VALORES PAGADOS POR CONCEPTO DE IMPUESTOS. EL ANTERIOR HECHO, CONTRAVIENE LO ESTABLECIDO EN EL MANUAL DE CONTRATACIÓN Y SUPERVISIÓN DE LA SECRETARÍA DISTRITAL DE GOBIERNO.</t>
  </si>
  <si>
    <t>SE LLEVARA A CABO UNA REUNIÓN DE SOCIALIZACION ENTRE EL IDU Y LAS ÁREAS DE CONTRATACIÓN Y PLANEACIÓN DIRIGIDO AL EQUIPO DE INFRAESTRUCTURA EN LA SOCIALIZACION Y/O CAPACITACION SOBRE LA ESTRUCTURA Y CARACTERISTICAS DE LA PLANEACION EN LOS CONTRATOS DE OBRA PUBLICA, (CALCULACION DE AUI, ITEMS NO PREVISTOS,. ETC)</t>
  </si>
  <si>
    <t>FILA_44</t>
  </si>
  <si>
    <t>VERIFICADO EL EXPEDIENTE DEL CONTRATO DE COMPRAVENTA NO. 254 DE 2021, LA FICHA EBI EMPLEADA EN EL PROCESO PRECONTRACTUAL (FOLIOS 9 Y 10) ENUNCIA QUE NO SE CUMPLE CON LOS LINEAMIENTOS PARA LA ELABORACIÓN DEL DOCUMENTO “FORMULACIÓN Y EVALUACIÓN DE PROYECTOS; LO ANTERIOR, OBEDECE A FALENCIAS EN LA SUPERVISIÓN POR PARTE DEL FDL, LO CUAL AFECTA QUE LA INFORMACIÓN REGISTRADA SEA EFICIENTE Y CONFIABLE.</t>
  </si>
  <si>
    <t>LOS FORMULADORES DEBERAN PRESENTAR AL FUNCIONARIO DE PLANTA DE LA OFICINA DE PLANEACION DE MANERA IMPRESA EL FORMATO DE LA FICHA EBI, EN LA CUAL SE REGISTRARA EL VTO BNO DE LA VERIFICACION DE LA FICHA ACTUALIZADA</t>
  </si>
  <si>
    <t>FICHAS EBI ACTUALIZADAS</t>
  </si>
  <si>
    <t>NO. DE FICHAS PRESENTADAS VS. NO. FICHAS APROBADAS</t>
  </si>
  <si>
    <t>AGDL- OFICINA DE PLANEACIÓN LOCAL JUAN FRANCISCO PLATA</t>
  </si>
  <si>
    <t>FILA_45</t>
  </si>
  <si>
    <t>3.2.2.2</t>
  </si>
  <si>
    <t>VERIFICADO EL EXPEDIENTE DEL CONTRATO DE COMPRAVENTA NO. 299 DE 2021, LA FICHA EBI EMPLEADA EN EL PROCESO PRECONTRACTUAL (FOLIOS 9 Y 10) ENUNCIA QUE NO SE CUMPLE CON LOS LINEAMIENTOS PARA LA ELABORACIÓN DEL DOCUMENTO “FORMULACIÓN Y EVALUACIÓN DE PROYECTOS; LO ANTERIOR, OBEDECE A FALENCIAS EN LA SUPERVISIÓN POR PARTE DEL FDL, LO CUAL AFECTA QUE LA INFORMACIÓN REGISTRADA SEA EFICIENTE Y CONFIABLE.</t>
  </si>
  <si>
    <t>FILA_46</t>
  </si>
  <si>
    <t>UNA VEZ REALIZADA LA EVALUACIÓN AL PLAN DE MEJORAMIENTO, SE EVIDENCIA QUE LA ACCIÓN FORMULADA POR EL FDLCH SE CUMPLIÓ, NO OBSTANTE, LA CAUSA QUE ORIGINÓ EL HALLAZGO PERSISTE, DEBIDO A QUE EL CONTRATO FUE DECLARADO CON INCUMPLIMIENTO PARCIAL Y LA EFECTIVIDAD DE LA ACCIÓN SE ENCUENTRA SUJETA A LA LIQUIDACIÓN DEL COMPROMISO, LA CUAL SE ENCUENTRA EN PROCESO.</t>
  </si>
  <si>
    <t>EN LA ETAPA DE LIQUIDACION SE EFECTUARA LA REVISION FINANCIERA Y CONTABLE DE LOS CONTRATOS VERIFICANDO LAS POLIZAS, IMPUESTOS Y PAGOS DEL A.I.U. APLICABLES EN LOS CONTRATOS DE OBRA PUBLICA DE CONFORMIDAD CON LA NORMATIVIDAD Y LOS LINEAMIENTOS ESTABLECIDOS A LA FECHA.</t>
  </si>
  <si>
    <t>COMPROBACION DEL COMPONENTE FINANCIERO Y CONTABLE EN EL INFORME DE LIQUIDACION</t>
  </si>
  <si>
    <t>INFORME APROBADO PARA LIQUIDACION POR EL APOYO DE LA SUPERVISION Y ABOGADO DEL FDLCH</t>
  </si>
  <si>
    <t>EQUIPO DE INFRAESTRUCTURA JAIME HERNANO EQUIPO DE CONTRATACIÓN HERMER RICARDO</t>
  </si>
  <si>
    <t>FILA_47</t>
  </si>
  <si>
    <t>DEBILIDADES DE CONTROL Y SEGUIMIENTO EN LA GESTIÓN DOCUMENTAL DEL FONDO POR PARTE DEL APOYO A LA SUPERVISIÓN Y EN CONSECUENCIA, LOS EXPEDIENTES CONTRACTUALES Y REGISTROS SON INEXACTOS, DIFICULTANDO EL CORRECTO DESEMPEÑO DE LA AUDITORÍA Y LA CORRECTA GESTIÓN DEL SUJETO DE VIGILANCIA Y CONTROL FISCAL.</t>
  </si>
  <si>
    <t>EL FDLCH PARTIENDO DEL CONTRATO 216-2022, SE INCORPORARA REFERENCIA CRUZADA CON FORMATO TESTIGO DOCUMENTAL RELACIONANDO LOS DOCUMENTOS QUE SE ENCUENTRAN CARGADOS EN LA PLATARMA SECOP II,</t>
  </si>
  <si>
    <t>FORMATO TESTIGO DOCUMENTAL</t>
  </si>
  <si>
    <t>NO. DE FORMATOS INCORPORADOS EN CADA CARPETA UNICA CONTRACTUAL VS CARPETAS CONTRACTUALES DEL CONTRATO</t>
  </si>
  <si>
    <t>CAMILA FARFAN Y EQUIPO DE PARTICIPACIÓN  APOYO: DIANA OVALLE Y EQUIPO DE GESTIÓN DOCUMENTAL</t>
  </si>
  <si>
    <t>FILA_48</t>
  </si>
  <si>
    <t>REVISIÓN POR PARTE DE EQUIPO DE GESTIÓN DOCUMENTAL LOCAL ,A  LAS CARPETAS UNICAS CONTRACTUALES ANTES DE SER ENTREGADAS POR LOS FORMULADORES DE PROYECTOS A LA OFICINA DE CONTRATACIÓN DEL FDLCH.</t>
  </si>
  <si>
    <t>REVISÓN ORGANIZACIÓN DOCUMENTAL PROCESO PRECONTRACTUAL Y CONTRACTUAL DEL FDLCH</t>
  </si>
  <si>
    <t>NO. DE PROCESOS CONTRACTUALES REVISADOS VS NO. DE PROCESOS CONTRACTUALES EXISTENTES</t>
  </si>
  <si>
    <t>PROFESIONALES FORMULADOSRES  APOYO: DIANA OVALLE Y EQUIPO DE GESTIÓN DOCUMENTAL</t>
  </si>
  <si>
    <t>FILA_49</t>
  </si>
  <si>
    <t>FALTA DE DILIGENCIA Y COMPROMISO POR CUENTA DEL FDLCH DE DAR CUMPLIMIENTO AL PRINCIPIO DE PUBLICIDAD, ENCAMINADO A QUE LAS ACTIVIDADES ACORDADAS Y REALIZADAS EN EL CONTRATO SEAN DIFUNDIDAS POR EL SECOP. LO ANTERIOR GENERA DESINFORMACIÓN, FALTA DE CREDIBILIDAD Y SOBRE TODO FALENCIAS EN LA TRANSPARENCIA AL NO TENER CERTEZA EL USUARIO CONSULTOR SOBRE LAS ETAPAS DE UN CONTRATO.</t>
  </si>
  <si>
    <t>VERIFICAR DE MANERA PERIÓDICA EN EL SECOP LAS PUBLICACIONES Y MODIFICACIONES GENERADAS EN LOS DIFERENTES PROCESOS CONTRACTUALES, MEDIANTE PUNTOS DE CONTROL QUE SE EJERCERÁN CONJUNTAMENTE CON LOS PROFESIONALES RESPONSABLES DE CADA PROCESO, A TRAVÉS DE UN LIBRO DE  ANOTACIONES DONDE SE REGISTRARÁ LA DOCUMENTACIÓN EXPEDIDA DE LOS MISMOS, FORTALECIDA CON UNA BASE DE EXCEL IMPLEMENTADA COMO HERRAMIENTA DE SEGUIMIENTO A CARGO DE LA ABOGADA DEL FONDO.</t>
  </si>
  <si>
    <t>PUBLICACIÓN Y/O ACTUALIZACIÓN DE LOS ACTOS ADMINISTRATIVOS EN EL SECOP.</t>
  </si>
  <si>
    <t>PUBLICACIÓN Y/O ACTUALIZACIÓN DE LOS ACTOS ADMINISTRATIVOS ASOCIADOS A LOS PROCESOS CONTRACTUALES EN EL SECOP /TOTAL DE LOS PROCESOS ADMINISTRATIVOS ASOCIADOS A LOS PROCESOS CONTRACTUALES.</t>
  </si>
  <si>
    <t>ÁREA DE GESTIÓN DESARROLLO LOCAL-EQUIPO DE CONTRATACIÓN</t>
  </si>
  <si>
    <t>FILA_50</t>
  </si>
  <si>
    <t>3.3.2.1</t>
  </si>
  <si>
    <t>DEFICIENCIA DE MEDIDAS ADMINISTRATIVAS Y OPERATIVAS, QUE NO PERMITE REFLEJAR DERECHOS CIERTOS POR PARTE DEL ÁREA DE GESTIÓN POLICIVA Y JURÍDICA, LO QUE INCIDE EN LA TOMA DE DECISIONES PARA GESTIONAR LOS PROCESOS Y ADMINISTRACIÓN DEL COBRO DE LAS OBLIGACIONES PENDIENTES DE PAGO A FAVOR DEL FDL EN PROCURA DE UNA EFICIENTE GESTIÓN, Y POR ENDE, GARANTIZAR UN EFECTIVO RECAUDO DE RECURSOS ECONÓMICOS; ASÍ MISMO, QUE SIRVA COMO BASE PARA CONCILIAR Y REPORTAR INFORMACIÓN CIERTA Y CONFIABLE.</t>
  </si>
  <si>
    <t>MANTENER ACTUALIZADA LA BASE DE DATOS "CONTROL DE MULTAS", DE ACUERDO CON LAS CONCILIACIONES REALIZADAS ENTRE LOS PROFESIONALES DE LAS OFICINAS DE CONTABILIDAD Y COBRO PERSUASIVO DEL FDLCH.</t>
  </si>
  <si>
    <t>BASE DE DATOS ACTUALIZADA Y CONCILIADA DEL PORCESO DE MULTAS</t>
  </si>
  <si>
    <t>UNA BASE ACTUALIZADA Y CONCILIADA</t>
  </si>
  <si>
    <t>EQUIPO DE COBRO PRESUASIVO EQUIPO DE CONTABILIDAD</t>
  </si>
  <si>
    <t>FILA_51</t>
  </si>
  <si>
    <t>3.3.2.2</t>
  </si>
  <si>
    <t>SE OBSERVAN JUSTIFICACIONES POR LAS CUALES NO SE LLEVÓ A CABO EL PROCESO DE LA MEDICIÓN POSTERIOR A LA PROPIEDAD PLANTA Y EQUIPO; NO OBSTANTE, LA OMISIÓN DE DICHO PROCESO INCIDE EN LOGRAR UNA REPRESENTACIÓN FIEL DE LA INFORMACIÓN DE LOS ACTIVOS AL CIERRE DE LA VIGENCIA 2022; POR CONSIGUIENTE SE RATIFICA LO OBSERVADO.</t>
  </si>
  <si>
    <t>GESTIONAR OPORTUNAMENTE EL PROCESO DE CONTRATACION, SEGUIMIENTO DE CUMPLIMIENTO EN LAS OBLIGACIONES CONTRACTUALES POR PARTE DEL CONTRATISTA Y REGISTRO DE LA INFORMACION OPORTUNA EN EL APLICATIVO CORRESPONDIENTE POR PARTE DEL PROFESIONAL RESPONSABLE DE LA GESTION DE ALMACEN, FRENTE A LA MEDICION POSTERIOR DE LA PROPIEDAD, PLANTA Y EQUIPO DEL FDLCH.</t>
  </si>
  <si>
    <t>PROCESO DE MEDICION POSTERIOR A LA PLANTA Y EQUIPO DEL FDLCH</t>
  </si>
  <si>
    <t>ADJUDICACION DEL PROCESO DE CONTRATATCION Y POSTERIOR REGISTRO AL 100% DE LA INFORMACION PORDUCTO DE LA MEDICION POSTERIOR DE LA PORPIEDAD, PLANTA Y EQUIPO DEL FDLCH.</t>
  </si>
  <si>
    <t>LIDER DE ALMACÉN FRANCISCO JAVIER R</t>
  </si>
  <si>
    <t>FILA_52</t>
  </si>
  <si>
    <t>NO SE CUMPLIÓ CON LOS REQUERIMIENTOS EN VIRTUD DEL PRINCIPIO DE PLANEACIÓN, EL CUAL CONTEMPLA QUE LAS ENTIDADES PÚBLICAS ESTÁN OBLIGADAS A LA ELABORACIÓN PREVIA DE ESTUDIOS Y ANÁLISIS SUFICIENTEMENTE SERIOS Y COMPLETOS, ANTES DE INICIAR UN PROCEDIMIENTO DE SELECCIÓN,</t>
  </si>
  <si>
    <t>DURANTE LA EVALUACIÓN DE OFERTA DE LA LICITACIÓN PÚBLICA 005-2023, SE ESTABLECIÓ UN PUNTO DE CONTROL EN DONDE SE REVISAN Y VERFICAN LAS OFERTAS ECONÓMICAS Y LOS VALORES OFERTADOS POR LAS ORGANIZACIONES PROPONENTES PARA CONFIRMAR QUE NO SE PRESENTAN VARIOS ITEMS CON LAS MISMAS CARACTERÍSTICAS Y DIFERENTE PRECIO OFERTADO POR LOS PROPONENTES.</t>
  </si>
  <si>
    <t>MATRIZ DE EVALUACIÓN  TÉCNICA Y ECONÓMICA DE PROPONENTES DE PROPONENTES</t>
  </si>
  <si>
    <t>UNA MATRIZ DE SEGUIMIENTO Y CONTROL OFERTAS ECONÓMICAS</t>
  </si>
  <si>
    <t>VIVIANA ORTIZ - MUJER Y GÉNERO</t>
  </si>
  <si>
    <t>FILA_53</t>
  </si>
  <si>
    <t>DEFICIENCIAS EN LA SUPERVISIÓN DE LA INFORMACIÓN SUMINISTRADA EN LAS BASES DE DATOS DE LOS BENEFICIARIOS Y LAS DEBILIDADES EN LA DEFINICIÓN DE PROCEDIMIENTOS QUE ESTRUCTUREN PUNTOS DE CONTROL Y MECANISMOS DE COORDINACIÓN ENTRE LAS PARTES QUE INTERACTÚAN EN EL CONVENIO.</t>
  </si>
  <si>
    <t>SE LLEVARAN A CABO 3 COMITES TECNICOS DE SUPERVISIÓN CON EL FIN DE: VERFICAR EL CUMPLIMIENTO DEL OBJETO DEL CONVENIO Y  OBLIGACIONES ESPECIFICAS RELACIONADAS A LA EJECUCION Y CONTROL DE BASES</t>
  </si>
  <si>
    <t>COMITES TECNICOS DE SUPERVISIÓN</t>
  </si>
  <si>
    <t>3 COMITES TÉCNICOS</t>
  </si>
  <si>
    <t>ALICIA CUJABAN Y JUAN CARLOS AREVALO</t>
  </si>
  <si>
    <t>FILA_54</t>
  </si>
  <si>
    <t>7.2.1</t>
  </si>
  <si>
    <t>SE EVIDENCIO ENTONCES, QUE NO SE HA AMORTIZADO LOS VALORES DEL ANTICIPO, NI  FUERON DESVIRTUADOS POR EL FONDO LOS HECHOS OBJETO DE OBSERVACIÓN, LO CUAL DENOTA QUE EL FDL DE CHAPINERO INCUMPLIÓ CON LOS PRINCIPIOS DE LA FUNCIÓN PÚBLICA.</t>
  </si>
  <si>
    <t>SE REALIZARA LA RECUPERACIÓN DEL DINERO DEL ANTICIPO MEDIANTE COBRO DE LA RESOLUCIÓN DERIVADA DEL PROCESO ADMINISTRATIVO DE INCUMPLIMIENTO  POR LA CUAL SE AFECTA LA PÓLIZA DE ANTICIPO POR EL VALOR DE ($209.615.500) ATENDIENDO EL INCUMPLIMIENTO PRESENTADO, Y SE REALIZARÁ LA SOLICITUD A LA FIDUCIA DE LA DEVOLUCIÓN DEL DINERO RESTANTE DEL ANTICIPO ADMINISTRADO POR ESTA.</t>
  </si>
  <si>
    <t>RETORNO DINERO ANTICIPO COP-159-2022</t>
  </si>
  <si>
    <t>DINERO POR COBRAR/DINERO EFECTIVAMENTE RETORNADO</t>
  </si>
  <si>
    <t>AGDL INFRAESTRUCTURA</t>
  </si>
  <si>
    <t>AÑO</t>
  </si>
  <si>
    <t>MODALIDAD AUDITORIA</t>
  </si>
  <si>
    <t>FECHA INFORME</t>
  </si>
  <si>
    <t>TIPO DE HALLAZGOS</t>
  </si>
  <si>
    <t>1. ADMINISTRATIVOS</t>
  </si>
  <si>
    <t>2.  INCIDENCIA DISCIPLINARIOS</t>
  </si>
  <si>
    <t>3. INCIDENCIA PENALES</t>
  </si>
  <si>
    <t>4. INCIDENCIA FISCALES</t>
  </si>
  <si>
    <t>5. TOTAL</t>
  </si>
  <si>
    <t>ABIERTOS</t>
  </si>
  <si>
    <t>CERRADOS</t>
  </si>
  <si>
    <t>2020 </t>
  </si>
  <si>
    <r>
      <t>Informe Final Auditoría de Regularidad COD. 125 Periodo </t>
    </r>
    <r>
      <rPr>
        <sz val="8"/>
        <color rgb="FF00000A"/>
        <rFont val="WordVisiCarriageReturn_MSFontSe"/>
        <charset val="1"/>
      </rPr>
      <t> </t>
    </r>
    <r>
      <rPr>
        <sz val="8"/>
        <color rgb="FF00000A"/>
        <rFont val="Garamond"/>
        <charset val="1"/>
      </rPr>
      <t xml:space="preserve">
AUD.2019 </t>
    </r>
  </si>
  <si>
    <t>Mayo </t>
  </si>
  <si>
    <r>
      <t>Informe Final Auditoría de Desempeño COD. 145 Periodo </t>
    </r>
    <r>
      <rPr>
        <sz val="8"/>
        <color rgb="FF00000A"/>
        <rFont val="WordVisiCarriageReturn_MSFontSe"/>
        <charset val="1"/>
      </rPr>
      <t> </t>
    </r>
    <r>
      <rPr>
        <sz val="8"/>
        <color rgb="FF00000A"/>
        <rFont val="Garamond"/>
        <charset val="1"/>
      </rPr>
      <t xml:space="preserve">
AUD.2019 </t>
    </r>
  </si>
  <si>
    <t>Julio </t>
  </si>
  <si>
    <r>
      <t>Informe Final Auditoría de Desempeño COD. 164 Periodo </t>
    </r>
    <r>
      <rPr>
        <sz val="8"/>
        <color rgb="FF00000A"/>
        <rFont val="WordVisiCarriageReturn_MSFontSe"/>
        <charset val="1"/>
      </rPr>
      <t> </t>
    </r>
    <r>
      <rPr>
        <sz val="8"/>
        <color rgb="FF00000A"/>
        <rFont val="Garamond"/>
        <charset val="1"/>
      </rPr>
      <t xml:space="preserve">
AUD.2018-2019 </t>
    </r>
  </si>
  <si>
    <t>Septiembre </t>
  </si>
  <si>
    <r>
      <t>Informe Final Auditoría de Desempeño COD. 176 Periodo </t>
    </r>
    <r>
      <rPr>
        <sz val="8"/>
        <color rgb="FF00000A"/>
        <rFont val="WordVisiCarriageReturn_MSFontSe"/>
        <charset val="1"/>
      </rPr>
      <t> </t>
    </r>
    <r>
      <rPr>
        <sz val="8"/>
        <color rgb="FF00000A"/>
        <rFont val="Garamond"/>
        <charset val="1"/>
      </rPr>
      <t xml:space="preserve">
AUD.2018-2019 y 2020 </t>
    </r>
  </si>
  <si>
    <t>Diciembre </t>
  </si>
  <si>
    <t>2021 </t>
  </si>
  <si>
    <r>
      <t>Informe Final Auditoría de Regularidad COD. 122 Periodo </t>
    </r>
    <r>
      <rPr>
        <sz val="8"/>
        <color rgb="FF00000A"/>
        <rFont val="WordVisiCarriageReturn_MSFontSe"/>
        <charset val="1"/>
      </rPr>
      <t> </t>
    </r>
    <r>
      <rPr>
        <sz val="8"/>
        <color rgb="FF00000A"/>
        <rFont val="Garamond"/>
        <charset val="1"/>
      </rPr>
      <t xml:space="preserve">
AUD. 2020 </t>
    </r>
  </si>
  <si>
    <t>Junio </t>
  </si>
  <si>
    <r>
      <t>Informe Final Auditoría de Desempeño COD. 130 Periodo </t>
    </r>
    <r>
      <rPr>
        <sz val="8"/>
        <color rgb="FF00000A"/>
        <rFont val="WordVisiCarriageReturn_MSFontSe"/>
        <charset val="1"/>
      </rPr>
      <t> </t>
    </r>
    <r>
      <rPr>
        <sz val="8"/>
        <color rgb="FF00000A"/>
        <rFont val="Garamond"/>
        <charset val="1"/>
      </rPr>
      <t xml:space="preserve">
AUD. 2018 </t>
    </r>
  </si>
  <si>
    <r>
      <t>Informe Final Auditoría de Desempeño COD. 150 Periodo </t>
    </r>
    <r>
      <rPr>
        <sz val="8"/>
        <color rgb="FF00000A"/>
        <rFont val="WordVisiCarriageReturn_MSFontSe"/>
        <charset val="1"/>
      </rPr>
      <t> </t>
    </r>
    <r>
      <rPr>
        <sz val="8"/>
        <color rgb="FF00000A"/>
        <rFont val="Garamond"/>
        <charset val="1"/>
      </rPr>
      <t xml:space="preserve">
AUD. 2018-2020 </t>
    </r>
  </si>
  <si>
    <t>2022 </t>
  </si>
  <si>
    <r>
      <t>Informe Final Auditoría de Regularidad COD. 110 Periodo </t>
    </r>
    <r>
      <rPr>
        <sz val="8"/>
        <color rgb="FF00000A"/>
        <rFont val="WordVisiCarriageReturn_MSFontSe"/>
        <charset val="1"/>
      </rPr>
      <t> </t>
    </r>
    <r>
      <rPr>
        <sz val="8"/>
        <color rgb="FF00000A"/>
        <rFont val="Garamond"/>
        <charset val="1"/>
      </rPr>
      <t xml:space="preserve">
AUD.2021 </t>
    </r>
  </si>
  <si>
    <t>Informe Final Auditoría de Desempeño COD. 130 periodo AUD. 2019 </t>
  </si>
  <si>
    <r>
      <t>Informe Final Auditoría de Desempeño COD. 150 Periodo </t>
    </r>
    <r>
      <rPr>
        <sz val="8"/>
        <color rgb="FF00000A"/>
        <rFont val="WordVisiCarriageReturn_MSFontSe"/>
        <charset val="1"/>
      </rPr>
      <t> </t>
    </r>
    <r>
      <rPr>
        <sz val="8"/>
        <color rgb="FF00000A"/>
        <rFont val="Garamond"/>
        <charset val="1"/>
      </rPr>
      <t xml:space="preserve">
AUD. 2021 </t>
    </r>
  </si>
  <si>
    <t>2023 </t>
  </si>
  <si>
    <r>
      <t>Informe Final Auditoría de Regularidad COD. 95 Periodo </t>
    </r>
    <r>
      <rPr>
        <sz val="8"/>
        <color rgb="FF00000A"/>
        <rFont val="WordVisiCarriageReturn_MSFontSe"/>
        <charset val="1"/>
      </rPr>
      <t> </t>
    </r>
    <r>
      <rPr>
        <sz val="8"/>
        <color rgb="FF00000A"/>
        <rFont val="Garamond"/>
        <charset val="1"/>
      </rPr>
      <t xml:space="preserve">
AUD. 2022 </t>
    </r>
  </si>
  <si>
    <r>
      <t>Informe Final Auditoría de Desempeño COD. 115 Periodo </t>
    </r>
    <r>
      <rPr>
        <sz val="8"/>
        <color rgb="FF00000A"/>
        <rFont val="WordVisiCarriageReturn_MSFontSe"/>
        <charset val="1"/>
      </rPr>
      <t> </t>
    </r>
    <r>
      <rPr>
        <sz val="8"/>
        <color rgb="FF00000A"/>
        <rFont val="Garamond"/>
        <charset val="1"/>
      </rPr>
      <t xml:space="preserve">
AUD. 2020 a 2023 </t>
    </r>
  </si>
  <si>
    <r>
      <rPr>
        <sz val="8"/>
        <color rgb="FF00000A"/>
        <rFont val="Garamond"/>
      </rPr>
      <t>Informe Final Actuación Especial de Fiscalización COD. 135 Periodo </t>
    </r>
    <r>
      <rPr>
        <sz val="8"/>
        <color rgb="FF00000A"/>
        <rFont val="WordVisiCarriageReturn_MSFontSe"/>
      </rPr>
      <t> </t>
    </r>
    <r>
      <rPr>
        <sz val="8"/>
        <color rgb="FF00000A"/>
        <rFont val="Garamond"/>
      </rPr>
      <t>AUD. 2019 a 2022 </t>
    </r>
  </si>
  <si>
    <t>2024 </t>
  </si>
  <si>
    <r>
      <t>Informe Final Auditoría de Cumplimiento COD. 98 Periodo </t>
    </r>
    <r>
      <rPr>
        <sz val="8"/>
        <color rgb="FF00000A"/>
        <rFont val="WordVisiCarriageReturn_MSFontSe"/>
        <charset val="1"/>
      </rPr>
      <t> </t>
    </r>
    <r>
      <rPr>
        <sz val="8"/>
        <color rgb="FF00000A"/>
        <rFont val="Garamond"/>
        <charset val="1"/>
      </rPr>
      <t xml:space="preserve">
AUD. 2023  </t>
    </r>
  </si>
  <si>
    <t>Abril </t>
  </si>
  <si>
    <t>TOTAL</t>
  </si>
  <si>
    <t>No. PLAN</t>
  </si>
  <si>
    <t>FUENTE</t>
  </si>
  <si>
    <t>HALLAZGOS</t>
  </si>
  <si>
    <t>PROCESO</t>
  </si>
  <si>
    <t>DESCRIPCIÓN DEL HALLAZGO</t>
  </si>
  <si>
    <t>FECHA INICIAL</t>
  </si>
  <si>
    <t>FECHA FINAL</t>
  </si>
  <si>
    <t>ESTADO HALLAZGO</t>
  </si>
  <si>
    <t>% AVANCE</t>
  </si>
  <si>
    <t>Abierto</t>
  </si>
  <si>
    <t>Cerrado</t>
  </si>
  <si>
    <t>359 </t>
  </si>
  <si>
    <t>Auditorías internas al subsistema de Gestión Ambiental </t>
  </si>
  <si>
    <t>ALCALDIA LOCAL-GESTION AMBIENTAL</t>
  </si>
  <si>
    <t xml:space="preserve">1. En la actividad de obras civil en donde se generan obligaciones legales para la gestión adecuada de residuos de construcción y escombros, se evidenció que no se está dando cumplimiento a requisito legal establecido por la resolución 1115 de 2012 y 932 de 2015 ya que se debe reportar de manera mensual los anexos de dicha normatividad. • El aspecto de la norma ISO 14001 - 2015 que no se cumple es el 6.1.3 Requisitos legales y otros requisitos. • Teniendo en cuenta que el desconocimiento de la norma no exime a la organización de la responsabilidad que tiene para gestionar adecuadamente sus requisitos legales, es necesario tener plena certeza del cumplimiento normativo ambiental que le aplica y así evitar posibles sanciones de la autoridad ambiental. </t>
  </si>
  <si>
    <t>01/03/2023 </t>
  </si>
  <si>
    <t>31/12/2023 </t>
  </si>
  <si>
    <t xml:space="preserve">ABIERTO CON SEGUIMIENTO POR LA OAP-SDG </t>
  </si>
  <si>
    <t>2 </t>
  </si>
  <si>
    <t>2. En los seguimientos de control realizados por la autoridad ambiental, se identificaron actividades que se convierten en requisitos legales de una parte interesada para la alcaldía local de Chapinero, los cuales a la fecha no han sido subsanados según acta de visita de evaluación, control y seguimiento ambiental del 4, 5 y 6 de mayo de 2022. • Los numerales de la norma ISO 14001 – 2015 que se incumplen son requisitos legales y otros requisitos 6.1.3 – Evaluación del cumplimiento 9.1.2. • Gestionar adecuadamente sus requisitos legales es necesario para dar cumplimiento a la normatividad ambiental que le aplica y así evitar posibles sanciones de la autoridad ambiental. Adicionalmente, el incumplimiento de requisitos establecidos por un grupo de interés afecta el desempeño ambiental de la organización.  </t>
  </si>
  <si>
    <t>01/08/2022 </t>
  </si>
  <si>
    <t>30/04/2023 </t>
  </si>
  <si>
    <t>3 </t>
  </si>
  <si>
    <t>3. La organización no cuenta con análisis de los límites máximos de fósforo y biodegradabilidad de los tensoactivos presentes en detergentes y jabones utilizados para el aseo y desinfección de instalaciones sanitarias e infraestructura, establecido por la Resolución 0689 de 2016. • El numeral de la norma ISO 14001 – 2015 que se incumplen es requisitos Legales y otros requisitos 6.1.3. • El incumplimiento a los requisitos legales establecidos por la autoridad ambiental expone a la organización a posibles procesos sancionatorios y a la afectación reputacional que un proceso de estos implica. </t>
  </si>
  <si>
    <t>02/01/2023 </t>
  </si>
  <si>
    <t>4 </t>
  </si>
  <si>
    <t>4. Los indicadores que demuestran el seguimiento a los programas ambientales, no cuentan con un análisis que explique el porqué del cumplimiento o en su defecto del incumplimiento y así genera mejoras en el sistema de gestión ambiental. • El numeral de la norma ISO 14001 – 2015 que se incumplen es seguimiento medición análisis y evaluación 9.1. • Los indicadores son una medida tangible del cumplimiento de objetivos, metas o procesos. En ese sentido, el no realizar un análisis periódico de su comportamiento, genera riesgos de retrocesos o estancamientos. De nada sirve planificar si no se mide el cumplimiento y no se analiza el comportamiento del proceso para su mejora continua. El mayor riesgo es no cumplir con los objetivos y mestas trazados. </t>
  </si>
  <si>
    <t>01/01/2023 </t>
  </si>
  <si>
    <t>5 </t>
  </si>
  <si>
    <t>5. En la gestión de los residuos peligrosos que debe realizar la alcaldía local, no se evidenció el reporte de RESPEL generados en el periodo de balance 2021, requisito establecido en el Decreto 1076 de 2015 para las organizaciones que generen más de 10 kg de residuos peligrosos al año. • El numeral de la norma ISO 14001 – 2015 que se incumplen es requisitos legales y otros requisitos 6.1.3. • El incumplimiento a los requisitos legales establecidos por la autoridad ambiental expone a la organización a posibles procesos sancionatorios y a la afectación reputacional que un proceso de estos implica. Adicionalmente, el incumplimiento de requisitos legales afecta el desempeño ambiental de la organización.  </t>
  </si>
  <si>
    <t>427 </t>
  </si>
  <si>
    <t>1 </t>
  </si>
  <si>
    <t>La dificultad de acceso a la información requerida durante la auditoria, no permitió evidenciar la realización del simulacro de derrames realizado en 2022, por no tener acceso a los soportes correspondientes, incumpliendo el numeral de la norma 14001: 2015, en donde se señala que el Sistema de Gestión Ambiental debe incluir la información requerida por la norma y por la organización 7.5.1 Generalidades, lo que impide que la organización pueda reaccionar ante una eventualidad, tomar acciones para la mejora y mitigar las consecuencias de impactos ambientales. </t>
  </si>
  <si>
    <t>01/11/2023 </t>
  </si>
  <si>
    <t>CERRADO-REITERADO POR LA OCI CON EL PM 445 </t>
  </si>
  <si>
    <t>429 </t>
  </si>
  <si>
    <t>Auditorías internas de Gestión </t>
  </si>
  <si>
    <t>ALCALDIA LOCAL-GESTION IVC-INSPECCIONES DE POLICIA</t>
  </si>
  <si>
    <r>
      <t>1. No conformidad por la ausencia de celeridad en los expedientes No. 2019524490103317E Caso ARCO 1754037 2018523490100835E Caso ARCO No. 10226574 y 2017524490102751E Caso ARCO 2454135</t>
    </r>
    <r>
      <rPr>
        <sz val="9"/>
        <color rgb="FF000000"/>
        <rFont val="WordVisiCarriageReturn_MSFontSe"/>
        <charset val="1"/>
      </rPr>
      <t> </t>
    </r>
    <r>
      <rPr>
        <sz val="9"/>
        <color rgb="FF000000"/>
        <rFont val="Garamond"/>
        <charset val="1"/>
      </rPr>
      <t xml:space="preserve">
El Código Nacional de Policía y Convivencia establece: Artículo 2. ¿OBJETIVOS ESPECIFICOS? 6. Establecer un procedimiento respecto al Código proceso, idóneo, inmediato, expedito y eficaz para la atención oportuna de los comportamientos relacionados con la convivencia en el territorio nacional.?</t>
    </r>
    <r>
      <rPr>
        <sz val="9"/>
        <color rgb="FF000000"/>
        <rFont val="WordVisiCarriageReturn_MSFontSe"/>
        <charset val="1"/>
      </rPr>
      <t> </t>
    </r>
    <r>
      <rPr>
        <sz val="9"/>
        <color rgb="FF000000"/>
        <rFont val="Garamond"/>
        <charset val="1"/>
      </rPr>
      <t xml:space="preserve">
Así mismo en su artículo 213 establece: ?los principios del procedimiento único de policía: la oralidad, la gratuidad, la inmediatez, la oportunidad, la celeridad, la eficacia, la transparencia y la buena fe.?</t>
    </r>
    <r>
      <rPr>
        <sz val="9"/>
        <color rgb="FF000000"/>
        <rFont val="WordVisiCarriageReturn_MSFontSe"/>
        <charset val="1"/>
      </rPr>
      <t> </t>
    </r>
    <r>
      <rPr>
        <sz val="9"/>
        <color rgb="FF000000"/>
        <rFont val="Garamond"/>
        <charset val="1"/>
      </rPr>
      <t xml:space="preserve">
Teniendo en cuenta los expedientes seleccionados y estudiados en el presente informe se observaron las siguientes situaciones:</t>
    </r>
    <r>
      <rPr>
        <sz val="9"/>
        <color rgb="FF000000"/>
        <rFont val="WordVisiCarriageReturn_MSFontSe"/>
        <charset val="1"/>
      </rPr>
      <t> </t>
    </r>
    <r>
      <rPr>
        <sz val="9"/>
        <color rgb="FF000000"/>
        <rFont val="Garamond"/>
        <charset val="1"/>
      </rPr>
      <t xml:space="preserve">
Con relación con el expediente No. 2019524490103317E con Caso ARCO 1754037, esta Oficina evidencia inactividad procesal por un término de más de diez (10) meses el acta de reparto con fecha del 21/03/2021, hasta el auto por el cual se avoca conocimiento con fecha del 25/02/2022.</t>
    </r>
    <r>
      <rPr>
        <sz val="9"/>
        <color rgb="FF000000"/>
        <rFont val="WordVisiCarriageReturn_MSFontSe"/>
        <charset val="1"/>
      </rPr>
      <t> </t>
    </r>
    <r>
      <rPr>
        <sz val="9"/>
        <color rgb="FF000000"/>
        <rFont val="Garamond"/>
        <charset val="1"/>
      </rPr>
      <t xml:space="preserve">
En el expediente 2018523490100835E con Caso ARCO No. 10226574, se identifica? inactividad procesal de más de tres (3) años desde la fecha del hecho 24/12/2018 hasta el auto por el cual se avoca conocimiento con fecha del 05/08/2022.</t>
    </r>
    <r>
      <rPr>
        <sz val="9"/>
        <color rgb="FF000000"/>
        <rFont val="WordVisiCarriageReturn_MSFontSe"/>
        <charset val="1"/>
      </rPr>
      <t> </t>
    </r>
    <r>
      <rPr>
        <sz val="9"/>
        <color rgb="FF000000"/>
        <rFont val="Garamond"/>
        <charset val="1"/>
      </rPr>
      <t xml:space="preserve">
Respecto al expediente No. 2017524490102751E Caso ARCO 2454135, se identifica? inactividad procesal por un término de más de dos (2) años desde la materialización del hecho con fecha del 10/09/2017 hasta el acta de reparto con fecha del 23/09/2020.</t>
    </r>
    <r>
      <rPr>
        <sz val="9"/>
        <color rgb="FF000000"/>
        <rFont val="WordVisiCarriageReturn_MSFontSe"/>
        <charset val="1"/>
      </rPr>
      <t> </t>
    </r>
    <r>
      <rPr>
        <sz val="9"/>
        <color rgb="FF000000"/>
        <rFont val="Garamond"/>
        <charset val="1"/>
      </rPr>
      <t xml:space="preserve">
Con los anteriores expedientes descritos, se identifica un perjuicio al ciudadano puesto que se está viendo afectado al no dársele una solución de manera precisa e inmediata, contrariándose así el artículo 213 del código nacional de Policía y Convivencia de los principios del procedimiento, tales como los de inmediatez, oportunidad, celeridad y eficacia. </t>
    </r>
  </si>
  <si>
    <t>X</t>
  </si>
  <si>
    <r>
      <t>2. Debilidades en el registro de información en el aplicativo ARCO.</t>
    </r>
    <r>
      <rPr>
        <sz val="9"/>
        <color rgb="FF000000"/>
        <rFont val="WordVisiCarriageReturn_MSFontSe"/>
        <charset val="1"/>
      </rPr>
      <t> </t>
    </r>
    <r>
      <rPr>
        <sz val="9"/>
        <color rgb="FF000000"/>
        <rFont val="Garamond"/>
        <charset val="1"/>
      </rPr>
      <t xml:space="preserve">
No conformidad por el incumplimiento de la Resolución No. 1030 del 13 de octubre de 2020? ¿Por la cual se adopta el Aplicativo para el Registro del código Nacional de Seguridad y Convivencia Ciudadana? ¿ARCO, en las Inspecciones de Policía y Corregidurías de la Secretaría Distrital de Gobierno y se dictan otras disposiciones referentes al trámite de actuaciones de Policía? en el que resuelve: Artículo SÉPTIMO. Los Profesionales Especializados código 222, grado 24 de las localidades y de la Dirección para la Gestión Policiva y los funcionarios adscritos al ?rea de Gestión Policiva, los Inspectores de Policía, Corregidores y Auxiliares Administrativos de las Alcaldías Locales y la Dirección para la Gestión Policiva -Inspectores de Atención Prioritaria, Centro de Traslado por Protección y profesionales y auxiliares de apoyo a ?estos-, de acuerdo a sus deberes funcionales, ingresaron de forma permanente y obligatoria la información de cada actuación en el Aplicativo para el Registro del código Nacional de Seguridad y Convivencia ? ARCO.?(Negrilla y subrayado fuera de texto)</t>
    </r>
    <r>
      <rPr>
        <sz val="9"/>
        <color rgb="FF000000"/>
        <rFont val="WordVisiCarriageReturn_MSFontSe"/>
        <charset val="1"/>
      </rPr>
      <t> </t>
    </r>
    <r>
      <rPr>
        <sz val="9"/>
        <color rgb="FF000000"/>
        <rFont val="Garamond"/>
        <charset val="1"/>
      </rPr>
      <t xml:space="preserve">
Así mismo, no acata lo establecido en la política de operación No. 7 del Procedimiento Verbal Abreviado por Imposición de Comparendo con Multa General Señalada, con código: GET-IVC-P049, versión 04 del 23 de mayo de 2023, en la cual dispone ?Toda actuación policiva relacionada con este procedimiento debe ser cargada en el aplicativo ARCO?</t>
    </r>
    <r>
      <rPr>
        <sz val="9"/>
        <color rgb="FF000000"/>
        <rFont val="WordVisiCarriageReturn_MSFontSe"/>
        <charset val="1"/>
      </rPr>
      <t> </t>
    </r>
    <r>
      <rPr>
        <sz val="9"/>
        <color rgb="FF000000"/>
        <rFont val="Garamond"/>
        <charset val="1"/>
      </rPr>
      <t xml:space="preserve">
Lo anterior, reflejado en el incumplimiento de registro completo de las actuaciones de los expedientes No. 2019524490103317E Caso ARCO 1754037 2017524490102751E Caso ARCO 2454135, en el cual tiene como objetivo contra con la trazabilidad del expediente. </t>
    </r>
  </si>
  <si>
    <r>
      <t>3. Ausencia en el seguimiento y reporte de materialización riesgos de corrupción y del proceso de IVC. No conformidad por el incumplimiento del manual de Gestión de Riesgo con código: PLE-PIN-M001, versión: 08 numeral 15 de actualizaciones de las matrices de riesgos, en cuanto a la materialización del riesgo del proceso de IVC No. 2 ?posibilidad de afectación económica por incumplimiento de los términos procesales dentro de las actuaciones administrativas y policivas que se encuentran en descongestión?</t>
    </r>
    <r>
      <rPr>
        <sz val="9"/>
        <color rgb="FF000000"/>
        <rFont val="WordVisiCarriageReturn_MSFontSe"/>
        <charset val="1"/>
      </rPr>
      <t> </t>
    </r>
    <r>
      <rPr>
        <sz val="9"/>
        <color rgb="FF000000"/>
        <rFont val="Garamond"/>
        <charset val="1"/>
      </rPr>
      <t xml:space="preserve">
Se evidencia? incumplimiento de lo establecido en el numeral 15 Actualización de las matrices de riesgo. ¿Cada vez que se materialice un riesgo identificado en la matriz de riesgos, se deber? actualizar para reflejar el comportamiento de los controles??</t>
    </r>
    <r>
      <rPr>
        <sz val="9"/>
        <color rgb="FF000000"/>
        <rFont val="WordVisiCarriageReturn_MSFontSe"/>
        <charset val="1"/>
      </rPr>
      <t> </t>
    </r>
    <r>
      <rPr>
        <sz val="9"/>
        <color rgb="FF000000"/>
        <rFont val="Garamond"/>
        <charset val="1"/>
      </rPr>
      <t xml:space="preserve">
Frente a esta situación se observa la ausencia en el monitoreo realizado por la Alcaldía local de Chapinero, toda vez que no ha dado a conocer el incumplimiento de términos por demora y ausencia de celeridad en el procedimiento evidenciado en los con los expedientes bajo No. de caso Arco 1754037, 10226574 y 2454135 generándose as? la materialización del riesgo.</t>
    </r>
    <r>
      <rPr>
        <sz val="9"/>
        <color rgb="FF000000"/>
        <rFont val="WordVisiCarriageReturn_MSFontSe"/>
        <charset val="1"/>
      </rPr>
      <t> </t>
    </r>
    <r>
      <rPr>
        <sz val="9"/>
        <color rgb="FF000000"/>
        <rFont val="Garamond"/>
        <charset val="1"/>
      </rPr>
      <t xml:space="preserve">
Se hace necesario por tanto establecer con la Oficina Asesora de Planeación el correspondiente plan de tratamiento que permitan modificar la valoración y análisis del riesgo, as? como la definición de controles efectivos que permitan la gestión integral de los riesgos asociados al proceso, en concordancia con el Manual de Gestión del riesgo. </t>
    </r>
  </si>
  <si>
    <r>
      <t>4. No conformidad por incumplimiento en el procedimiento GET-IVC-P049 en la gestión y tramite de los expedientes No. 2019524490103317E con caso ARCO 1754037 y 2017524490102751E Caso ARCO 2454135</t>
    </r>
    <r>
      <rPr>
        <sz val="9"/>
        <color rgb="FF000000"/>
        <rFont val="WordVisiCarriageReturn_MSFontSe"/>
        <charset val="1"/>
      </rPr>
      <t> </t>
    </r>
    <r>
      <rPr>
        <sz val="9"/>
        <color rgb="FF000000"/>
        <rFont val="Garamond"/>
        <charset val="1"/>
      </rPr>
      <t xml:space="preserve">
El equipo auditor identifico que en el expediente No 2019524490103317E Caso ARCO 1754037, no se identificó? la comunicación sobre lo resuelto en el auto con fecha del 25/02/2022, en la que avocó? conocimiento y resolvió? avalar la decisión sobre los medios y medidas de policía ordenada en primera instancia, además estableció? abstenerse de imponer la medida correctiva de multa tipo 2 al presunto infractor, ordenar la terminación y archivo definitivo del presente expediente y notificar sobre el contenido del auto al presunto infractor. Así mismo no se identificó? constancia ejecutoria que especifique la firmeza de la decisión.</t>
    </r>
    <r>
      <rPr>
        <sz val="9"/>
        <color rgb="FF000000"/>
        <rFont val="WordVisiCarriageReturn_MSFontSe"/>
        <charset val="1"/>
      </rPr>
      <t> </t>
    </r>
    <r>
      <rPr>
        <sz val="9"/>
        <color rgb="FF000000"/>
        <rFont val="Garamond"/>
        <charset val="1"/>
      </rPr>
      <t xml:space="preserve">
Respecto al expediente No. 2017524490102751E Caso ARCO 2454135, no se evidencio en el aplicativo ARCO ni dentro del expediente remitido por parte de la inspección captura de pantalla del registro del pago de la multa por parte del presunto infractor.</t>
    </r>
    <r>
      <rPr>
        <sz val="9"/>
        <color rgb="FF000000"/>
        <rFont val="WordVisiCarriageReturn_MSFontSe"/>
        <charset val="1"/>
      </rPr>
      <t> </t>
    </r>
    <r>
      <rPr>
        <sz val="9"/>
        <color rgb="FF000000"/>
        <rFont val="Garamond"/>
        <charset val="1"/>
      </rPr>
      <t xml:space="preserve">
En este sentido, se evidencia el incumplimiento del procedimiento ?Verbal Abreviado por Imposición de Comparendo con Multa General con código GET-IVC-P049 versión, de acuerdo con lo señalado en las siguientes actividades:</t>
    </r>
    <r>
      <rPr>
        <sz val="9"/>
        <color rgb="FF000000"/>
        <rFont val="WordVisiCarriageReturn_MSFontSe"/>
        <charset val="1"/>
      </rPr>
      <t> </t>
    </r>
    <r>
      <rPr>
        <sz val="9"/>
        <color rgb="FF000000"/>
        <rFont val="Garamond"/>
        <charset val="1"/>
      </rPr>
      <t xml:space="preserve">
Actividad 23: PROFERIR DECISI?N DE FONDO? ¿Profiere decisión de fondo dentro del proceso, notifica en estrados y concede recursos, según numeral 8 de la Política de Operación dejar registro en Acta constancia de Audiencia GETIVC-F056 y en el Acta de audiencia?</t>
    </r>
    <r>
      <rPr>
        <sz val="9"/>
        <color rgb="FF000000"/>
        <rFont val="WordVisiCarriageReturn_MSFontSe"/>
        <charset val="1"/>
      </rPr>
      <t> </t>
    </r>
    <r>
      <rPr>
        <sz val="9"/>
        <color rgb="FF000000"/>
        <rFont val="Garamond"/>
        <charset val="1"/>
      </rPr>
      <t xml:space="preserve">
ACTIVIDAD 31. VERIFICAR PAGO DE MULTA. Verificar en la plataforma LICO que el Infractor haya pagado la multa. ¿Tomar captura de pantalla del registro en LICO? CAPTURA DE PANTALLA LICO</t>
    </r>
    <r>
      <rPr>
        <sz val="9"/>
        <color rgb="FF000000"/>
        <rFont val="WordVisiCarriageReturn_MSFontSe"/>
        <charset val="1"/>
      </rPr>
      <t> </t>
    </r>
    <r>
      <rPr>
        <sz val="9"/>
        <color rgb="FF000000"/>
        <rFont val="Garamond"/>
        <charset val="1"/>
      </rPr>
      <t xml:space="preserve">
ACTIVIDAD 32. EMITIR CONSTANCIA EJECUTORIA. Emitir constancia ejecutoria de la decisión de primera o segunda instancia.? </t>
    </r>
  </si>
  <si>
    <t>445 </t>
  </si>
  <si>
    <t>Se reitera el hallazgo (plan de mejora No. 427). La dificultad de acceso a la información requerida durante la auditoria, no permitió evidenciar la realización del simulacro de derrames realizado en 2022, por no tener acceso a los soportes correspondientes, incumpliendo el numeral de la norma 14001: 2015, en donde se señala que el Sistema de Gestión Ambiental debe incluir la información requerida por la norma y por la organización 7.5.1 Generalidades, lo que impide que la organización pueda reaccionar ante una eventualidad, tomar acciones para la mejora y mitigar las consecuencias de impactos ambientales. Por cuanto Se procedió a revisar los soportes de la acción implementada Sin embargo, no permite la visualización del soporte documental, arrojando el error Not foundas mismo, se identifica que la acción establecida es insuficiente para subsanar el hallazgo, por tanto se recomienda complementar la acción de mejora establecida, con el fin de que se realice el simulacro de derrames y as? garantizar que se cuente con la documentación de dicho simulacro, para próximas auditorias que se realicen en la Alcaldía sobre la gestión ambiental. </t>
  </si>
  <si>
    <t>01/04/2024 </t>
  </si>
  <si>
    <t>31/12/2024 </t>
  </si>
  <si>
    <t>1. ANTECEDENTES</t>
  </si>
  <si>
    <t>Haga una breve descripción de la situación actual de la entidad, respecto a los principales hechos relevantes durante la vigencia de gobierno saliente, en temas fiscales y financieros,  ley 550, aplicación de medidas preventivas y correctivas en materia del decreto 208, recursos ahorros Fonpet, teniendo en cuenta la siguiente información:</t>
  </si>
  <si>
    <t>a. Programa de Saneamiento Fiscal y Financiero - ley 550</t>
  </si>
  <si>
    <t>Concepto</t>
  </si>
  <si>
    <t xml:space="preserve"> Aplica</t>
  </si>
  <si>
    <t xml:space="preserve">Monto  Total Inicial acreencias </t>
  </si>
  <si>
    <t xml:space="preserve">Saldo de acreencias a la fecha </t>
  </si>
  <si>
    <t>Término de duración del programa o acuerdo en años</t>
  </si>
  <si>
    <t>Ultimo año Vigencia del Acuerdo o programa</t>
  </si>
  <si>
    <t>¿Se está dando cumplimiento a los compromisos adquiridos?</t>
  </si>
  <si>
    <t>Utiliza recursos del SGP para financiar el acuerdo SI/NO</t>
  </si>
  <si>
    <t xml:space="preserve">   SI/ NO</t>
  </si>
  <si>
    <t>Si</t>
  </si>
  <si>
    <t>No</t>
  </si>
  <si>
    <t>1.       Programa de Saneamiento Fiscal y Financiero</t>
  </si>
  <si>
    <t>2.       Acuerdo de Reestructuración de Pasivos</t>
  </si>
  <si>
    <r>
      <t>Fuente de revisión: MFMP, ejecución presupuestal</t>
    </r>
    <r>
      <rPr>
        <sz val="12"/>
        <color rgb="FFFF0000"/>
        <rFont val="Calibri"/>
        <family val="2"/>
      </rPr>
      <t xml:space="preserve"> 20xx</t>
    </r>
    <r>
      <rPr>
        <sz val="12"/>
        <color indexed="8"/>
        <rFont val="Calibri"/>
        <family val="2"/>
      </rPr>
      <t xml:space="preserve"> y actas del Comité de Seguimiento y Evaluación</t>
    </r>
  </si>
  <si>
    <t>Es importante registrar los aspectos relevantes sobre los detalles y contenidos del Programa de Saneamiento Fiscal y Financiero o del Acuerdo de Reestructuración de Pasivos, según sea el caso, tales como el  monto de las acreencias, el tiempo de ejecución, fecha de inicio y fecha  prevista para la terminación, los acreedores más significativos, el estado de avance del cumplimiento y las actas del Comité de Seguimiento y Evaluación del mismo.</t>
  </si>
  <si>
    <t>b. Cumplimiento de Indicadores ley 617 de 2000</t>
  </si>
  <si>
    <t>CATEGORÍIA ENTIDAD TERRITORIAL:</t>
  </si>
  <si>
    <t xml:space="preserve">Entes </t>
  </si>
  <si>
    <t>Cumplió el límite de gastos en 2020? Si/No</t>
  </si>
  <si>
    <t>Gastos ejecutados a 31 de diciembre de 2020</t>
  </si>
  <si>
    <t>Cumplió el límite de gastos en 2021? Si/No</t>
  </si>
  <si>
    <t>Gastos ejecutados a 31 de diciembre de 2021</t>
  </si>
  <si>
    <t>Cumplió el límite de gastos en 2022? Si/No</t>
  </si>
  <si>
    <t>Gastos ejecutados a 31 de diciembre de 2022</t>
  </si>
  <si>
    <t>Cumplió el límite de gastos en 2023? Si/No</t>
  </si>
  <si>
    <t>Gastos ejecutados a 31 de diciembre de 2023</t>
  </si>
  <si>
    <t xml:space="preserve">Administración Central </t>
  </si>
  <si>
    <t>SI</t>
  </si>
  <si>
    <t xml:space="preserve">Consejo/Asamblea </t>
  </si>
  <si>
    <t xml:space="preserve">Personería </t>
  </si>
  <si>
    <t xml:space="preserve">Contraloría </t>
  </si>
  <si>
    <t>c. Pasivos exigibles y Contingencias – Fondo de contingencia</t>
  </si>
  <si>
    <t>Monto total  de los pasivos exigibles y contingencias a la fecha</t>
  </si>
  <si>
    <t>Recursos disponibles en el Fondo de contingencia</t>
  </si>
  <si>
    <t>1. Pasivos exigibles y contingencias</t>
  </si>
  <si>
    <t>1.2.  Pasivos exigibles</t>
  </si>
  <si>
    <t>N/A</t>
  </si>
  <si>
    <t>1.3.  Contingencias</t>
  </si>
  <si>
    <t>Fuente de revisión: MFMP, informes contables entidad territorial.</t>
  </si>
  <si>
    <t xml:space="preserve">Explicar aspectos relevantes sobre el monto de los pasivos exigibles y contingencias, explicando de manera desagregada su composición y los recursos de que dispone la entidad territorial en el respectivo fondo para atenderlos.
</t>
  </si>
  <si>
    <t>d. Pasivos pensionales</t>
  </si>
  <si>
    <t>Cumplió con la provisión del 125% de ahorro pensional?</t>
  </si>
  <si>
    <t>NO</t>
  </si>
  <si>
    <t>Monto total de los pasivos pensionales  a la fecha</t>
  </si>
  <si>
    <t>Recursos ahorrados en el  Fonpet</t>
  </si>
  <si>
    <t>1. Pasivos Pensional</t>
  </si>
  <si>
    <t>En este campo se deben registrar los aspectos relevantes sobre el pasivo pensional de la entidad territorial y su ahorro en el Fonpet.</t>
  </si>
  <si>
    <t>e.  Medidas Preventivas y Correctivas (Decreto 028 de 2008)</t>
  </si>
  <si>
    <t>Medidas</t>
  </si>
  <si>
    <t xml:space="preserve"> SI </t>
  </si>
  <si>
    <t>Indique la fuente afectada</t>
  </si>
  <si>
    <t>Resolución                  (aprobó la medida correctiva)</t>
  </si>
  <si>
    <t>Tiene Medida preventiva Plan de Desempeño impuesta por el MHCP?</t>
  </si>
  <si>
    <t>Tiene Medida correctiva Suspención de Giro impuesta por el MHCP?</t>
  </si>
  <si>
    <t>Tiene Medida correctiva asunción de competencia impuesta por el MHCP?</t>
  </si>
  <si>
    <t>Otra medida correctiva impuesta por MHCP</t>
  </si>
  <si>
    <t>f. Saldo de la deuda a la fecha</t>
  </si>
  <si>
    <t>$</t>
  </si>
  <si>
    <t>g. Pago de sentencias y conciliaciones siguientes cuatro vigencias.</t>
  </si>
  <si>
    <t>Concepto/Vigencia</t>
  </si>
  <si>
    <t>Monto total de sentencias y conciliaciones a la fecha</t>
  </si>
  <si>
    <t>2023 Apropiado</t>
  </si>
  <si>
    <t>2023 Ejecutados a la fecha</t>
  </si>
  <si>
    <t>2023
Pagos estimados para la vigencia</t>
  </si>
  <si>
    <t>2024
Pagos estimados para la vigencia</t>
  </si>
  <si>
    <t>2025
Pagos estimados para la vigencia</t>
  </si>
  <si>
    <t>2026
Pagos estimados para la vigencia</t>
  </si>
  <si>
    <t>2027
Pagos estimados para la vigencia</t>
  </si>
  <si>
    <t>1. Sentencias y conciliaciones</t>
  </si>
  <si>
    <t>1.1. Sentencias</t>
  </si>
  <si>
    <t>1.2. Conciliaciones</t>
  </si>
  <si>
    <t>Fuente: Ejecución presupuestal 2021  y MFMP</t>
  </si>
  <si>
    <t>Es importante registrar los aspectos relevantes sobre las sentencias y conciliaciones y sus fuentes de financiamiento.</t>
  </si>
  <si>
    <t>h. Compromisos de vigencias futuras para las siguientes cuatro vigencias.</t>
  </si>
  <si>
    <t>Total vigencias futuras aprobadas a la fecha</t>
  </si>
  <si>
    <t>Compromisos de vigencias futuras para 2020</t>
  </si>
  <si>
    <t>Compromisos de vigencias futuras para 2021</t>
  </si>
  <si>
    <t>Compromisos de vigencias futuras para 2022</t>
  </si>
  <si>
    <t>Compromisos de vigencias futuras para 2023</t>
  </si>
  <si>
    <r>
      <t>Compromisos de vigencias futuras 20</t>
    </r>
    <r>
      <rPr>
        <b/>
        <sz val="13"/>
        <color indexed="10"/>
        <rFont val="Calibri"/>
        <family val="2"/>
      </rPr>
      <t>XX</t>
    </r>
    <r>
      <rPr>
        <b/>
        <sz val="13"/>
        <color indexed="8"/>
        <rFont val="Calibri"/>
        <family val="2"/>
      </rPr>
      <t xml:space="preserve"> en adeltante</t>
    </r>
  </si>
  <si>
    <t>1. Vigencias futuras totales</t>
  </si>
  <si>
    <t>1.1. Funcionamiento</t>
  </si>
  <si>
    <t>1.2. Inversión</t>
  </si>
  <si>
    <t>1.3. Ordinarias</t>
  </si>
  <si>
    <t>1.4. Excepcionales.</t>
  </si>
  <si>
    <t>Fuente: MFMP y FUT</t>
  </si>
  <si>
    <t>Mencionar los aspectos relevantes sobre las vigencias futuras, como el objeto de gasto: funcionamiento o inversión, y si son ordinarias o excepcionales, los proyectos, el estado de los mismos y sus fuentes de financiación.</t>
  </si>
  <si>
    <t>2. DIAGNOSTICO FINANCIERO</t>
  </si>
  <si>
    <t>2.1 Ingresos Totales</t>
  </si>
  <si>
    <t>2.1.1  Ingresos de las cuatro últimas vigencias.</t>
  </si>
  <si>
    <t>Recaudo efectivo</t>
  </si>
  <si>
    <t>2020                       (corte a diciembre 31) Presupuesto definitivo</t>
  </si>
  <si>
    <t>2021                       (corte a diciembre 31) Presupuesto definitivo</t>
  </si>
  <si>
    <t>2020 (corte a diciembre 31) Recaudo efectivo</t>
  </si>
  <si>
    <t>2021 (corte a diciembre 31) Recaudo efectivo</t>
  </si>
  <si>
    <t>Var % -2020/2021</t>
  </si>
  <si>
    <t>1. Ingresos totales</t>
  </si>
  <si>
    <t>1.1. Ingresos corrientes</t>
  </si>
  <si>
    <t>1.1.1. Tributarios</t>
  </si>
  <si>
    <t>1.1.2. No tributarios</t>
  </si>
  <si>
    <t>1.1.3. SGP</t>
  </si>
  <si>
    <t>Otros ingresos (transferencias entidades descentralizadas y otras entidades territoriales , etc)</t>
  </si>
  <si>
    <t>1.2. Ingresos de Capital</t>
  </si>
  <si>
    <t>Excedentes financieros</t>
  </si>
  <si>
    <t>Superavit fiscal</t>
  </si>
  <si>
    <t>Rendimientos financieros</t>
  </si>
  <si>
    <t>Reintegros</t>
  </si>
  <si>
    <t>Fuente: FUT y ejecución presupuestal 2020-2021</t>
  </si>
  <si>
    <t>Emitir en el informe gráficos comparativos, de la última vigencia que permitan evidenciar los aportes y variaciones representativas en cuanto a ingresos (tributarios, no tributarios, transferencias y recursos de capital, haciendo una explicación de tales comportamientos.</t>
  </si>
  <si>
    <t>2022                       (corte a diciembre 31) Presupuesto definitivo</t>
  </si>
  <si>
    <t>2023                       (corte a diciembre 31) Presupuesto definitivo</t>
  </si>
  <si>
    <t>2022 (corte a diciembre 31) Recaudo efectivo</t>
  </si>
  <si>
    <t>2023 (corte a diciembre 31) Recaudo efectivo</t>
  </si>
  <si>
    <t>Var % -2022/2023</t>
  </si>
  <si>
    <t>-</t>
  </si>
  <si>
    <t>Fuente: FUT y ejecución presupuestal 2022-2023</t>
  </si>
  <si>
    <t>2.2.4  Ejecución de recursos del SGR de las cuatro últimas vigencias.</t>
  </si>
  <si>
    <t>2020 Asignados</t>
  </si>
  <si>
    <t>2020 Ejecutados a 31 de diciembre</t>
  </si>
  <si>
    <t>2021 Asignados</t>
  </si>
  <si>
    <t>2021 Ejecutados a 31 de diciembre</t>
  </si>
  <si>
    <t>2022 Asignados</t>
  </si>
  <si>
    <t>2022 Ejecutados a 31 de diciembre</t>
  </si>
  <si>
    <t>2023 Asignados</t>
  </si>
  <si>
    <t>2023 Ejecutados a 31 de diciembre</t>
  </si>
  <si>
    <t>1. Recursos totales SGR</t>
  </si>
  <si>
    <t>Fuente: FUT y ejecución presupuestal 2020-2023</t>
  </si>
  <si>
    <t>Consignar en el informe los aspectos relevantes que expliquen el comportamiento de la ejecución los recursos del SGR de acuerdo con su destinación.</t>
  </si>
  <si>
    <t>2.2 Gastos</t>
  </si>
  <si>
    <t>2.2.1. Ejecución de gastos de las cuatro últimas vigencias.</t>
  </si>
  <si>
    <t>Momento presupuestal compromisos</t>
  </si>
  <si>
    <t>2020 (corte 31 de diciembre)</t>
  </si>
  <si>
    <t>2021 (corte 31 de diciembre)</t>
  </si>
  <si>
    <t>Variación 2020/2021</t>
  </si>
  <si>
    <t>1. Gastos totales</t>
  </si>
  <si>
    <t>1.2. Deuda</t>
  </si>
  <si>
    <t>1.3. Inversión</t>
  </si>
  <si>
    <t>Relacionar en el informe los aspectos relevantes que expliquen el comportamiento de la ejecución de gastos, según los conceptos planteados (funcionamiento, deuda e inversión)  durante el periodo, y las políticas y estrategias generales adoptadas para mejorar su eficiencia y los resultados obtenidos.</t>
  </si>
  <si>
    <t>2022 (corte 31 de diciembre)</t>
  </si>
  <si>
    <t>2023 (corte 31 de diciembre)</t>
  </si>
  <si>
    <t>Variación 2022/2023</t>
  </si>
  <si>
    <t>2.2.2. Ejecución de los recursos del SGP de las cuatro últimas vigencias.</t>
  </si>
  <si>
    <t>2020 Ejecutados a 31 de diciembre (compromisos)</t>
  </si>
  <si>
    <t>2021 Ejecutados a 31 de diciembre (compromisos)</t>
  </si>
  <si>
    <t>2022 Ejecutados a 31 de diciembre (compromisos)</t>
  </si>
  <si>
    <t>2023 Ejecutados a 31 de diciembre (compromisos)</t>
  </si>
  <si>
    <t>% Real Ejecución a 31 de diciembre</t>
  </si>
  <si>
    <t>Var 2020-2023 asignado</t>
  </si>
  <si>
    <t>1. Recursos totales SGP</t>
  </si>
  <si>
    <t>1.1. Participación de Proposito General</t>
  </si>
  <si>
    <t>1.2. Participaciones sectoriales</t>
  </si>
  <si>
    <t>1.2.1. Educación</t>
  </si>
  <si>
    <t>1.2.2. Salud</t>
  </si>
  <si>
    <t>1.2.3. APSB</t>
  </si>
  <si>
    <t>1.2.4. Deporte</t>
  </si>
  <si>
    <t>1.2.5. Cultura</t>
  </si>
  <si>
    <t>1.2.6. Libre inversión en otros sectores</t>
  </si>
  <si>
    <t>1.2.7. Primera infancia</t>
  </si>
  <si>
    <r>
      <t xml:space="preserve">Fuente: FUT y ejecución presupuestal </t>
    </r>
    <r>
      <rPr>
        <sz val="12"/>
        <color rgb="FFFF0000"/>
        <rFont val="Calibri"/>
        <family val="2"/>
      </rPr>
      <t>20xx</t>
    </r>
  </si>
  <si>
    <t xml:space="preserve">Hacer explicación en el informe de los aspectos relevantes que expliquen el comportamiento de la ejecución los recursos del SGP de acuerdo con su destinación, revisar el % de ejecución de los recursos del SGP, las variaciones entre 2020 y 2023.
</t>
  </si>
  <si>
    <t>2.2.3. Balance General comparativo 2020 -2021 (Corte diciembre de 2020 y diciembre 2021)</t>
  </si>
  <si>
    <t>Activo</t>
  </si>
  <si>
    <t>Pasivo</t>
  </si>
  <si>
    <t>Patrimonio</t>
  </si>
  <si>
    <t>Vigencia (Corte a 31 de diciembre)</t>
  </si>
  <si>
    <t>Valor</t>
  </si>
  <si>
    <t>Fuente: Contabilidad y Contaduría entidad territorial</t>
  </si>
  <si>
    <t xml:space="preserve">Para efectos de ejercicio del empalme se considera pertinente presentar el balance general comparativo 2020 -2021, para tener una visión clara de la gestión de la actual administración.
Para tener una mayor comprensión de este balance comparativo es importante presentar las notas a los estados financieros.
</t>
  </si>
  <si>
    <t>2.2.3. Balance General comparativo 2020 -2021 (Corte diciembre de 2022 y diciembre 2023)</t>
  </si>
  <si>
    <t xml:space="preserve">Para efectos de ejercicio del empalme se considera pertinente presentar el balance general comparativo 2022 -2023, para tener una visión clara de la gestión de la actual administración.
Para tener una mayor comprensión de este balance comparativo es importante presentar las notas a los estados financieros.
</t>
  </si>
  <si>
    <t>2.3 Balance General 2023 (Corte 31 de diciembre)</t>
  </si>
  <si>
    <t>2.3.1. Estado de la actividad económica, financiera, social y ambiental comparativo 2020 -2023 (Corte diciembre de cada vigencia)</t>
  </si>
  <si>
    <t>Ingresos</t>
  </si>
  <si>
    <t>Gastos y costos</t>
  </si>
  <si>
    <t>Resultado</t>
  </si>
  <si>
    <t xml:space="preserve">Para efectos de ejercicio del empalme se considera pertinente presentar el Estado de la actividad económica, financiera, social y ambiental comparativo 2020 -2023, para tener una visión clara de la gestión de la actual administración.                                                                                                                                                                                                                                                                                                                                                                                                        Para tener una mayor comprensión de este balance comparativo es importante presentar las notas a los estados financieros.
</t>
  </si>
  <si>
    <t>2.3.2 Estado de la actividad económica, financiera, social y ambiental 2023 (Corte 31 de diciembre)</t>
  </si>
  <si>
    <t>36.344.888.417 </t>
  </si>
  <si>
    <t xml:space="preserve">Para tener una mayor comprensión de este informe es importante presentar las notas a los estados financieros.
</t>
  </si>
  <si>
    <t>2.3.3. Estado de cambios en el patrimonio 2023 (Corte a 31 de diciembre)</t>
  </si>
  <si>
    <t>1. Saldo del patrimonio a diciembre 31 de 2022</t>
  </si>
  <si>
    <t>2. Variaciones patrimoniales a diciembre 31 de 2023</t>
  </si>
  <si>
    <t>3. Saldo del patrimonio a diciembre 31 de 2023</t>
  </si>
  <si>
    <t>4. Detalle de las variaciones patrimoniales</t>
  </si>
  <si>
    <t>4.1. Incrementos</t>
  </si>
  <si>
    <t>4.2. Disminuciones</t>
  </si>
  <si>
    <t>4.3. Partidas sin variación</t>
  </si>
  <si>
    <t>2.4      Reservas, cuentas por pagar y vigencias expiradas.</t>
  </si>
  <si>
    <t>Reservas 2023</t>
  </si>
  <si>
    <t>Ejecución de reservas a la fecha</t>
  </si>
  <si>
    <t>Cuentas x pagar</t>
  </si>
  <si>
    <t>Cuentas por pagar a la fecha</t>
  </si>
  <si>
    <t>Vigencias expiradas</t>
  </si>
  <si>
    <t>Pago de vigencias expiradas (Corte a 31 de diciembre)</t>
  </si>
  <si>
    <t>1. Total</t>
  </si>
  <si>
    <t>Fuente: FUT y ejecución presupuestal de 2022.</t>
  </si>
  <si>
    <t>Es importante registrar los aspectos relevantes sobre las reservas de 2021, cuentas por pagar  y las vigencias expiradas y sus fuentes de financiamiento.</t>
  </si>
  <si>
    <t>2.5    Servicio de la Deuda.</t>
  </si>
  <si>
    <t>2020 Apropiado</t>
  </si>
  <si>
    <t>2020 Ejecutado a la fecha</t>
  </si>
  <si>
    <t>2020 Pagos estimados para la vigencia</t>
  </si>
  <si>
    <t>2021 Apropiado</t>
  </si>
  <si>
    <t>2021 Ejecutado a la fecha</t>
  </si>
  <si>
    <t>2021 Pagos estimados para la vigencia</t>
  </si>
  <si>
    <t>2022 Apropiado</t>
  </si>
  <si>
    <t>2022 Ejecutado a la fecha</t>
  </si>
  <si>
    <t>2022 Pagos estimados para la vigencia</t>
  </si>
  <si>
    <t>2023 Ejecutado a la fecha</t>
  </si>
  <si>
    <t>2023 Pagos estimados para la vigencia</t>
  </si>
  <si>
    <t>1.1.  Capital</t>
  </si>
  <si>
    <t>1.2.  Intereses</t>
  </si>
  <si>
    <t xml:space="preserve">Fuente: MFMP y ejecución presupuestal </t>
  </si>
  <si>
    <t>Es importante registrar los aspectos relevantes sobre la administración de la deuda pública y sus fuentes de financiamiento. Adicionalmente se debe consignar la información de los desembolsos que se encuentren pendiente y un análisis sobre la capacidad de endeudamiento con corte a la fecha de elaboración del informe.</t>
  </si>
  <si>
    <t>FORMATO IMPLEMENTACIÓN DE LA ESTRATEGÍA DE GOBIERNO EN LÍNEA</t>
  </si>
  <si>
    <t xml:space="preserve">1. ESTADO GENERAL DE AVANCE EN LA IMPLEMENTACIÓN DE LA ESTRATEGIA DE GOBIERNO EN LÍNEA  </t>
  </si>
  <si>
    <t xml:space="preserve">Fecha de Elaboración: </t>
  </si>
  <si>
    <t xml:space="preserve">Fecha de Entrega: </t>
  </si>
  <si>
    <t xml:space="preserve">Nombre del Componente </t>
  </si>
  <si>
    <t xml:space="preserve">Objetivo del componente </t>
  </si>
  <si>
    <t>Logros asociados al componente según el Manual de Gobierno en Línea</t>
  </si>
  <si>
    <t>¿La Entidad ha desarrollado algún proyecto para impulsar actividades relacionadas con este componente?</t>
  </si>
  <si>
    <t xml:space="preserve">Principales resultados alcanzados en el componente  </t>
  </si>
  <si>
    <t xml:space="preserve">Observaciones, recomendaciones o temas relevantes para tener en cuenta </t>
  </si>
  <si>
    <t xml:space="preserve">SI </t>
  </si>
  <si>
    <t xml:space="preserve">TIC PARA SERVICIOS </t>
  </si>
  <si>
    <t>Busca crear los mejores trámites y servicios en línea para responder a las necesidades más apremiantes de los ciudadanos con ayuda de la tecnología.</t>
  </si>
  <si>
    <t>Servicios centrados en el usuario</t>
  </si>
  <si>
    <t>Sello seguro para el registro de los establecimiento de comercio con venta y consumo de bebidas embriagantes de acuerdo a la norma.</t>
  </si>
  <si>
    <t>Ya no se verifica Tic para servicios, porque fue derogado con la implementacion de Gobierno Digital Decreto 1008/2018</t>
  </si>
  <si>
    <t>Sistema integrado de PQRD</t>
  </si>
  <si>
    <t>Se vincula web service de la Alcaldía Local de Chapinero, a través del aplicativo Bogotá Escucha. http://www.chapinero.gov.co/govi-sdqs/crear
Se presenta herramienta de seguimiento a los Derechos de Petición - En Chapinero Todos Respondemos: http://www.chapinero.gov.co/content/seguimiento-derechos-peticion-chapinero#overlay-context=node</t>
  </si>
  <si>
    <t>Trámites y servicios en línea</t>
  </si>
  <si>
    <t>Certificado de residencia y Certificado de propiedad horizontal totalmente  virtual, registro de petiones quejas y reclamos,  para la Alcaldía de Chapinero. http://www.chapinero.gov.co/transparencia/tramites-servicios</t>
  </si>
  <si>
    <t>TIC PARA GOBIERNO ABIERTO</t>
  </si>
  <si>
    <t>Comprende las actividades encaminadas a fomentar la construcción de un Estado más transparente, participativo y colaborativo en los asuntos públicos mediante el uso de las Tecnologías de la Información y las Comunicaciones.</t>
  </si>
  <si>
    <t xml:space="preserve">Transparencia </t>
  </si>
  <si>
    <t>Se mantiene actualizada la página Web  para la Alcaldía de Chapinero en relación a la Ley de Transparencia. Los temas específicos por compentencia, son asumidos por la Oficina Asesora de Comunicaciones. http://www.chapinero.gov.co/content/nueva-seccion-transparencia</t>
  </si>
  <si>
    <t>Participación</t>
  </si>
  <si>
    <t>Se mantiene actualizada la página Web  para la Alcaldía de Chapinero en relación Participación. Los temas específicos por compentencia, son asumidos por la Oficina Asesora de Comunicaciones.
http://www.chapinero.gov.co/content/nueva-seccion-transparencia
http://www.chapinero.gov.co/mi-localidad/instancias-de-participacion
http://www.chapinero.gov.co/mi-localidad/instancias-de-participacion</t>
  </si>
  <si>
    <t>Colaboración</t>
  </si>
  <si>
    <t>Se mantiene actualizada la página Web  para la Alcaldía de Chapinero en relación con Rendicion de cuentas. Los temas específicos por compentencia, son asumidos por la Oficina Asesora de Comunicaciones. http://www.chapinero.gov.co/milocalidad/rendicion-cuentas-2022
En cumplimiento a lo establecido en la resolución 1519 de Mintic todo lo Relacionado con el menu Participa:  https://www.gobiernobogota.gov.co/participa</t>
  </si>
  <si>
    <t>TIC PARA LA GESTIÓN</t>
  </si>
  <si>
    <t>Comprende la planeación y gestión tecnológica, la mejora de procesos internos y el intercambio de información. Igualmente, la gestión y aprovechamiento de la información para el análisis, toma de decisiones y el mejoramiento permanente, con un enfoque integral para una respuesta articulada de gobierno y hacer más eficaz gestión administrativa de Gobierno.</t>
  </si>
  <si>
    <t>Estrategia de TI</t>
  </si>
  <si>
    <t>Peti con los lineamientos de Mintic, alineados con la Dirección de Planeación y Sistemas de matiz</t>
  </si>
  <si>
    <t>Gobierno de TI</t>
  </si>
  <si>
    <t>Información</t>
  </si>
  <si>
    <t>En desarrollo, verificación y conformación de los catálagos de información de la entidad.</t>
  </si>
  <si>
    <t>Sistemas de Información</t>
  </si>
  <si>
    <t>Evolución de los SI de acuerdo a nuevas herramientas tecnológicas alineados con la Dirección de Planeación y Sistemas de matiz</t>
  </si>
  <si>
    <t>Servicios tecnológicos</t>
  </si>
  <si>
    <t>Mantenimiento utilizando mesa de servicios alineados con la Dirección de Planeación y Sistemas mediante  Herramienta Hola.</t>
  </si>
  <si>
    <t>Uso y apropiación</t>
  </si>
  <si>
    <t>Generación y aplicación metodología de uso y apropiación, alineados con la Dirección de Planeación y Sistemas de matiz</t>
  </si>
  <si>
    <t>Capacidades institucionales</t>
  </si>
  <si>
    <t>Generación impresión compartida, alineados con la Dirección de Planeación y Sistemas de matiz</t>
  </si>
  <si>
    <t>SEGURIDAD Y PRIVACIDAD DE LA INFORMACIÓN</t>
  </si>
  <si>
    <t>Comprende las acciones transversales a los demás componentes enunciados, tendientes a proteger la información y los sistemas de información, de acceso, uso, divulgación, interrupción o destrucción no autorizada.</t>
  </si>
  <si>
    <t>Definición del marco de seguridad y privacidad  de la información y de los sistemas de información</t>
  </si>
  <si>
    <t>Diagnóstico completo de seguridad, aprovechando las guías de Alta Consejería Distrital de las Tics
Registro de base de datos personales en la SIC, alineados con la Dirección de Planeación y Sistemas de matiz</t>
  </si>
  <si>
    <t>Ya no se verifica Tic para servicios, porque fue derogado con la implementacion de Gobierno Digital Decreto 1008/2019</t>
  </si>
  <si>
    <t>Implementación del plan de seguridad y privacidad de la información y de los sistemas de información</t>
  </si>
  <si>
    <t>Ya no se verifica Tic para servicios, porque fue derogado con la implementacion de Gobierno Digital Decreto 1008/2020</t>
  </si>
  <si>
    <t>Monitoreo y mejoramiento continuo</t>
  </si>
  <si>
    <t xml:space="preserve">El Fondo de Desarrollo Local de Chapinero cuenta con plataformas institucionales para el cumplimiento de sus funciones institucionales, dentro de las cuales se encuentran los sistemas documentales de ORFEO, SIACTUA, ARCO, SIPSE y demás aplicativos institucionales que presentan fallas recurrentes desde el nivel central y local, lo que genera constantes retrasos administrativos y reprocesos en la gestión pública local.  </t>
  </si>
  <si>
    <t>Ya no se verifica Tic para servicios, porque fue derogado con la implementacion de Gobierno Digital Decreto 1008/2021</t>
  </si>
  <si>
    <t>2. INVENTARIO DE HERRAMIENTAS TECNOLÓGICAS</t>
  </si>
  <si>
    <t xml:space="preserve">Nombre de la herramienta tecnológica </t>
  </si>
  <si>
    <t xml:space="preserve">Dirección web (URL) de acceso a la herramienta tecnológica </t>
  </si>
  <si>
    <t>Dependencia (s) responsable (s) de la administración</t>
  </si>
  <si>
    <t>Información para la administración</t>
  </si>
  <si>
    <t xml:space="preserve">Herramienta  o solución administrada por otra entidad </t>
  </si>
  <si>
    <t>Herramienta  o solución propia</t>
  </si>
  <si>
    <t xml:space="preserve">Si se trata de una herramienta o solución propia </t>
  </si>
  <si>
    <t>Datos de contacto de la entidad que gestiona / administra la herramienta o solución tecnológica (Cuando aplique)</t>
  </si>
  <si>
    <t>Documentación de apoyo existente</t>
  </si>
  <si>
    <t>Propósito de la herramienta o solución tecnológica</t>
  </si>
  <si>
    <t xml:space="preserve">Observaciones </t>
  </si>
  <si>
    <t>Usuario de ingreso a la herramienta tecnología</t>
  </si>
  <si>
    <t>Contraseña de ingreso a la herramienta tecnológica</t>
  </si>
  <si>
    <t>¿Requiere licencia?
(SI o NO)</t>
  </si>
  <si>
    <t>Fecha de expiración de la licencia
(dd/mm/aaaa)</t>
  </si>
  <si>
    <t>Nombre de la entidad</t>
  </si>
  <si>
    <t xml:space="preserve">Correo electrónico </t>
  </si>
  <si>
    <t xml:space="preserve">Teléfono </t>
  </si>
  <si>
    <t>1. Página Web del municipio</t>
  </si>
  <si>
    <t>http://chapinero.gov.co/</t>
  </si>
  <si>
    <t>Comunicaciones</t>
  </si>
  <si>
    <t>--</t>
  </si>
  <si>
    <t xml:space="preserve">-- </t>
  </si>
  <si>
    <t>x</t>
  </si>
  <si>
    <t>COMUNICACIONES FDLCH</t>
  </si>
  <si>
    <t>comunicaciones.chapinero@gobiernobogota.gov.co</t>
  </si>
  <si>
    <t>6013486200 EXT 1038</t>
  </si>
  <si>
    <t xml:space="preserve">El backup del repositorio de la pagina web podrá ser consultado en el servidor local desde la ruta \\10.40.50.6\pagina </t>
  </si>
  <si>
    <t xml:space="preserve">Herramienta utilizada para la divulgación de información de interés a la comunidad </t>
  </si>
  <si>
    <t xml:space="preserve">Las credenciales de acceso serán entregadas en sobre cerrado junto al acta de empalme  </t>
  </si>
  <si>
    <t>2. Licencias Office 365</t>
  </si>
  <si>
    <t xml:space="preserve">DTI, Oficina de sistemas </t>
  </si>
  <si>
    <t xml:space="preserve">Si </t>
  </si>
  <si>
    <t xml:space="preserve">DTI </t>
  </si>
  <si>
    <t>soporte.tecnico@gobiernobogota.gov.co</t>
  </si>
  <si>
    <t>6013387000 EXT 4400</t>
  </si>
  <si>
    <t xml:space="preserve">Brindar herramientas ofimáticas requeridas para el cumplimento de las labores de funcionarios y contratistas </t>
  </si>
  <si>
    <t>Las licencias fueron adquiridas por el fonde de desarrollo local (145 licencias E3 y 2 licecnias de Power BI), sin embargo el monitor de gestión de las mismas está alojado en el dominio de gobierno, por lo cual la administración de las mismas se realiza desde DTI y las solicitudes deben realizarse por el coordinador de red de la oficina de sistemas de la localidad</t>
  </si>
  <si>
    <t xml:space="preserve">3: licencias de Adobe </t>
  </si>
  <si>
    <t xml:space="preserve">Software utilizado en la generación de elementos gráficos producidos por la oficina de comunicaciones </t>
  </si>
  <si>
    <t xml:space="preserve">las licenas son administradas por la oficina de comunicaciones </t>
  </si>
  <si>
    <t xml:space="preserve">3. Base de datos de gestion documental </t>
  </si>
  <si>
    <t>\\10.40.50.6\Backup1\1Contratacion\Contratacion</t>
  </si>
  <si>
    <t>Oficina de sistemas, Oficina de contratacion</t>
  </si>
  <si>
    <t>SISTEMAS FDLCH</t>
  </si>
  <si>
    <t>sistemas.chapinero@gobiernobogota.gov.co</t>
  </si>
  <si>
    <t>6013486200 EXT 1009</t>
  </si>
  <si>
    <t xml:space="preserve">Repositorio digital de contratación desde el 2002-2022 </t>
  </si>
  <si>
    <t>la gestion de acceso al servidor la debe realizar el coordinador de red de la localidad</t>
  </si>
  <si>
    <t xml:space="preserve">4. Token firma digital </t>
  </si>
  <si>
    <t>Oficina de sistemas</t>
  </si>
  <si>
    <t xml:space="preserve">Llave para acceso a firmas electrónicas  </t>
  </si>
  <si>
    <r>
      <rPr>
        <b/>
        <sz val="13"/>
        <color rgb="FF000000"/>
        <rFont val="Calibri"/>
      </rPr>
      <t>Objetivo</t>
    </r>
    <r>
      <rPr>
        <sz val="13"/>
        <color rgb="FF000000"/>
        <rFont val="Calibri"/>
      </rPr>
      <t xml:space="preserve">: 
Dar cumplimiento al artículo 15 de la ley General de Archivos, relacionando  los documentos y expedientes que contiene un archivo y que se encuentren tanto en las oficinas como en depósitos de archivo central o archivos históricos en todas las sedes con las que pueda contar la entidad y  aquellos depósitos que se tengan en calidad de arrendamiento  sea este de la dependencia o de la entidad, indicando las características de cada uno de estos (volúmenes, fechas, anexos, ubicación)  </t>
    </r>
  </si>
  <si>
    <t>FORMATO ÚNICO DE INVENTARIO DOCUMENTAL</t>
  </si>
  <si>
    <t>Entidad:</t>
  </si>
  <si>
    <t>SECRETARÍA DISTRITAL DE GOBIERNO</t>
  </si>
  <si>
    <t>Nombre de la dependencia:</t>
  </si>
  <si>
    <t>ALCALDÍA LOCAL DE CHAPINERO</t>
  </si>
  <si>
    <t>Objeto del inventario:</t>
  </si>
  <si>
    <r>
      <rPr>
        <sz val="13"/>
        <color rgb="FF000000"/>
        <rFont val="Calibri"/>
      </rPr>
      <t>Inventario documental con corte al _</t>
    </r>
    <r>
      <rPr>
        <u/>
        <sz val="13"/>
        <color rgb="FF000000"/>
        <rFont val="Calibri"/>
      </rPr>
      <t>25/04/2024</t>
    </r>
    <r>
      <rPr>
        <sz val="13"/>
        <color rgb="FF000000"/>
        <rFont val="Calibri"/>
      </rPr>
      <t>___, para entrega de archivos en concordancia con el artículo 15 de la Ley 594 de 2000.</t>
    </r>
  </si>
  <si>
    <t>No. de Orden</t>
  </si>
  <si>
    <t>Cargo</t>
  </si>
  <si>
    <t>Nombre de la serie, nombre del expediente, nombre del archivo magnético</t>
  </si>
  <si>
    <t>Fechas Extremas</t>
  </si>
  <si>
    <t>Unidad de conservación</t>
  </si>
  <si>
    <t>No. de folio peso en Kb</t>
  </si>
  <si>
    <t>Soporte</t>
  </si>
  <si>
    <t>Frecuencia de consulta</t>
  </si>
  <si>
    <t>Observaciones</t>
  </si>
  <si>
    <t>Inicial</t>
  </si>
  <si>
    <t>Final</t>
  </si>
  <si>
    <t>Caja</t>
  </si>
  <si>
    <t>Carpeta</t>
  </si>
  <si>
    <t>Tomo</t>
  </si>
  <si>
    <t>Serial CPU</t>
  </si>
  <si>
    <t>CD</t>
  </si>
  <si>
    <t>ALCALDE LOCAL DE CHAPINERO</t>
  </si>
  <si>
    <t>CONTRATOS VIGENCIA 2020</t>
  </si>
  <si>
    <t>8XSQXK2</t>
  </si>
  <si>
    <t>81 Kb</t>
  </si>
  <si>
    <t>MEDIA</t>
  </si>
  <si>
    <t>CONTRATOS VIGENCIA 2021</t>
  </si>
  <si>
    <t>EN PROCESO DE ACTUALIZACIÓN</t>
  </si>
  <si>
    <t>CONTRATOS VIGENCIA 2022</t>
  </si>
  <si>
    <t>3.799 Kb</t>
  </si>
  <si>
    <t>CONTRATOS VIGENCIA 2023</t>
  </si>
  <si>
    <t>6.000 Kb</t>
  </si>
  <si>
    <t xml:space="preserve">RESOLUCIONES VIGENCIAS 2020, 2021, 2022, 2023 </t>
  </si>
  <si>
    <t>BAJA</t>
  </si>
  <si>
    <t>LAS RESOLUCIONES DE ESTAS VIGENCIAS SE ENCUENTRAN EN FORMATO PDF, EN BACKUP ALCALDÍA LOCAL DE CHAPINERO, SHAREPOINT SDG</t>
  </si>
  <si>
    <t>DECRETOS LOCALES 2020</t>
  </si>
  <si>
    <t>3.688 Kb</t>
  </si>
  <si>
    <t>ARCHIVO GESTIÓN CENTRALIZADO (INACTIVO)</t>
  </si>
  <si>
    <t>DECRETOS LOCALES 2021</t>
  </si>
  <si>
    <t>DECRETOS LOCALES 2022-2023</t>
  </si>
  <si>
    <t>LOS DECRETOS LOCALES DE ESTAS VIGENCIAS SE ENCUENTRAN EN FORMATO PDF, EN  BACKUP ALCALDÍA LOCAL DE CHAPINERO, SHAREPOINT SDG</t>
  </si>
  <si>
    <t>INFORMES RENDICIÓN DE CUENTAS VIGENCIA 2020</t>
  </si>
  <si>
    <t>INFORMES RENDICIÓN DE CUENTAS VIGENCIA 2021</t>
  </si>
  <si>
    <t xml:space="preserve">COMPORBANTES DE SALIDAS DE BIENES </t>
  </si>
  <si>
    <t xml:space="preserve">COMPORBANTES DE INGRESO DE BIENES </t>
  </si>
  <si>
    <t>INVENTARIO DE BIENES MUEBLES</t>
  </si>
  <si>
    <t xml:space="preserve">REGISTRO DE COMUNICACIONES OFICIALES INTERNAS </t>
  </si>
  <si>
    <t>CDI ALCALDÍA</t>
  </si>
  <si>
    <t>REGISTRO DE COMUNICACIONES OFICIALES ENVIADAS</t>
  </si>
  <si>
    <t>REGISTRO DE COMUNICACIONES OFICIALES RECIBIDAS</t>
  </si>
  <si>
    <t>CDI INSPECCIONES</t>
  </si>
  <si>
    <t>QUERELLAS</t>
  </si>
  <si>
    <t>INSPECCIÓN 2A EN PROCESO DE ACTUALIZACIÓN</t>
  </si>
  <si>
    <t>3.959 Kb</t>
  </si>
  <si>
    <t>INSPECCIÓN 2B EN PROCESO DE ACTUALIZACIÓN</t>
  </si>
  <si>
    <t>3.858 Kb</t>
  </si>
  <si>
    <t>INSPECCIÓN 2C EN PROCESO DE ACUALIZACIÓN</t>
  </si>
  <si>
    <t>INSPECCIÓN 2D EN PROCESO DE ACTUALIZACIÓN</t>
  </si>
  <si>
    <t>REGISTRO DE MEDIDAS CORRECTIVAS</t>
  </si>
  <si>
    <t>5.916 Kb</t>
  </si>
  <si>
    <t>INSPECCIÓN 2B EN PROCESO DE ACTUALIZACIÓN (56 COMPARENDOS)</t>
  </si>
  <si>
    <t>3.709 Kb</t>
  </si>
  <si>
    <t>3.681 Kb</t>
  </si>
  <si>
    <t>INSPECCIÓN 2D EN PROCESO DE ACTUALIZACIÓN (458 COMPARENDOS)</t>
  </si>
  <si>
    <t>DERECHOS DE PETICIÓN</t>
  </si>
  <si>
    <t>3.661 Kb</t>
  </si>
  <si>
    <t>INFRAESTRUCTURA FDLCH</t>
  </si>
  <si>
    <t>LIBROS DE DIARIO 2020-2022</t>
  </si>
  <si>
    <t>LIBROS MAYOR 2021-2022</t>
  </si>
  <si>
    <t>CONCILIACIONES CONTABLES</t>
  </si>
  <si>
    <t>INFORMES DE ESTADOS CONTABLES 2020-2022</t>
  </si>
  <si>
    <t xml:space="preserve">CERTIFICADOS DE PROPIEDAD HORIZONTAL </t>
  </si>
  <si>
    <t>ACTUACIONES ADMINISTRATIVAS CONTROL A OBRAS Y URBANISMO, CONTROL A ESTABLECIMIENTOS DE COMERCIO Y RESTITUCIÓN DE ESPACIO PÚBLICO</t>
  </si>
  <si>
    <t>3.697 Kb</t>
  </si>
  <si>
    <t>ESTOS EXP. NO FUERON APERTURADOS  EN LAS VIGENCIAS 2020 - 2023 // SIN EMBARGO EL ALCALDE FIRMO EN SU ADMINISTRACIÓN RESOLUCIÓN, AUTO O CONSTANCIA EJECURIA DE ARCHIVO DEFINITIVO EN SU ADMINISTRACIÓN , VIGENCIAS 2007 A 2010</t>
  </si>
  <si>
    <t>ORDENES DE PAGO (EDILES)</t>
  </si>
  <si>
    <t>2.198 Kb</t>
  </si>
  <si>
    <t>INFORMES DE EJECUCIÓN PRESUPESTAL</t>
  </si>
  <si>
    <t>INFORMACIÓN CARGADA EN SHAREPOINT SDG</t>
  </si>
  <si>
    <t>INFORMES DE ESJECUCIÓN PRESUPESTAL</t>
  </si>
  <si>
    <t>Programas Anuales Mensualizados de Caja</t>
  </si>
  <si>
    <t>MODIFICACIONES PRESUPUESTALES</t>
  </si>
  <si>
    <t>ANTEPROYECTOS DE PRESUPUESTO</t>
  </si>
  <si>
    <t>ACTAS DEL COMITÉ CIVIL DE CONVIVENCIA LOCAL</t>
  </si>
  <si>
    <t>ACTAS DE COMITÉ DE CONTRATACIÓN</t>
  </si>
  <si>
    <t>HISTORIALES DE VEHÍCULOS</t>
  </si>
  <si>
    <t>INFORMES A ENTIDADES DE CONTROL</t>
  </si>
  <si>
    <t>INFORMES OPERATIVOS ESPACIO PÚBLICO</t>
  </si>
  <si>
    <t>INFORMES OPERATIVOS ESTABLECIMIENTOS DE COMERCIO</t>
  </si>
  <si>
    <t>INFORMES OPERATIVOS ESTABLECIMIENTOS DE OBRAS Y URBANISMO</t>
  </si>
  <si>
    <t>INFORMES DE CONTROL Y SEGUIMIENTO A LAS PQRS</t>
  </si>
  <si>
    <t>PIEZAS DE COMUNICACIÓN EXTERNA</t>
  </si>
  <si>
    <t>PIEZAS DE COMUNICACIÓN INTERNA</t>
  </si>
  <si>
    <t>PLANES ANUALES DE ADQUISICIONES 2020-2033</t>
  </si>
  <si>
    <t>PROYECTOS DE INVERSIÓN LOCAL</t>
  </si>
  <si>
    <t>REGISTRO DE PRERROS POTENCIALMENTE PELIGROSOS</t>
  </si>
  <si>
    <t>CERTIFICACIONES DE RESIDENCIA</t>
  </si>
  <si>
    <t>CIERRES PRESUPUESTALES 2022 2023</t>
  </si>
  <si>
    <t>COBROS PERSUASIVOS</t>
  </si>
  <si>
    <t xml:space="preserve">COMPROBANTES CONTABLES </t>
  </si>
  <si>
    <t>PLANES DE DESARROLLO LOCAL</t>
  </si>
  <si>
    <t>DESPACHOS COMISORIOS</t>
  </si>
  <si>
    <r>
      <rPr>
        <sz val="13"/>
        <color rgb="FF000000"/>
        <rFont val="Calibri"/>
      </rPr>
      <t>Entregado por:</t>
    </r>
    <r>
      <rPr>
        <u/>
        <sz val="13"/>
        <color rgb="FF000000"/>
        <rFont val="Calibri"/>
      </rPr>
      <t>OSCAR YESID RAMOS CALDERON</t>
    </r>
  </si>
  <si>
    <r>
      <t xml:space="preserve">Revisado por: </t>
    </r>
    <r>
      <rPr>
        <u/>
        <sz val="13"/>
        <color rgb="FF000000"/>
        <rFont val="Calibri"/>
        <family val="2"/>
      </rPr>
      <t>DIANA PAOLA OVALLE RODRÍGUEZ</t>
    </r>
  </si>
  <si>
    <t>Recibido por:</t>
  </si>
  <si>
    <r>
      <t>Cargo:</t>
    </r>
    <r>
      <rPr>
        <u/>
        <sz val="13"/>
        <color rgb="FF000000"/>
        <rFont val="Calibri"/>
        <family val="2"/>
      </rPr>
      <t>ALCALDE LOCA DE CHAPINERO</t>
    </r>
  </si>
  <si>
    <t>Cargo: REFERENTE GESTIÓN DOCUMENTAL</t>
  </si>
  <si>
    <t>Cargo:</t>
  </si>
  <si>
    <t>Firma:</t>
  </si>
  <si>
    <t>LISTADO CONTRATISTAS ALCALDIA LOCAL DE CHAPINERO</t>
  </si>
  <si>
    <t>LOCALIDAD</t>
  </si>
  <si>
    <t>NOMBRE DEL CONTRATISTA</t>
  </si>
  <si>
    <t>NÚMERO DE CONTRATO</t>
  </si>
  <si>
    <t xml:space="preserve">OBJETO CONTRACTUAL </t>
  </si>
  <si>
    <t>FECHA DE TERMINACION</t>
  </si>
  <si>
    <t>NOMBRE UBICACIÓN</t>
  </si>
  <si>
    <t>NOMBRE UBICACION INTERNA</t>
  </si>
  <si>
    <t>CHAPINERO</t>
  </si>
  <si>
    <t>FDLCH-CPS-001-2023</t>
  </si>
  <si>
    <t>PRESTAR SERVICIOS DE APOYO A LA GESTIÓN PARA DESARROLLAR LAS ACTIVIDADES DE RADICACIÓN, GESTIÓN DE CORRESPONDENCIA Y DE LA DOCUMENTACIÓN QUE EXPIDE, SE ALLEGA Y CONTROLA DE LA ALCALDÍA LOCAL DE CHAPINERO</t>
  </si>
  <si>
    <t>AGDL</t>
  </si>
  <si>
    <t>CDI</t>
  </si>
  <si>
    <t>FDLCH-CPS-002-2023</t>
  </si>
  <si>
    <t>PRESTAR SERVICIOS DE APOYO A LA GESTIÓN, PARA EL DESARROLLO DE ESTRATEGIAS QUE PROMUEVAN EL USO ADECUADO DEL ESPACIO PUBLICO EN EL MARCO DEL PROYECTO "CHAPINERO ES ESPACIO PUBLICO INCLUYENTE Y DEMOCRATICO</t>
  </si>
  <si>
    <t>ESPACIO PUBLICO</t>
  </si>
  <si>
    <t>PAULA ANDREA BERNAL SALDAÑA</t>
  </si>
  <si>
    <t>FDLCH-CPS-003-2023</t>
  </si>
  <si>
    <t>BRINDAR APOYO EN LA IMPLEMENTACION DE ACCIONES DEL PLAN LOCAL DE CONVIVENCIA, SEGURIDAD Y JUSTICIA Y EL DESARROLLO DE ESTRATEGIAS DE DIALOGO, MEDIACIÓN, CONVIVENCIA Y PREVENCIÓN DE CONFLICTIVIDADES, VIOLENCIAS Y DELITOS EN LA LOCALIDAD DE CHAPINERO, PARA MEJORAR LA SEGURIDAD Y CONVIVENCIA</t>
  </si>
  <si>
    <t>MARTHA PATRICIA MUÑOZ RUIZ</t>
  </si>
  <si>
    <t>FDLCH-CPS-004-2023</t>
  </si>
  <si>
    <t>BRINDAR APOYO EN LA IMPLEMENTACION DE ACCIONES DEL PLAN LOCAL DE CONVIVENCIA, SEGURIDAD Y JUSTICIA Y EL DESARROLLO DE ESTRATEGIAS DE DIALOGO, MEDIACIÓN, CONVIVENCIA Y PREVENCIÓN DE CONFLICTIVIDADES VIOLENCIAS Y DELITOS EN LA LOCALIDAD DE CHAPINERO, PARA MEJORAR LA SEGURIDAD Y CONVIVENCIA</t>
  </si>
  <si>
    <t>OMAR ORLANDO BARON VELASCO</t>
  </si>
  <si>
    <t>FDLCH-CPS-005-2023</t>
  </si>
  <si>
    <t>FDLCH-CPS-006-2023</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</si>
  <si>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</si>
  <si>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JOAQUIN ANDRES MURILLO RAMIREZ</t>
  </si>
  <si>
    <t>FDLCH-CPS-007-2023</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</si>
  <si>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</si>
  <si>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FDLCH-CPS-009-2023</t>
  </si>
  <si>
    <t>PRESTAR SERVICIOS PROFESIONALES PARA APOYAR LA GESTIÓN DE LOS ASUNTOS RELACIONADOS CON EL ADECUADO USO DEL ESPACIO PÚBLICO, MEDIANTE ACTUACIONES QUE PROPENDAN POR EL BIENESTAR DE LA COMUNIDAD EN LA LOCALIDAD DE CHAPINERO, EN EL MARCO DEL PROYECTO DE INVERSIÓN "CHAPINERO ES ESPACIO PÚBLICO INCLUYENTE Y DEMOCRÁTICO</t>
  </si>
  <si>
    <t>FDLCH-CPS-010-2023</t>
  </si>
  <si>
    <t>PRESTAR LOS SERVICIOS PROFESIONALES PARA LA GESTIÓN, FORMULACIÓN, DESARROLLO, SEGUIMIENTO Y EVALUACIÓN DEL PROYECTO DE INVERSIÓN CHAPINERO CULTURAL Y CREATIVO</t>
  </si>
  <si>
    <t>CULTURA</t>
  </si>
  <si>
    <t>NATHALY TORRES TORRES</t>
  </si>
  <si>
    <t>FDLCH-CPS-012-2023</t>
  </si>
  <si>
    <t>PRESTAR SERVICIOS PROFESIONALES PARA APOYAR JURÍDICAMENTE LAS RESPUESTAS A DISTINTAS INSTANCIAS, RELACIONADAS CON SOLICITUDES ALLEGADAS A LA ALCALDÍA LOCAL DE CHAPINERO</t>
  </si>
  <si>
    <t>AGPJ</t>
  </si>
  <si>
    <t>FDLCH-CPS-014-2023</t>
  </si>
  <si>
    <t>PRESTAR SERVICIOS PROFESIONALES PARA APOYAR LA GESTIÓN, FORMULACIÓN, DESARROLLO, SEGUIMIENTO Y EVALUACIÓN DEL PROYECTO DE INVERSIÓN CHAPINERO ES ESPACIO PUBLICO INCLUYENTE Y DEMOCRATICO</t>
  </si>
  <si>
    <t>SEGURIDAD Y CONVIVENCIA</t>
  </si>
  <si>
    <t>MARTHA YANETH VASQUEZ FIGUEROA</t>
  </si>
  <si>
    <t>FDLCH-CPS-016-2023</t>
  </si>
  <si>
    <t>PRESTAR SERVICIOS DE APOYO TÉCNICO PARA APOYAR ACTIVIDADES OPERATIVAS Y ADMINISTRATIVAS DE LA GESTIÓN PRECONTRACTUAL, CONTRACTUAL Y POSTCONTRACTUAL QUE ADELANTE EL FONDO DE DESARROLLO LOCAL DE CHAPINERO</t>
  </si>
  <si>
    <t>CONTRATACION</t>
  </si>
  <si>
    <t>FDLCH-CPS-017-2023</t>
  </si>
  <si>
    <t>LEONARDO OROZCO MARTINEZ</t>
  </si>
  <si>
    <t>FDLCH-CPS-018-2023</t>
  </si>
  <si>
    <t>PRESTAR LOS SERVICIOS PROFESIONALES PARA APOYAR EL ÁREA GESTIÓN DEL DESARROLLO LOCAL EN LAS ACTIVIDADES CONTABLES REQUERIDAS POR EL FONDO DE DESARROLLO LOCAL DE CHAPINERO</t>
  </si>
  <si>
    <t>CONTABILIDAD</t>
  </si>
  <si>
    <t>FDLCH-CPS-019-2023</t>
  </si>
  <si>
    <t>PRESTAR SERVICIOS DE APOYO A LA GESTIÓN PARA DESARROLLAR LAS ACTIVIDADES DE RADICACIÓN, GESTIÓN DE CORRESPONDENCIA Y DE LA DOCUMENTACIÓN QUE EXPIDE, SE ALLEGA Y CONTROLA DEL ÁREA DE GESTIÓN POLICIVA DE LA ALCALDÍA LOCAL DE CHAPINERO</t>
  </si>
  <si>
    <t>FDLCH-CPS-020-2023</t>
  </si>
  <si>
    <t>PRESTAR SERVICIOS PROFESIONALES PARA LA GESTIÓN, FORMULACIÓN, DESARROLLO, SEGUIMIENTO Y EVALUACIÓN DEL PROYECTO "JUSTICIA ACCESIBLE Y OPORTUNA PARA CHAPINERO</t>
  </si>
  <si>
    <t>DIANA CAROLINA ERAZO FLÓREZ</t>
  </si>
  <si>
    <t>FDLCH-CPS-022-2023</t>
  </si>
  <si>
    <t>PRESTAR SERVICIOS PROFESIONALES PARA APOYAR TÉCNICAMENTE LAS ACTUACIONES ADMINISTRATIVAS, IMPULSO PROCESAL Y DE INSPECCIÓN, VIGILANCIA Y CONTROL EN LAS ZONAS DE ESPECIAL PROTECCIÓN DE CERROS ORIENTALES DE COMPETENCIA DE LA ALCALDÍA LOCAL DE CHAPINERO</t>
  </si>
  <si>
    <t>IVC</t>
  </si>
  <si>
    <t>FDLCH-CPS-023-2023</t>
  </si>
  <si>
    <t>PRESTAR SERVICIOS PROFESIONALES PARA APOYAR EL AREA DE GESTION DEL DESARROLLO LOCAL EN LA GESTION, ARTICULACION, DESARROLLO DE ESTRATEGIAS Y ACTIVIDADES EN EL FORTALECIMIENTO DEL ARTE, CULTURA Y PATRIMONIO DE LA LOCALIDAD DE CHAPINERO</t>
  </si>
  <si>
    <t>HAMILTON ARREDONDO BAUTISTA</t>
  </si>
  <si>
    <t>FDLCH-CPS-024-2023</t>
  </si>
  <si>
    <t>FDLCH-CPS-025-2023</t>
  </si>
  <si>
    <t>PRESTAR SERVICIOS PROFESIONALES DE APOYO PARA LA GESTIÓN FORMULACIÓN, DESARROLLO Y SEGUIMIENTO DEL PROYECTO DE INVERSIÓN No. 1715 CHAPINERO RESTURADOR Y CUIDADOR DEL TERRITORIO</t>
  </si>
  <si>
    <t>RESTAURACION ECOLOGICA</t>
  </si>
  <si>
    <t>EFRAIN ANDRES MONROY CEPEDA</t>
  </si>
  <si>
    <t>FDLCH-CPS-026-2023</t>
  </si>
  <si>
    <t>PRESTAR SERVICIOS DE APOYO A LAS LABORES DE ENTREGA Y RECIBO DE LAS COMUNICACIONES EMITIDAS O RECIBIDAS POR LA ALCALDÍA LOCAL DE CHAPINERO.</t>
  </si>
  <si>
    <t>FDLCH-CPS-027-2023</t>
  </si>
  <si>
    <t>PRESTAR SERVICIOS DE APOYO TÉCNICO PARA APOYAR LA GESTIÓN Y EJECUCIÓN DE LAS ACTIVIDADES ADMINISTRATIVAS Y MISIONALES QUE SE ADELANTAN EN LA ALCALDÍA LOCAL DE CHAPINERO PARA EL CUMPLIMIENTO DE LAS METAS Y OBJETIVOS DEL PLAN DE DESARROLLO LOCAL</t>
  </si>
  <si>
    <t>DESPACHO</t>
  </si>
  <si>
    <t>FDLCH-CPS-028-2023</t>
  </si>
  <si>
    <t>PRESTACIÓN DE SERVICIOS DE APOYO NECESARIOS PARA APOYAR LA GESTIÓN Y EJECUCIÓN DE ACTIVIDADES ADMINISTRATIVAS, LOGISTICAS Y OPERATIVAS QUE SE ADELANTAN EN EL ÁREA DE GESTIÓN DEL DESARROLLO LOCAL DE LA ALCALDÍA LOCAL DE CHAPINERO</t>
  </si>
  <si>
    <t>ALMACEN</t>
  </si>
  <si>
    <t>FDLCH-CPS-029-2023</t>
  </si>
  <si>
    <t>PRESTACIÓN DE SERVICIOS PERSONALES DE APOYO A LA GESTIÓN NECESARIOS PARA EL APOYO EN LA EJECUCIÓN DE ACTIVIDADES ADMINISTRATIVAS Y OPERATIVAS ADELANTADAS EN LA JUNTA ADMINISTRADORA LOCAL DE CHAPINERO.</t>
  </si>
  <si>
    <t>JAL</t>
  </si>
  <si>
    <t>LAURA CAMILA RAMIREZ MUÑOZ</t>
  </si>
  <si>
    <t>FDLCH-CPS-030-2023</t>
  </si>
  <si>
    <t>PRESTAR LOS SERVICIOS PROFESIONALES DE APOYO A LA GESTIÓN, FORMULACIÓN, DESARROLLO, SEGUIMIENTO Y EVALUACIÓN DEL PROYECTO DE INVERSIÓN CHAPINERO EPICENTRO DEL DEPORTE Y LA RECREACIÓN</t>
  </si>
  <si>
    <t>FDLCH-CPS- 032-2023</t>
  </si>
  <si>
    <t>PRESTACION DE SERVICIOS PROFESIONALES PARA APOYAR AL ÁREA DE GESTION DE DESARROLLO LOCAL DE LA ALCALDIA LOCAL DE CHAPINERO EN LA GESTION FORMULACION DESARROLLO SEGUIMIENTO Y EVALUACION DE LOS TEMAS RELACIONADOS CON EDUCACIÓN SUPERIOR EN LA LOCALIDAD DE CHAPINERO</t>
  </si>
  <si>
    <t>EDUCACION</t>
  </si>
  <si>
    <t>ARACELY MEJIA HERRERA</t>
  </si>
  <si>
    <t>FDLCH-CPS- 033-2023</t>
  </si>
  <si>
    <t>PRESTACION DE SERVICIOS PROFESIONALES PARA APOYAR AL AREA DE GESTIÓN DE DESARROLLO LOCAL DE LA ALCALDIA LOCAL DE CHAPINERO EN LA GESTION FORMULACION DESARROLLO SEGUIMIENTO Y EVALUACION DE LOS TEMAS RELACIONADOS CON EDUCACION SUPERIOR EN LA LOCALIDAD DE CHAPINERO</t>
  </si>
  <si>
    <t>FDLCH-CPS-034-2023</t>
  </si>
  <si>
    <t>PRESTAR SERVICIOS PROFESIONALES PARA APOYAR A LOS RESPONSABLES E INTEGRANTES DE LOS PROCESOS EN LA IMPLEMENTACION DE HERRAMIENTAS DE GESTION, SIGUIENDO LOS LINEAMIENTOS METODOLOGICOS ESTABLECIDOS POR LA OFICINA ASESORA DE PLANEACION DE LA SECRETARIA DISTRITAL DE GOBIERNO</t>
  </si>
  <si>
    <t>ALICIA CUJABAN ZAZA</t>
  </si>
  <si>
    <t>FDLCH-CPS/035-2023</t>
  </si>
  <si>
    <t>PRESTAR SERVICIOS PROFESIONALES PARA APOYAR EL AREA DE GESTION DEL DESARROLLO LOCAL, EN LA FORMULACION, GESTION, EJECUCION Y ARTICULACION EN PROYECTOS DE ATENCION DE LA VIOLENCIA INTRAFAMILIAR Y SEXUAL Y BUEN TRATO DE LA LOCALIDAD DE CHAPINERO</t>
  </si>
  <si>
    <t>SALUD</t>
  </si>
  <si>
    <t>INGRID SORAIDA CLAVIJO CRUZ</t>
  </si>
  <si>
    <t>FDLCH-CPS-036-2023</t>
  </si>
  <si>
    <t>PRESTAR LOS SERVICIOS PROFESIONALES DE APOYO JURÍDICO EN LA EJECUCIÓN DE LAS ACCIONES REQUERIDAS PARA EL TRÁMITE E IMPULSO PROCESAL DE LAS ACTUACIONES, CONTRAVENCIONALES Y O QUERELLAS QUE CURSEN EN LAS INSPECCIONES DE POLICÍA DE LA LOCALIDAD</t>
  </si>
  <si>
    <t>INSPECCIONES DE POLICIA</t>
  </si>
  <si>
    <t>FDLCH-CPS-037-2023</t>
  </si>
  <si>
    <t>PRESTACIÓN DE SERVICIOS PROFESIONALES PARA LA ATENCIÓN INTEGRAL DEL MANEJO DE LAS COMISIONES JUDICIALES ORDENADAS POR LAS AUTORIDADES JURISDICCIONALES Y PRESTAR APOYO EN LAS ACTUACIONES ADMINISTRATIVAS Y POLICIVAS COMPETENCIA DE LA ALCALDÍA LOCAL DE CHAPINERO</t>
  </si>
  <si>
    <t>FDLCH-CPS-038-2023</t>
  </si>
  <si>
    <t>PRESTAR SERVICIOS PROFESIONALES PARA APOYAR AL ALCALDE LOCAL EN LA GESTIÓN DE LOS ASUNTOS RELACIONADOS CON SEGURIDAD CIUDADANA, CONVIVENCIA Y PREVENCIÓN DE CONFLICTIVIDADES, VIOLENCIAS Y DELITOS EN LA LOCALIDAD, DE CONFORMIDAD CON EL MARCO NORMATIVO APLICABLE EN LA MATERIA</t>
  </si>
  <si>
    <t>FDLCH-CPS-039-2023</t>
  </si>
  <si>
    <t>FDLCH-CPS-040-2023</t>
  </si>
  <si>
    <t>PRESTAR SERVICIOS PROFESIONALES PARA APOYAR AL ÁREA DE GESTIÓN DEL DESARROLLO LOCAL DE LA ALCALDÍA LOCAL DE CHAPINERO, EN LA GESTIÓN, FORMULACIÓN, DESARROLLO, SEGUIMIENTO Y EVALUACIÓN DEL PROYECTO DE INVERSIÓN "CHAPINERO ES PRIMERA INFANCIA" DEL PROGRAMA EDUCACIÓN INICIAL: BASES SÓLIDAS PARA LA VIDA</t>
  </si>
  <si>
    <t>FDLCH-CPS-041-2023</t>
  </si>
  <si>
    <t>PRESTAR SERVICIOS PROFESIONALES ESPECIALIZADOS PARA LA FORMULACION DESARROLLO Y SEGUIMIENTO DEL PROYECTO DE INVERSIÓN CHAPINERO MODELO DE MOVILIDAD INTELIGENTE Y LA SUPERVISION DE CONTRATOS QUE LE SEAN ASIGNADOS</t>
  </si>
  <si>
    <t>SANDRA MILENA RODRIGUEZ SASTOQUE (Cedente)
MARCEILI VIVIANA RIAÑO MARROQUIN (Cesionario)</t>
  </si>
  <si>
    <t>FDLCH-CPS-042-2023</t>
  </si>
  <si>
    <t>PRESTAR SERVICIOS DE APOYO A LA GESTION PARA ASISTIR ORGANIZACIONAL Y ADMINISTRATIVAMENTE EL DESARROLLO DE LAS ACTIVIDADES ESTRATEGICAS DESARROLLADAS POR EL DESPACHO DE LA ALCALDIA LOCAL DE CHAPINERO</t>
  </si>
  <si>
    <t>FDLCH-CPS-043-2023</t>
  </si>
  <si>
    <t>PRESTAR LOS SERVICIOS PROFESIONALES PARA LA GESTION, LA FORMULACION, EL DESARROLLO, EL SEGUIMIENTO Y EVALUACION DE LOS PROYECTOS DE CHAPINERO PRODUCTIVO Y EMPRENDEDOR DE LA LOCALIDAD DE CHAPINERO</t>
  </si>
  <si>
    <t>EMPLEO Y PRODUCTIVIDAD</t>
  </si>
  <si>
    <t>FDLCH-CPS-044-2023</t>
  </si>
  <si>
    <t>PRESTAR LOS SERVICIOS DE APOYO NECESARIOS PARA LA CONDUCCION DE LOS VEHICULOS QUE CONFORMAN EL PARQUE AUTOMOTOR EN PROPIEDAD O CUSTODIA DEL FONDO DE DESARROLLO LOCAL DE CHAPINERO Y EL TRANSPORTE DE SERVIDORES PUBLICOS PARA LA REALIZACION DE LAS ACTIVIDADES MISIONALES DE LA ALCALDÍA LOCAL DE CHAPINERO</t>
  </si>
  <si>
    <t>NUBIA CONSTANZA MOGOLLON ACEVEDO</t>
  </si>
  <si>
    <t>FDLCH-CPS-046-2023</t>
  </si>
  <si>
    <t>PRESTAR SERVICIOS PROFESIONALES PARA EL AREA DE GETION DEL DESARROLLO LOCAL EN LA ARTICULACION, LA GESTION, EL DESARROLLO DE ESTRATEGIAS Y ACTIVIDADES EN EL FORTALECIMIENTO DE MIPYMES, EMPRENDIMIENTOS Y LA TRANSFORMACION EMPRESARIAL Y PRODUCTIVA DE LA LOCALIDAD DE CHAPINERO</t>
  </si>
  <si>
    <t>FDLCH-CPS-047-2023</t>
  </si>
  <si>
    <t>PRESTAR EL APOYO ADMINISTRATIVO Y DE COMUNICACIONES A LA JUNTA ADMINISTRADORA LOCAL</t>
  </si>
  <si>
    <t>EXCELINO ROMERO CASTAÑEDA</t>
  </si>
  <si>
    <t>FDLCH-CPS-048-2023</t>
  </si>
  <si>
    <t>PRESTAR SERVICIOS PROFESIONALES PARA APOYAR TECNICAMENTE LAS DISTINTAS ETAPAS DE LOS PROCESOS DE COMPETENCIA DE LAS INSPECCIONES DE POLICIA DE LA LOCALIDAD DE CHAPINERO SEGUN REPARTO</t>
  </si>
  <si>
    <t>FDLCH-CPS-049-2023</t>
  </si>
  <si>
    <t>PRESTAR SERVICIOS PROFESIONALES PARA APOYAR AL EQUIPO DE PRENSA Y COMUNICACIONES DE LA ALCALDÍA LOCAL EN LA REALIZACIÓN DE PRODUCTOS Y PIEZAS DIGITALES, IMPRESAS Y PUBLICITARIAS DE GRAN FORMATO Y DE ANI-MACIÓN GRÁFICA, ASÍ COMO APOYAR LA PRODUCCIÓN Y MONTAJE DE EVENTOS</t>
  </si>
  <si>
    <t>PRENSA</t>
  </si>
  <si>
    <t>OMAR DAVID LAVERDE CABRERA</t>
  </si>
  <si>
    <t>FDLCH-CPS-050.-2023</t>
  </si>
  <si>
    <t>FDLCH-CPS-052-2023</t>
  </si>
  <si>
    <t>APOYAR JURÍDICAMENTE LA EJECUCIÓN DE LAS ACCIONES REQUERIDAS PARA LA DEPURACIÓN DE LAS ACTUACIONES ADMINISTRATIVAS QUE CURSAN EN LA ALCALDÍA LOCAL</t>
  </si>
  <si>
    <t>FDLCH-CPS-053-2023</t>
  </si>
  <si>
    <t>PRESTAR SERVICIOS PROFESIONALES APOYO A LA GESTIÓN AL ÁREA DE GESTIÓN POLICIVA LOCAL EN LAS ACTIVIDADES ADMINISTRATIVAS REQUERIDAS EN EL PROCESO DE PLANEACIÓN, ASÍ COMO EN EL SEGUIMIENTO, USO Y SOPORTE DE HERRAMIENTAS Y APLICATIVOS EN CUMPLIMIENTO DE LOS OBJETIVOS DEL PLAN DE DESARROLLO LOCAL Y EL PLAN INSTITUCIONAL DE GESTIÓN</t>
  </si>
  <si>
    <t>FDLCH-CPS-054-2023</t>
  </si>
  <si>
    <t>PRESTAR SERVICIOS PROFESIONALES PARA APOYAR LA FORMULACION, LA GESTION, EL DESARROLLO DE CHAPINERO PRODUCTIVO Y EMPRENDEDOR Y LA REACTIVACION ECONOMICA DE LA LOCALIDAD DE CHAPINERO</t>
  </si>
  <si>
    <t>IRISAYDEE NOVOA MEDELLIN</t>
  </si>
  <si>
    <t>FDLCH-CPS-055-2023</t>
  </si>
  <si>
    <t>PRESTAR SERVICIOS PROFESIONALES PARA APOYAR TECNICAMENTE LAS ACTUACIONES DE INSPECCION, VIGILANCIA Y CONTROL DE COMPETENCIA DEL AREA DE GESTION POLICIVA DE LA ALCALDIA LOCAL DE CHAPINERO</t>
  </si>
  <si>
    <t>FDLCH-CPS-057-2023</t>
  </si>
  <si>
    <t>PRESTAR SERVICIOS DE APOYO A LA GESTIÓN EN LA EJECUCIÓN DE LAS ACTIVIDADES ADMINISTRATIVAS Y DOCUMENTALES RELACIONADAS CON LA GESTIÓN POLICIVA EN LA ALCALDÍA LOCAL DE CHAPINERO</t>
  </si>
  <si>
    <t>FDLCH-CPS-058-2023</t>
  </si>
  <si>
    <t>FDLCH-CPS-059-2023</t>
  </si>
  <si>
    <t>PRESTAR SERVICIOS PROFESIONALES PARA APOYAR AL EQUIPO DE PRENSA Y COMUNICACIONES DE LA ALCALDÍA LOCAL EN LA REALIZACION Y PUBLICACIÓN DE CONTENIDOS DE REDES SOCIALES Y CANALES DE DIVULGACIÓNN DIGITAL SITIO WEB DE LA ALCALDÍA LOCAL</t>
  </si>
  <si>
    <t>SONIA ALEXIS MELO CAÑON</t>
  </si>
  <si>
    <t>FDLCH-CPS-060-2023</t>
  </si>
  <si>
    <t>LIBARDO FERNANDEZ ALMANZA</t>
  </si>
  <si>
    <t>FDLCH-CPS-061-2023</t>
  </si>
  <si>
    <t>PRESTAR SERVICIOS PROFESIONALES DE APOYO A LA GESTIÓN PARA EL DESARROLLO DE ACTIVIDADES RELACIONADAS CON LA FORMULACIÓN, SEGUIMIENTO, TERMINACIÓN Y CIERRE DE PROYECTOS DE INVERSIÓN RELACIONADOS CON EL DESARROLLO DE LA PRODUCTIVIDAD RURAL EN EL MARCO DEL PROYECTO DE INVERSIÓN CHAPINERO RURAL Y PRODUCTIVO</t>
  </si>
  <si>
    <t>ULATA</t>
  </si>
  <si>
    <t>FDLCH-CPS-063-2023</t>
  </si>
  <si>
    <t>PRESTAR SERVICIOS PROFESIONALES ESPECIALIZADOS PARA EL APOYO, LA GESTIÓN Y LA ARTICULACIÓN DE LAS ACCIONES DE INSPECCIÓN, VIGILANCIA Y CONTROL REQUERIDAS POR LA ALCALDÍA LOCAL DE CHAPINERO EN EL MARCO DE LA NORMATIVA VIGENTE</t>
  </si>
  <si>
    <t>FDLCH-CPS-064-2023</t>
  </si>
  <si>
    <t>PRESTAR SERVICIOS PROFESIONALES ESPECIALIZADOS PARA LA GESTION, LA FORMULACIÓN, EL DESARROLLO, LA EJECUCIÓN Y SEGUIMIENTO DE LA CONSTRUCCIÓN Y CONSERVACIÓN DEL ESPACIO PÚBLICO DE LA LOCALIDAD DE CHAPINERO DENTRO DEL MODELO DE MOVILIDAD INTELIGENTE</t>
  </si>
  <si>
    <t>FDLCH-CPS-065-2023</t>
  </si>
  <si>
    <t>PRESTAR SERVICIOS PROFESIONALES PARA APOYAR TECNICAMENTE LAS ACTUACIONES DE INSPECCION, VIGILANCIA Y CONTROL DE COMPETENCIA DEL AREA DE GESTION POLICIVA DE LA ALCALDIA LOCAL DE CHAPINERO.</t>
  </si>
  <si>
    <t>SALOMON RODRIGUEZ LAGUNA</t>
  </si>
  <si>
    <t>FDLCH-CPS-066-2023</t>
  </si>
  <si>
    <t>PRESTAR SERVICIOS PROFESIONALES PARA APOYAR TECNICAMENTE LAS DISTINTAS ETAPAS DE LOS PROCESOS DE COMPETENCIA DE LA ALCALDIA LOCAL PARA LA DEPURACION DE ACTUACIONES ADMINISTRATIVAS</t>
  </si>
  <si>
    <t>FDLCH-CPS-067-2023</t>
  </si>
  <si>
    <t>FDLCH-CPS-069-2023</t>
  </si>
  <si>
    <t>FRANCY PAOLA MONROY ALVAREZ (Cedente)
JOHAN MANUEL CARDONA MORENO (Cesionario)</t>
  </si>
  <si>
    <t>FDLCH-CPS-071-2023</t>
  </si>
  <si>
    <t>PRESTAR SERVICIOS PROFESIONALES PARA APOYAR AL ALCALDE LOCAL EN LA PROMOCIÓN, ARTICULACIÓN, ACOMPAÑAMIENTO Y SEGUIMIENTO PARA LA ATENCIÓN Y PROTECCIÓN DE LOS ANIMALES DOMÉSTICOS Y SILVESTRES DE LA LOCALIDAD</t>
  </si>
  <si>
    <t>PROTECCION ANIMAL</t>
  </si>
  <si>
    <t>CARLOS JULIO MARTINEZ RIPE</t>
  </si>
  <si>
    <t>FDLCH-CPS-072-2023</t>
  </si>
  <si>
    <t>PRESTAR SERVICIOS DE APOYO LOGÍSTICO ASISTENCIAL PARA EL DESARROLLO DE ACTIVIDADES Y EVENTOS LOCALES EN EL MARCO DE LA EJECUCIÓN DEL PLAN DE DESARROLLO LOCAL</t>
  </si>
  <si>
    <t>VALENTINA SALGADO RODRIGUEZ</t>
  </si>
  <si>
    <t>FDLCH-CPS-073-2023</t>
  </si>
  <si>
    <t>PRESTAR SERVICIOS PROFESIONALES EN MATERIA JURIDICA PARA LA GESTION Y ATENCION DE TRAMITES LEGALES ASOCIADOS A LA PROPIEDAD HORIZONTAL DE COMPETANCIA DE LA ALCALDIA LOCAL DE CHAPINERO, ASI COMO LAS PETICIONES, TRAMITES, REQUERIMIENTOS DE ENTES DE CONTROL PERSONA JURIDICA Y NATURAL, EL CONTROL. LA EXPEDICION Y LA GESTION DOCUMENTAL INSTITUCIONALRELACIONADOS, CON LA RESOLUCION DE CONFLICTOS Y DEMAS INSTRUMENTOS DE SOLUCION DE CONTROVERSIAS Y DE CONVIVIENCIA QUE SE REQUIERAN Y SEAN ASOCIADOS</t>
  </si>
  <si>
    <t>PROPIEDAD HORIZONTAL</t>
  </si>
  <si>
    <t>FDLCH-CPS-074-2023</t>
  </si>
  <si>
    <t>PRESTAR SERVICIOS PROFESIONALES PARA LA GESTION, EL DESARROLLO, LA FORMULACION, EL SEGUIMIENTO, TERMINACION Y EL FOMENTO DE AGRICULTURA URBANA EN LA LOCALIDAD DE CHAPINERO EN EL MODELO DE CHAPINERO SIEMBRA ESPERANZA</t>
  </si>
  <si>
    <t>AMBIENTE</t>
  </si>
  <si>
    <t>FDLCH-CPS-075-2023</t>
  </si>
  <si>
    <t>PRESTAR SERVICIOS PROFESIONALES ESPECIALIZADOS PARA APOYAR LA ORGANIZACIÓN Y ESTRUCTURACIÓN DE LA GESTIÓN JURÍDICA DEL DESPACHO DE LA ALCALDÍA LOCAL DE CHAPINERO Y LA DE LAS DEPENDENCIAS QUE LA CONFORMAN</t>
  </si>
  <si>
    <t>WILSON FERNANDO ORJUELA CHAVES</t>
  </si>
  <si>
    <t>FDLCH-CPS-077-2023</t>
  </si>
  <si>
    <t>PRESTAR SERVICIOS DE APOYO LOGÍSTICO ASISTENCIAL PARA EL DESARROLLO DE ACTIVIDADES Y EVENTOS LOCALES EN EL MARCO DE LA EJECUCIÓN DEL PLAN DE DESARROLLO LOCAL.</t>
  </si>
  <si>
    <t>FDLCH-CPS-078-2023</t>
  </si>
  <si>
    <t>PRESTAR LOS SERVICIOS DE APOYO A LA GESTIÓN EN LA IMPLEMENTACIÓN, ATENCIÓN, VERIFICACIÓN, SOPORTE Y ACOMPAÑAMIENTO DE LOS PROCESOS Y/O ACTUACIONES ADMINISTRATIVAS DE REGISTRO Y SEGUIMIENTO A LA PROPIEDAD HORIZONTAL EN LOS APLICATIVOS Y/O HERRAMIENTAS VIRTUALES EN LA LOCALIDAD DE CHAPINERO</t>
  </si>
  <si>
    <t>NATALIA PUERTO GONZALEZ</t>
  </si>
  <si>
    <t>FDLCH-CPS-079-2023</t>
  </si>
  <si>
    <t>PRESTAR SERVICIOS PROFESIONALES PARA EL ÁREA DE GESTIÓN DEL DESARROLLO LOCAL EN LA FORMULACIÓN, GESTIÓN, EJECUCIÓN, DESARROLLO DE LOS PROCESOS DE TRANSFORMACION AMBIENTAL Y CAMBIO CLIMATICO EN LA LOCALIDAD DE CHAPINERO</t>
  </si>
  <si>
    <t>FDLCH-CPS-080-2023</t>
  </si>
  <si>
    <t>PRESTAR SERVICIOS PROFESIONALES PARA EL AREA DE GESTION DEL DESARROLLO LOCAL EN LA FORMULACION, GESTION, EJECUCION Y DESARROLLO DE LAS ACCIONES COMPLEMENTARIAS EN SALUD INTEGRAL EN LA LOCALIDAD DE CHAPINERO</t>
  </si>
  <si>
    <t>GINNA PAOLA FONSECA CASAS (Cedente)
JENNY MARCELA PACHECO DUARTE (Cesionaria)</t>
  </si>
  <si>
    <t>FDLCH-CPS-081-2023</t>
  </si>
  <si>
    <t>APOYAR EN LAS TAREAS OPERATIVAS DE CARÁCTER ARCHIVÍSTICO DESARROLLADAS EN LA ALCALDÍA LOCAL DE CHAPINERO PARA GARANTIZAR LA APLICACIÓN CORRECTA DE LOS PROCEDIMIENTOS TÉCNICOS</t>
  </si>
  <si>
    <t>GESTION DOCUMENTAL</t>
  </si>
  <si>
    <t>JUAN CARLOS AREVALO</t>
  </si>
  <si>
    <t>FDLCH-CPS-082-2023</t>
  </si>
  <si>
    <t>PRESTAR SERVICIOS PROFESIONALES PARA LIDERAR Y GARANTIZAR LA IMPLEMENTACIÓN Y SEGUIMIENTO DE LOS PROCESOS Y PROCEDIMIENTOS DEL SERVICIO SOCIAL</t>
  </si>
  <si>
    <t>PERSONA MAYOR</t>
  </si>
  <si>
    <t>JUAN DAVID URREGO MESA</t>
  </si>
  <si>
    <t>FDLCH-CPS-083-2023</t>
  </si>
  <si>
    <t>FDLCH-CPS-084-2023</t>
  </si>
  <si>
    <t>APOYAR LA FORMULACION, GESTION Y SEGUIMIENTO DE ACTIVIDADES ENFOCADAS A LA GESTION AMBIENTAL EXTERNA, ENCAMINADAS A LA MITIGACION DE LOS DIFERENTES IMPACTOS AMBIENTALES Y LA CONSERVACION DE LOS RECURSOS NATURALES DE LA LOCALIDAD</t>
  </si>
  <si>
    <t>FDLCH-CPS-086-2023</t>
  </si>
  <si>
    <t>PRESTAR SERVICIOS PROFESIONALES DE APOYO JURIDICO PARA EL SEGUIMIENTO, ARTIULACION ESTRATEGICA Y LA ELABORACION DE CONCEPTOS, INFORMES Y RESPUESTAS A ENTES DE CONTROL DE CARATER DICIPLINARIO INSTITUCIONAL, RELACIONADAS CON LA DEFENSA JURIDICA INTEGRAL DE LA ALCALDIA LOCAL DE CHAPINERO, Y LA PREVENCION DEL RIESGO Y EL DAÑO ANTIJURIDICO Y EL SEGUIMIENTO DE LOS ASUNTOS PROCESALES QUE REQUIERAN INTERVENCION DE CONCEPTO DEFINITIVO POR PARTE DE LAS INSTACION COMPETENTES.</t>
  </si>
  <si>
    <t>FDLCH-CPS-087-2023</t>
  </si>
  <si>
    <t>PRESTAR SERVICIOS ASITENCIALES DE APOYO A LA GESTIÓN Y DESARROLLO LOCAL EN EL PROCESO DE LA RESTAURACIÓN ECOLOGICA DE LA LOCALIDAD DE CHAPINERO</t>
  </si>
  <si>
    <t>FDLCH-CPS-088-2023</t>
  </si>
  <si>
    <t>PRESTAR SERVICIOS PROFESIONALES PARA EL AREA DE GESTION DEL DESARROLLO LOCAL EN LA ARTICULACIÓN, EL DESARROLLO DE ESTRATEGIAS Y ACTIVIDADES ENCAMINADAS AL FORTALECIMIENTO DE LA GOBERNABILIDAD LOCAL, LA SEGURIDAD, LA CONVIVENCIA Y LA JUSTICIA POLICIVA EN LA LOCALIDAD DE CHAPINERO</t>
  </si>
  <si>
    <t>SANDRA LILIANA JIMENEZ LOPEZ</t>
  </si>
  <si>
    <t>FDLCH-CPS-089-2023</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</si>
  <si>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CHAPINERO</t>
  </si>
  <si>
    <t>YULIHED ANDREA ARIZA CONSUEGRA</t>
  </si>
  <si>
    <t>FDLCH-CPS-090-2023</t>
  </si>
  <si>
    <t>FDLCH-CPS-092-2023</t>
  </si>
  <si>
    <t>PRESTAR LOS SERVICIOS PROFESIONALES PARA EL AREA DE GESTIÓN DEL DESARROLLO LOCAL EN LA ARTICULACIÓN Y SEGUIMIENTO INTERINSTITUCIONAL, EN EL DESARROLLO DE ESTRATEGIAS Y ACTIVIDADES ENCAMINADAS A LA EJECUCIÓN DE PROYECTOS DEL SECTOR MOVILIDAD Y DE LA INFRAESTRUCTURA EN LA LOCALIDAD DE CHAPINERO EN EL MODELO DE MOVILIDAD INTELIGENTE.</t>
  </si>
  <si>
    <t>JUAN DIEGO VERA CARDONA</t>
  </si>
  <si>
    <t>FDLCH-CPS-093-2023</t>
  </si>
  <si>
    <t>PRESTAR SERVICIOS DE APOYO ASISTENCIAL PARA EL AREA DE GESTION DEL DESARROLLO LOCAL, EN EL PROCESO DE FORMACIÓN Y TRANSFORMACIÓN AMBIENTAL EN LA LOCALIDAD DE CHAPINERO</t>
  </si>
  <si>
    <t>FDLCH-CPS-094-2023</t>
  </si>
  <si>
    <t>PRESTAR LOS SERVICIOS PROFESIONALES PARA EL AREA DEL DESARROLLO LOCAL EN LA GESTION, LA FORMULACION, EL DESARROLLO, EL SEGUIMIENTO Y LA EVALUACION DE LAS ACTIVIDADES Y ESTRATEGIAS DE CUIDADO EN LAS MUJERES DE LA LOCALIDAD DE CHAPINERO</t>
  </si>
  <si>
    <t>MUJER Y GÉNERO</t>
  </si>
  <si>
    <t>FDLCH-CPS-096-2023</t>
  </si>
  <si>
    <t>PRESTAR LOS SERVICIOS PROFESIONALES PARA 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</si>
  <si>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FDLCH-CPS-098-2023</t>
  </si>
  <si>
    <t>PRESTAR SERVICIOS PROFESIONALES DE APOYO A LA GESTIÓN PARA EL AREA DE GESTION DEL DESARROLLO LOCAL EN LA FORMULACION, GESTION, EJECUCION Y DESARROLLO DE LOS PROYECTOS E INSTANCIAS DE PARTICIPACIÓN DE LA POLÍTICA PÚBLICA DE SALUD EN LA LOCALIDAD DE CHAPINERO</t>
  </si>
  <si>
    <t>FDLCH-CPS-100-2023</t>
  </si>
  <si>
    <t>PRESTAR LOS SERVICIOS DE APOYO ASISTENCIAL A LA GESTION PARA REALIZAR LAS ACTIVIDADES DE REGISTRO, LEVANTAMIENTO, CLASIFICACION Y ORGANIZACIÓN DE LA INFORMACION NECESARIA PARA EL SEGUIMIENTO Y CONTROL AL CUMPLIMIENTO DE LOS DIFERENTES PLANES Y METAS EN LOS PROCESOS ADMINISTRATIVOS Y FINANCIEROS DEL AREA DE GESTION DE DESARROLLO LOCAL DE LA ALCALDIA LOCAL DE CHAPINERO</t>
  </si>
  <si>
    <t>KATHERINE LIZETH MAYORGA OSORIO</t>
  </si>
  <si>
    <t>FDLCH-CPS-101-2023</t>
  </si>
  <si>
    <t>PRESTAR SERVICIOS ASISTENCIALES PARA APOYAR AL ALCALDE LOCAL EN LA PROMOCIÓN, ARTICULACIÓN, ACOMPAÑAMIENTO Y SEGUIMIENTO PARA LA ATENCIÓN Y PROTECCIÓN DE LOS ANIMALES DOMÉSTICOS Y SILVESTRES DE LA LOCALIDAD.</t>
  </si>
  <si>
    <t>FDLCH-CPS-102-2023</t>
  </si>
  <si>
    <t>PRESTAR SERVICIOS PROFESIONALES DE APOYO JURIDICO EN LA EJECUCION DE LOS TRAMITES E IMPULSO PROCESAL DE LAS ACTUACIONES ADMINISTRATIVAS Y DE COBRO PERSUACIVO DE COMPETENCIA DE LA ALCALDIA LOCAL DE CHAPINERO</t>
  </si>
  <si>
    <t>COBRO PERSUASIVO</t>
  </si>
  <si>
    <t>FDLCH-CPS-103-2023</t>
  </si>
  <si>
    <t>PRESTAR LOS SERVICIOS PROFESIONALES DE APOYO AL ÁREA DE GESTIÓN DEL DESARROLLO LOCAL, EN EL DESARROLLO ACTIVIDADES RELACIONADAS CON LA ESTRATEGIA DE INNOVACIÓN INSTITUCIONAL, GESTION Y ANALISIS DE DATOS, EL SEGUIMIENTO Y CONTROL DE PROYECTOS DE INVERSION EN EL MODELO DE GOBIERNO ABIERTO Y LA TRANSPARENCIA DE LA ALCALDIA LOCAL DE CHAPINERO</t>
  </si>
  <si>
    <t>INNOVACION</t>
  </si>
  <si>
    <t>DIANA ISABEL PEÑA SANCHEZ</t>
  </si>
  <si>
    <t>FDLCH-CPS-104-2023</t>
  </si>
  <si>
    <t>PRESTAR SERVICIOS DE APOYO ASITENCIAL PARA EL DESARROLLO DE LOS PROCESOS PRODUCTIVOS RURALES DE LA LOCALIDAD DE CHAPINERO</t>
  </si>
  <si>
    <t>LESLY VANESSA VALBUENA CAICEDO</t>
  </si>
  <si>
    <t>FDLCH-CPS-105-2023</t>
  </si>
  <si>
    <t>PRESTAR LOS SERVICIOS PROFESIONALES PARA APOYAR EL FORTALECIMIENTO DEL AREA DEL DESARROLLO LOCAL EN LA GESTION, LA FORMULACION, EL DESARROLLO, EL SEGUIMIENTO Y LA EVALUACION; EN LAS ACTIVIDADES Y ACCIONES PARA CONTRIBUIR EN LA GENERACION DE CAPACIDADES Y DE LA PARTICIPACION DE LA MUJER EN LA LOCALIDAD DE CHAPINERO</t>
  </si>
  <si>
    <t>FDLCH-CPS-106-2023</t>
  </si>
  <si>
    <t>PRESTAR LOS SERVICIOS PROFESIONALES AL ÁREA DE GESTION DEL DESARROLLO LOCAL LAS ACCIONES ADMINISTRATIVAS Y SEGUIMIENTO DE LAS ACTIVIDADES CONTRACTUALES DE MALLA VIAL Y ESPACIO PÚBLICO EN EL MARCO DEL PROYECTO DE INVERSIÓN CHAPINERO MODELO DE MOVILIDAD INTELIGENTE</t>
  </si>
  <si>
    <t>MARIA TERESA QUINTANA MORENO</t>
  </si>
  <si>
    <t>FDLCH-CPS-107-2023</t>
  </si>
  <si>
    <t>FDLCH-CPS-108-2023</t>
  </si>
  <si>
    <t>PRESTAR SERVICIOS PROFESIONALES PARA LA SUPERVISIÓN, GESTIÓN, PLANEACIÓN, SEGUIMIENTO, LA MITIGACIÓN Y RESPUESTA A SITUACIONES Y ESCENARIOS DE EMERGENCIA DE LA LOCALIDAD DE CHAPINERO, Y EL FORTALECIMIENTO DE LA GESTIÓN LOCAL DE RIESGOS Y LA ADAPTACIÓN AL CAMBIO CLIMÁTICO</t>
  </si>
  <si>
    <t>GESTION DEL RIESGO</t>
  </si>
  <si>
    <t>FDLCH-CPS-109-2023</t>
  </si>
  <si>
    <t>PRESTAR SERVICIOS PROFESIONALES DE APOYO AL AREA DEL DESARROLLO LOCAL, EN LA GESTION, SEGUIMIENTO DE LAS ACTIVIDADES CULTURALES Y ARTISTICOS EN LA LOCALIDAD DE CHAPINERO EN EL MARCO DE CHAPINERO CONSTRUYE TEJIDO CULTURAL</t>
  </si>
  <si>
    <t>FDLCH-CPS-110-2023</t>
  </si>
  <si>
    <t>PRESTAR LOS SERVICIOS PROFESIONALES PARA EL ÁREA Del DESARROLLO LOCAL; EN EL SEGUIMIENTO, LA GESTION Y LA VERIFICACION DE LAS LIQUIDACIÓN DE LOS CONTRATOS DE MALLA VIAL Y ESPACIO PUBLICO DE LA LOCALIDAD DE CHAPINERO, Y GARANTÍAS CONTRACTUALES EN EL MARCO CHAPINERO MODELO DE MOVILIDAD INTELIGENTE</t>
  </si>
  <si>
    <t>EDISON DANIEL MAFLA MEJIA</t>
  </si>
  <si>
    <t>FDLCH-CPS- 111-2023</t>
  </si>
  <si>
    <t>FDLCH-CPS-112-2023</t>
  </si>
  <si>
    <t>PRESTAR SUS SERVICIOS PROFESIONALES PARA LA IMPLEMENTACIÓN DE LAS ACCIONES Y LINEAMIENTOS TÉCNICOS SURTIDOS DEL PROGRAMA DE GESTIÓN DOCUMENTAL Y DEMÁS INSTRUMENTOS TÉCNICOS ARCHIVÍSTICOS</t>
  </si>
  <si>
    <t>DIANA PAOLA AGUDELO CABRERA</t>
  </si>
  <si>
    <t>FDLCH-CPS-115-2023</t>
  </si>
  <si>
    <t>PRESTAR SERVICIOS DE APOYO ASISTENCIAL AL AREA DEL DESARROLLO LOCAL DE LA ALCALDIA DE CHAPINERO, EN LA GESTION, EL DESARROLLO INTEGRAL DE LA PRIMERA INFANCIA CON EL MODELO DE EDUCACION INICIAL BASES SOLIDAS PARA LA VIDA</t>
  </si>
  <si>
    <t>PRIMERA INFANCIA</t>
  </si>
  <si>
    <t>FDLCH-CPS-116-2023</t>
  </si>
  <si>
    <t>PRESTAR SERVICIOS DE APOYO A LA GESTIÓN EN LA EJECUCIÓN DE LAS ACTIVIDADES ADMINISTRATIVAS Y DOCUMENTALES RELACIONADAS CON LA GESTIÓN DE LA ALCALDÍA LOCAL DE CHAPINERO</t>
  </si>
  <si>
    <t>JHON FREDDY VALERO MAYA</t>
  </si>
  <si>
    <t>FDLCH-CPS-117-2023</t>
  </si>
  <si>
    <t>PRESTAR SERVICISO PROFESIONALES DE APOYO AL AREA DE GESTION DEL DESARROLLO LOCAL, EN LA GESTION, EL SEGUIMIENTO PARA LA CALIDAD DE LA MALLA VIAL RURAL Y URBANA DE LA LOCALIDAD DE CHAPINERO, EN LAS GARANTIAS POST-CONTRACTUALES EN EL MARCO DE CHAPINERO MODELO DE MOVILIDAD INTELIGENTE</t>
  </si>
  <si>
    <t>FDLCH-CPS-118-2023</t>
  </si>
  <si>
    <t>PRESTAR SERVICIOS PROFESIONALES PARA EL AREA DEL DESARROLLO LOCAL EN LA GESTION, LA FORMULACIÓN, EL DESARROLLO Y EL SEGUIMIENTO DE LA ESTRUCTURACIÓN DEL FORTALECIMIENTO DE ACUEDUCTOS VEREDALES Y COMUNITARIOS RURALES; EN MARCO AGUA, LIQUIDO VITAL PARA LA LOCALIDAD DE CHAPINERO</t>
  </si>
  <si>
    <t>FDLCH-CPS-119-2023</t>
  </si>
  <si>
    <t>PRESTAR SERVICIOS PROFESIONALES DE APOYO JURIDICO A LA JUNTA ADMINISTRADORA LOCAL CON EL FIN DE CONTRIBUIR AL ADECUADO CUMPLIMIENTO DE LAS ATRIBUCIONES A SU CARG</t>
  </si>
  <si>
    <t>MARICELA PALACIO RODRIGUEZ</t>
  </si>
  <si>
    <t>FDLCH-CPS-121-2023</t>
  </si>
  <si>
    <t>PRESTACIÓN DE SERVICIOS PROFESIONALES PARA LA ATENCIÓN INTEGRAL Y APOYO EN EL MANEJO Y GESTIÓN ADMINISTRATIVA DE LAS ACTUACIONES DE INSPECCIÓN, VIGILANCIA Y CONTROL COMPETENCIA DE LA ALCALDÍA LOCAL DE CHAPINERO</t>
  </si>
  <si>
    <t>FDLCH-CPS-123-2023</t>
  </si>
  <si>
    <t>PRESTAR SERVICIOS DE APOYO A LA GESTIÓN PARA ASISTIR ADMINISTRATIVAMENTE AL ÁREA DE GESTIÓN DEL DESARROLLO DE LA ALCALDÍA LOCAL DE CHAPINERO</t>
  </si>
  <si>
    <t>FDLCH-CPS-124-2023</t>
  </si>
  <si>
    <t>PRESTAR SERVICIOS ASISTENCIALES DE APOYO AL AREA DEL DESARROLLO LOCAL EN ACTIVIDADES ADMINISTRATIVAS, ESTRATEGIAS Y SEGUIMIENTO DE ACCIONES DE FOMENTO PARA LA AGRICULTURA Y AMBIENTE URBANA DE LA LOCALIDAD DE CHAPINERO</t>
  </si>
  <si>
    <t>FEDERICO SANTIAGO BALLESTEROS</t>
  </si>
  <si>
    <t>FDLCH-CPS-127-2023</t>
  </si>
  <si>
    <t>PRESTAR SERVICIOS PROFESIONALES PARA APOYAR EL ÁREA DE GESTIÓN DEL DESARROLLO LOCAL, EN LA ARTICULACIÓN, GESTIÓN Y DESARROLLO DE ESTRATEGIAS ENCAMINADAS AL FORTALECIMIENTO DE LAS ORGANIZACIONES SOCIALES, COMUNITARIAS, COMUNALES Y TERRITORIALES DE LA LOCALIDAD DE CHAPINERO</t>
  </si>
  <si>
    <t>PARTICIPACION</t>
  </si>
  <si>
    <t>MARTHA JANETH ROMERO RODRIGUEZ</t>
  </si>
  <si>
    <t>FDLCH-CPS-128-2023</t>
  </si>
  <si>
    <t>PRESTAR SERVICIOS PROFESIONALES PARA EL AREA DE GESTION DEL DESARROLLO LOCAL EN LA FORMULACION, EN LA GESTION, LA EJECUCION Y EL DESARROLLO DE LAS ACCIONES Y ESTRATEGIAS COMPLEMENTARIAS EN SALUD SEXUAL Y REPRODUCTIVA EN LA LOCALIDAD DE CHAPINERO</t>
  </si>
  <si>
    <t>FDLCH-CPS-129-2023</t>
  </si>
  <si>
    <t>PRESTAR SERVICIOS PROFESIONALES PARA COORDINAR, LIDERAR Y ASESORAR LOS PLANES Y ESTRATEGIAS DE COMUNICACIÓN INTERNA Y EXTERNA PARA LA DIVULGACIÓN DE LOS PROGRAMAS, PROYECTOS Y ACTIVIDADES DE LA ALCALDIA LOCAL</t>
  </si>
  <si>
    <t>PEDRO PABLO VENEGAS GONZALEZ</t>
  </si>
  <si>
    <t>FDLCH-CPS-130-2023</t>
  </si>
  <si>
    <t>EDGAR SEBASTIAN BORJA ROMERO</t>
  </si>
  <si>
    <t>FDLCH-CPS-131-2023</t>
  </si>
  <si>
    <t>PRESTAR LOS SERVICIOS DE APOYO ADMINISTRATIVA Y ASISTENCIALMENTE A LAS INSPECCIONES DE POLICÍA DE LA LOCALIDAD</t>
  </si>
  <si>
    <t>INSPECCIONES</t>
  </si>
  <si>
    <t>FDLCH-CPS-132-2023</t>
  </si>
  <si>
    <t>PRESTAR SERVICIOS PROFESIONALES A LA GESTIÓN, ACCIONES ADMINISTRATIVAS Y SEGUIMIENTO DE LAS ACTIVIDADES DERIVADAS EN EL MARCO CHAPINERO MODELO DE MOVILIDAD INTELIGENTE</t>
  </si>
  <si>
    <t>FDLCH-CPS-133-2023</t>
  </si>
  <si>
    <t>PRESTAR LOS SERVICIOS PROFESIONALES PARA EL AREA DEL DESARROLLO LOCAL EN LA GESTIÓN, EL Y SEGUIMIENTO DE LAS LIQUIDACIONES DE LOS CONTRATOS DE INFRAESTRUCTURA DE LA LOCALIDAD DE CHAPINERO EN EL MODELO DE MOVILIDAD INTELIGENTE</t>
  </si>
  <si>
    <t>ANA MARIA SARMIENTO HERNANDEZ</t>
  </si>
  <si>
    <t>FDLCH-CPS-134-2023</t>
  </si>
  <si>
    <t>PRESTAR SERVICIOS DE APOYO AL AREA DE DESARROLLO LOCAL EN LA GESTIÓN PARA LA ARTICULACIÓN, FORMULACIÓN Y DESARROLLO DE ESTRATEGIAS ENCAMINADAS AL FORTALECIMIENTO Y LA ATENCIÓN DE LAS INSTANCIAS DE PARTICIPACIÓN LOCALES, ORGANIZACIONES SOCIALES Y COMUNITARIAS EN LA LOCALIDAD DE CHAPINERO, EN EL MARCO DEL PROYECTO - CHAPINERO LIDERADO POR LA CIUDADANÍA</t>
  </si>
  <si>
    <t>ANGELA GABRIELA ALMEYDA REMOLINA</t>
  </si>
  <si>
    <t>FLDCH-CPS-135-2023</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</si>
  <si>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CHAPINERO.</t>
  </si>
  <si>
    <t>SUBSIDIO TIPO C</t>
  </si>
  <si>
    <t>FDLCH-CPS-136-2023</t>
  </si>
  <si>
    <t>APOYAR AL ALCALDE LOCAL EN LA PROMOCIÓN, ACOMPAÑAMIENTO, COORDINACIÓN Y ATENCIÓN DE LAS INSTANCIAS DE COORDINACIÓN INTERINSTITUCIONALES Y LAS INSTANCIAS DE PARTICIPACIÓN LOCALES, ASÍ COMO LOS PROCESOS COMUNITARIOS EN LA LOCALIDAD.</t>
  </si>
  <si>
    <t>FDLCH-CPS-137-2023</t>
  </si>
  <si>
    <t>PRESTAR SERVICIOS TECNICOS DE APOYO A LA GESTIÓN PARA EL AREA POLICIVA EN ACTIVIDADES ADMINISTRATIVAS Y LAS ACCIONES RELACIONADAS A LA GESTION DEL RIESGO EN LA LOCALIDAD DE CHAPINERO</t>
  </si>
  <si>
    <t>FDLCH-CPS-138-2023</t>
  </si>
  <si>
    <t>PRESTAR SERVICIOS ASISTENCIALES PARA LA GESTIÓN Y PROCESOS DOCUMENTALES Y ACTIVIDADES ADMINISTRATIVAS QUE SE GENERAN EN LA ALCALDÍA LOCAL DE CHAPINERO</t>
  </si>
  <si>
    <t>FDLCH-CPS-139-2023</t>
  </si>
  <si>
    <t>PRESTAR SERVICIOS TÉCNICOS PARA APOYAR EL ÁREA GESTIÓN DEL DESARROLLO LOCAL EN LAS ACTIVIDADES PRESUPUESTALES REQUERIDAS POR LA ALCALDÍA LOCAL DE CHAPINERO</t>
  </si>
  <si>
    <t>FDLCH-CPS-140-2023</t>
  </si>
  <si>
    <t>PRESTAR LOS SERVICIOS PROFESIONALES PARA EL DESARROLLO DE PROCESOS DE FORMACIÓN Y DE ACTIVIDADES RECREO DEPORTIVAS ASÍ COMO EN EL ACOMPAÑAMIENTO Y ARTICULACION DE ESTRATEGIAS QUE SE GENEREN EN LA LOCALIDAD DE CHAPINERO.</t>
  </si>
  <si>
    <t>DEPORTES</t>
  </si>
  <si>
    <t>FDLCH-CPS-141-2023</t>
  </si>
  <si>
    <t>PRESTAR LOS SERVICIOS PROFESIONALES PARA EL AREA DE GESTION POLIVICA EN LAS ACCIONES Y ACTUACIONES DE VIGILANCIA Y CONTROL DE COMPETENCIA DE LA ALCALDIA LOCAL DE CHAPINERO</t>
  </si>
  <si>
    <t>YELIXA DEL MAR VELASQUEZ RICO</t>
  </si>
  <si>
    <t>FDLCH-CPS-144-2023</t>
  </si>
  <si>
    <t>PRESTAR LOS SERVICIOS DE APOYO A LA GESTIÓN EN LA IMPLEMENTACIÓN, ATENCIÓN, VERIFICACIÓN, SOPORTE Y ACOMPAÑAMIENTO DE LOS PROCESOS Y/O ACTUACIONES ADMINISTRATIVAS DE REGISTRO Y SEGUIMIENTO A LA PROPIEDAD HORIZONTAL EN LOS APLICATIVOS Y/O HERRAMIENTAS VIRTUALES EN LA LOCALIDAD DE CHAPINERO.</t>
  </si>
  <si>
    <t>SEBASTIAN CAMARGO MONTOYA</t>
  </si>
  <si>
    <t>FDLCH-CPS-146-2023</t>
  </si>
  <si>
    <t>PRESTAR SERVICIOS TÉCNICOS PARA APOYAR EL ÁREA GESTIÓN DEL DESARROLLO LOCAL EN LAS ACTIVIDADES PRESUPUESTALES Y CONTABLES REQUERIDAS POR LA ALCALDÍA LOCAL DE CHAPINERO</t>
  </si>
  <si>
    <t>FDLCH-CPS-148-2023</t>
  </si>
  <si>
    <t>PRESTAR SERVICIOS PROFESIONALES PARA APOYAR JURIDICAMENTE LOS DIFERENTES PROCESOS EN LAS ETAPAS PRECONTRACTUAL, CONTRACTUAL Y POSTCONTRACTUAL, ASÍ COMO LAS LIQUIDACIONES QUE ADELANTE EL FONDO DE DESARROLLO LOCAL DE CHAPINERO</t>
  </si>
  <si>
    <t>DANIELA QUINTERO TRIANA</t>
  </si>
  <si>
    <t>FDLCH-CPS-149-2023</t>
  </si>
  <si>
    <t>PRESTAR SERVICIOS TECNICOS PARA EL AREA DE GESTION DEL DESARROLLO LOCAL EN LA EJECUCION DE ACTIVIDADES ADMINISTRATIVAS Y LA EJECUCION DE ESTRATEGIAS SOCIALES EN LA LOCALIDAD DE CHAPINERO</t>
  </si>
  <si>
    <t>KAREN VIVIANA QUINCHE ROZO (Cedente)
MICHAEL STIVEN MENDEZ CASTELLANOS (Cesionario)</t>
  </si>
  <si>
    <t>FDLCH-CPS-150-2023</t>
  </si>
  <si>
    <t>PRESTAR SERVICIOS PROFESIONALES JURÍDICOS PARA LA GESTIÓN, DESARROLLO, SEGUIMIENTO Y EJECUCIÓN ADMINISTRATIVA DEL PROYECTO CHAPINERO MODELO DE MOVILIDAD INTELIGENTE</t>
  </si>
  <si>
    <t>ALEX JAVIER GUZMAN CUERVO</t>
  </si>
  <si>
    <t>FDLCH-CPS-151-2023</t>
  </si>
  <si>
    <t>PRESTAR SERVICIOS PROFESIONALES PARA EL AREA DEL DESARROLLO LOCAL, PARA LA GESTION ACCIONES, PROCESOS Y PROCEDIMIENTOS JURÍDICOS ADMINISTRATIVOS DE LAS ETAPAS CONTRACTUALES DE LOS PROCESOS DE INVERSION QUE SE ADELANTE EN LA ALCALDIA LOCAL DE CHAPINERO</t>
  </si>
  <si>
    <t>DIEGO ORLANDO ROMERO RIVERA (Cedente)
JENNY CAROLINA GIRON CUERVO (Cesionaria)</t>
  </si>
  <si>
    <t>FDLCH-CPS-153-2023</t>
  </si>
  <si>
    <t>PRESTAR SERVICIOS PROFESIONALES ESPECIALIZADOS PARA LIDERAR LA ORGANIZACIÓN Y ESTRUCTURACION DE LA GESTIÓN PRECONTRACTUAL, CONTRACTUAL Y POSTCONTRACTUAL QUE ADELANTE EL FONDO DE DESARROLLO LOCAL DE CHAPINERO</t>
  </si>
  <si>
    <t>ANDREA CAROLINA SANDOVAL RAMOS</t>
  </si>
  <si>
    <t>FDLCH-CPS-154-2023</t>
  </si>
  <si>
    <t>PRESTAR SERVICIOS PROFESIONALES PARA EL AREA DEL DESARROLLO LOCAL EN LA GESTION, LA FORMULACION Y LA ATENCION ACCIONES INTEGRAL DE ESTRETAGIAS DEL GOBIERNO ABIERTO Y TRANSPARENTE GENERADO POR LA ALCALDIA LOCAL DE CHAPINERO.</t>
  </si>
  <si>
    <t>PLANEACION</t>
  </si>
  <si>
    <t>DIEGO EDILSON GOMEZ GOMEZ</t>
  </si>
  <si>
    <t>FDLCH-CPS-156-2023</t>
  </si>
  <si>
    <t>PRESTAR SERVICIOS PROFESIONALES PARA EL AREA DEL DESARROLLO LOCAL EN LA GESTION, FORMULACION, SEGUIMIENTO DE ESTRATEGIAS EN LOS TEMAS CONCERNIENTES A VÍCTIMAS, JOVENES Y PARTICIPACIÓN CIUDADANA EN LA LOCALIDAD DE CHAPINERO.</t>
  </si>
  <si>
    <t>BRAYAN DAVID RICO AVILA</t>
  </si>
  <si>
    <t>FDLCH-CPS-158-2023</t>
  </si>
  <si>
    <t>PRESTAR SERVICIOS PROFESIONALES PARA EL AREA DE DESARROLLO LOCAL EN LA GESTIÓN, FORMULACIÓN, DESARROLLO, SEGUIMIENTO Y EVALUACIÓN DE LOS PROGRAMAS DE RESTAURACION ECOLOGICA DE LA LOCALIDAD DE CHAPINERO</t>
  </si>
  <si>
    <t>ANGIE PAOLA RODRIGUEZ HERNANDEZ (Cesionaria)
JUAN SEBASTIAN MARIN CAMARGO (Cedente)</t>
  </si>
  <si>
    <t>FDLCH-CPS-160-2023</t>
  </si>
  <si>
    <t>JUAN CAMILO MENDOZA MARTINEZ</t>
  </si>
  <si>
    <t>FDLCH-CPS-162-2023</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</si>
  <si>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PUBLICA PRIORITARIA, FRANJA DE ADECUACIÓN Y ZONAS DE ESPECIAL PROTECCIÓN AMBIENTAL</t>
  </si>
  <si>
    <t>CERROS ORIENTALES</t>
  </si>
  <si>
    <t>KATERIN JULIED DIAZ GONZALEZ</t>
  </si>
  <si>
    <t>FDLCH-CPS-163-2023</t>
  </si>
  <si>
    <t>PRESTAR LOS SERVICIOS TECNICOS COMO INSTRUCTOR DE ACTIVIDAD FÍSICA Y DEPORTIVA, PARA LA EJECUCIÓN DE LAS ACTIVIDADES HE IMPLEMENTACIÓN DE PROCESOS DE FORMACIÓN Y DE ESTRATEGIAS DE ACTIVIDAD FÍSICA Y RECREO DEPORTIVA EN LA LOCALIDAD DE CHAPINERO</t>
  </si>
  <si>
    <t>KATHERINE ALEXANDRA RIVEROS PONTON</t>
  </si>
  <si>
    <t>FDLCH-CPS-166-2023</t>
  </si>
  <si>
    <t>LIBARDO MARQUEZ HERRERA</t>
  </si>
  <si>
    <t>FDLCH-CPS-167-2023</t>
  </si>
  <si>
    <t>PRESTAR LOS SERVICIOS TECNICOS COMO INSTRUCTOR DE ACTIVIDAD FÍSICA Y DEPORTIVA, PARA LA EJECUCIÓN DE LAS ACTIVIDADES HE IMPLEMENTACIÓN DE PROCESOS DE FORMACIÓN Y DE ESTRATEGIAS DE ACTIVIDAD FÍSICA Y RECREO DEPORTIVA EN LA LOCALIDAD DE CHAPINERO.</t>
  </si>
  <si>
    <t>MARIA JOSE CONTRERAS FORIGUA</t>
  </si>
  <si>
    <t>FDLCH-CPS-168-2023</t>
  </si>
  <si>
    <t>FDLCH-CD-169-2023</t>
  </si>
  <si>
    <t>PRESTAR SERVICIOS PROFESIONALES PARA EL AREA DEL DESARROLLO LOCAL, EN LA GESTION, FORMULACION, EJECUCION Y SEGUIMIENTO DE LOS CONTRATOS DE MALLA VIAL DE LA LOCALIDAD DE CHAPINERO EN EL MODELO DE MOVILIDAD INTELIGENTE</t>
  </si>
  <si>
    <t>YELIKSA BIBIANA FARFAN SANCHEZ (Cedente)
KAREN VIVIANA QUINCHE ROZO (Cesionaria)</t>
  </si>
  <si>
    <t>FDLCH-CPS-170-2023</t>
  </si>
  <si>
    <t>PRESTAR SERVICIOS PROFESIONALES PARA EL FONDO DE DESARROLLO LOCAL EN LA GESTIÓN PRECONTRACTUAL, CONTRACTUAL Y POSTCONTRACTUAL QUE ADELANTE EL FONDO DE DESARROLLO LOCAL DE CHAPINERO.</t>
  </si>
  <si>
    <t>YULIEHT ALEJANDRA QUIÑONES SALAMANCA</t>
  </si>
  <si>
    <t>FDLCH-CPS-171-2023</t>
  </si>
  <si>
    <t>PRESTAR SERVICIOS DE APOYO ASISTENCIAL AL AREA DE GESTION DEL DESARROLLO PARA LA IMPLEMENTACIÓN DE LA ESTRATEGIA DE LA TROPA DE CUIDADO LOCAL EN LA LOCALIDAD DE CHAPINERO, DESARROLLANDO ACTIVIDADES DE CUIDADO INDIRECTO DIRIGIDO A LAS MUJERES CUIDADORAS CON EL PROPÓSITO DE ALIVIAR LA CARGA DE CUIDADO Y FACILITAR PRÁCTICAS DE AUTOCUIDADO CON EL MODELO CHAPINERO TE CUIDA</t>
  </si>
  <si>
    <t>MUJER Y GENERO</t>
  </si>
  <si>
    <t>ERIKA KATHERINNE LOPEZ MILAN</t>
  </si>
  <si>
    <t>FDLCH-CPS-172-2023</t>
  </si>
  <si>
    <t>BETTY JANETH VARGAS BARRETO</t>
  </si>
  <si>
    <t>FDLCH-CPS-173-2023</t>
  </si>
  <si>
    <t>LEIDY JOHANNA CIFUENTES CHAVES</t>
  </si>
  <si>
    <t>FDLCH-CPS-174-2023</t>
  </si>
  <si>
    <t>LINA SHIOMARA ALEMAN RODRIGUEZ</t>
  </si>
  <si>
    <t>FDLCH-CPS-175-2023</t>
  </si>
  <si>
    <t>LUISA FERNANDA CIFUENTES RODRIGUEZ</t>
  </si>
  <si>
    <t>FDLCH-CPS-176-2023</t>
  </si>
  <si>
    <t>MARI YURI ROMERO MARIN</t>
  </si>
  <si>
    <t>FDLCH-CPS-178-2023</t>
  </si>
  <si>
    <t>NAZLY MAYERLY PUENTES MEDINA</t>
  </si>
  <si>
    <t>FDLCH-CPS-179-2023</t>
  </si>
  <si>
    <t>PAOLA ANDREA TRIANA</t>
  </si>
  <si>
    <t>FDLCH-CPS-180-2023</t>
  </si>
  <si>
    <t>LAURA PATRICIA SUAREZ HERNANDEZ</t>
  </si>
  <si>
    <t>FDLCH-CPS-181-2023</t>
  </si>
  <si>
    <t>PRESTAR LOS SERVICIO COMO SABEDORES(AS) ANCESTRALES PARA DESARROLLAR ACCIONES QUE PERMITAN IDENTIFICAR, VISIBILIZAR Y RECONOCER LOS SABERES ANCESTRALES PARA EL CUIDADO DE LA SALUD DE LOS GRUPOS ÉTNICOS PRESENTES EN LA LOCALIDAD DE CHAPINERO</t>
  </si>
  <si>
    <t>LAURA CAMILA MIER ALBADAN</t>
  </si>
  <si>
    <t>FDLCH-CPS-182-2023</t>
  </si>
  <si>
    <t>PRESTAR SERVICIOS DE APOYO A LA GESTIÓN, PARA LA IMPLEMENTACION DE ACCIONES EN TORNO A LAS ESTRATEGIAS DE DIALOGO, MEDIACIÓN, CONVIVENCIA Y PREVENCIÓN DE CONFLICTIVIDADES, VIOLENCIAS Y DELITOS EN LA LOCALIDAD DE CHAPINERO, PARA MEJORAR LA SEGURIDAD Y CONVIVENCIA.</t>
  </si>
  <si>
    <t>MICHAEL STIVEN MENDEZ CASTELLANOS (Cedente)
JAVIER FRANCISCO HERRERA ROA (Cesionario)</t>
  </si>
  <si>
    <t>FDLCH-CPS-185-2023</t>
  </si>
  <si>
    <t>PRESTAR SERVICIOS PROFESIONALES PARA APOYAR JURIDICAMENTE LOS DIFERENTES PROCESOS EN LAS ETAPAS PRECONTRACTUAL, CONTRACTUAL Y POSTCONTRACTUAL, QUE ADELANTE EL FONDO DE DESARROLLO LOCAL DE CHAPINERO</t>
  </si>
  <si>
    <t>BRYAN NICKOLAS MORALES AGUIRRE</t>
  </si>
  <si>
    <t>FDLCH-CPS-186-2023</t>
  </si>
  <si>
    <t>PRESTAR SERVICIOS PROFESIONALES PARA APOYAR JURIDICAMENTE LOS DIFERENTES PROCESOS EN LAS ETAPAS PRECONTRACTUAL, CONTRACTUAL Y POSTCONTRACTUAL, QUE ADELANTE EL FONDO DE DESARROLLO LOCAL DE CHAPINERO.</t>
  </si>
  <si>
    <t>FDLCH-CPS-187-2023</t>
  </si>
  <si>
    <t>PRESTAR SERVICIOS PROFESIONALES PARA LA GESTION, FORMULACIÓN, EL DESARROLLO Y SEGUIMIENTO DE LAS ACTIVIDADES RELACIONADAS CON EL PROYECTO CHAPINERO LIDERADO POR LA CIUDADANÍA</t>
  </si>
  <si>
    <t>MIGUEL AUGUSTO FLOREZ ORTIZ</t>
  </si>
  <si>
    <t>FDLCH-CPS-188-2023</t>
  </si>
  <si>
    <t>PRESTAR LOS SERVICIOS PROFESIONALES PARA EL AREA DE GESTION POLICIVA EN LAS ACCIONES Y ACTUACIONES DE VIGILANCIA Y CONTROL DE COMPETECNIA DE LA ALCALDIA LOCAL DE CHAPINERO.</t>
  </si>
  <si>
    <t>JONATHAN STEVEN OVIEDO SUPELANO</t>
  </si>
  <si>
    <t>FDLCH-CPS-189-2023</t>
  </si>
  <si>
    <t>PRESTAR SERVICIOS DE APOYO A LA GESTIÓN PARA EL AREA POLICIVA EN ACTIVIDADES ADMINISTRATIVAS Y OPERATIVAS Y LAS ACCIONES RELACIONADAS A LA GESTION AMBIENTAL EXTERNA EN LA LOCALIDAD DE CHAPINERO</t>
  </si>
  <si>
    <t>GREIS GONZALEZ VANEGAS</t>
  </si>
  <si>
    <t>FDLCH-CPS-191-2023</t>
  </si>
  <si>
    <t>PRESTAR SERVICIOS DE APOYO A LA GESTIÓN EN LA EJECUCIÓN DE LAS ACTIVIDADES ADMINISTRATIVAS Y DOCUMENTALES RELACIONADAS CON LA GESTIÓN POLICIVA EN LA ALCALDÍA LOCAL DE CHAPINERO.</t>
  </si>
  <si>
    <t>JOAN LONDOÑO GUERRERO</t>
  </si>
  <si>
    <t>FDLCH-CPS-192-2023</t>
  </si>
  <si>
    <t>PRESTAR SERVICIOS PROFESIONALES PARA APOYAR LA FORMULACIÓN, EJECUCIÓN, SEGUIMIENTO, ADMINISTRACIÓN, ASIGNACIÓN, USO Y MANTENIMIENTO DEL PARQUE AUTOMOTOR Y SUS COMBUSTIBLES Y DEFINICIÓN DE LINEAMIENTOS NECESARIOS QUE PERMITAN ADMINISTRAR EFICIENTEMENTE LOS VEHÍCULOS PROPIEDAD DE LA ALCALDÍA LOCAL DE CHAPINERO, ASEGURANDO UNA CORRECTA Y SEGURA PRESTACIÓN DEL SERVICIO DE TRANSPORTE EN LA ENTIDAD.</t>
  </si>
  <si>
    <t>FDLCH-CPS-193-2023</t>
  </si>
  <si>
    <t>PRESTAR SERVICIOS PROFESIONALES PARA LA ADMINISTRACIÓN, SOPORTE TÉCNICO Y CORRECTO FUNCIONAMIENTO DE LA INFRAESTRUCTURA TECNOLÓGICA EN PROPIEDAD O CUSTODIA DE LA ALCALDÍA LOCAL DE CHAPINERO ASÍ COMO LA FORMULACIÓN DE PROYECTOS RELACIONADOS.</t>
  </si>
  <si>
    <t>SISTEMAS</t>
  </si>
  <si>
    <t>FDLCH-CPS-196-2023</t>
  </si>
  <si>
    <t>PRESTAR SERVICIOS DE APOYO A LA GESTION EN LA EJECUCION DE LAS ACTIVIDADES ADMINISTRATIVAS Y DOCUMENTALES RELACIONADAS CON LA GESTION POLICIVA EN LA ALCALDIA LOCAL DE CHAPINERO</t>
  </si>
  <si>
    <t>FDLCH-CPS-198-2023</t>
  </si>
  <si>
    <t>PRESTAR LOS SERVICIOS PROFESIONALES DE APOYO AL ÁREA DE GESTIÓN DEL DESARROLLO LOCAL, EN LA ARTICULACIÓN, ESTRUCTURACIÓN Y SEGUIMIENTO DEL PROCESO DE PLANEACIÓN ESTRATÉGICA LOCAL Y EN LOS ASPECTOS ECONÓMICOS Y FINANCIEROS, DESARROLLANDO ACTIVIDADES RELACIONADAS CON LA FORMULACIÓN, SEGUIMIENTO, TERMINACIÓN Y CIERRE DE PROYECTOS DE INVERSIÓN, ASÍ COMO LA ESTRUCTURACIÓN, EJECUCIÓN Y CIERRE DE LOS PLANES DE DESARROLLO LOCAL.</t>
  </si>
  <si>
    <t>LUIS FERNANDO ALVARADO MORA</t>
  </si>
  <si>
    <t>FDLCH-CPS-199-2023</t>
  </si>
  <si>
    <t>PRESTAR LOS SERVICIOS DE APOYO ASISTENCIAL PARA LA OPERACIÓN, SEGUIMIENTO Y CUMPLIMIENTO DE LOS PROCESOS Y PROCEDIMIENTOS QUE CONTRIBUYAN A LA GARANTÍA DE LOS DERECHOS DE LOS DIFERENTES GRUPOS POBLACIONALES EN EL MARCO DE LAS POLÍTICAS PÚBLICAS DE LOS PROYECTOS DE SALUD DE LA LOCALIDAD DE CHAPINERO.</t>
  </si>
  <si>
    <t>FDLCH-CPS-200-2023</t>
  </si>
  <si>
    <t>PRESTAR LOS SERVICIOS PROFESIONALES PARA APOYAR EL ÁREA DE GESTIÓN DEL DESARROLLO LOCAL DE LA ALCALDÍA LOCAL DE CHAPINERO, EN LA FORMULACIÓN, GESTIÓN, EJECUCIÓN ASI COMO LA ATENCIÓN, EL FORTALECIMIENTO E INCLUSIÓN DE LAS COMUNIDADES ÉTNICAS EN LOS DIFERENTES PROCESOS DE LA LOCALIDAD DE CHAPINERO, EN CUMPLIMIENTO DE LAS METAS Y OBJETIVOS DEL PLAN DE DESARROLLO LOCAL.</t>
  </si>
  <si>
    <t>ETNIAS</t>
  </si>
  <si>
    <t>FDLCH-CPS-201-2023</t>
  </si>
  <si>
    <t>PRESTAR SERVICIOS PROFESIONALES PARA APOYAR LA FORMULACIÓN, EJECUCIÓN, SEGUIMIENTO Y MEJORA CONTINUA DE LAS HERRAMIENTAS QUE CONFORMAN LA GESTIÓN AMBIENTAL INSTITUCIONAL DE LA ALCALDÍA LOCAL DE CHAPINERO.</t>
  </si>
  <si>
    <t>PIGA</t>
  </si>
  <si>
    <t>DANIELA YISETH JOYA VARGAS</t>
  </si>
  <si>
    <t>FDLCH-CPS-202-2023</t>
  </si>
  <si>
    <t>PRESTAR LOS SERVICIOS TECNICOS PARA LA OPERACIÓN, SEGUIMIENTO Y CUMPLIMIENTO DE LOS PROCESOS Y PROCEDIMIENTOS DEL SERVICIO APOYOS ECONOMICOS TIPO C, REQUERIDOS PARA EL OPORTUNO Y ADECUADO REGISTRO, CRUCE Y REPORTE DE LOS DATOS EN EL SISTEMA MISIONAL-SIRBE, QUE CONTRIBUYAN A LA GARANTIA DE LOS DERECHOS DE LA POBLACION MAYOR EN EL MARCO DE LA POLITICA PUBLICA SOCIAL PARA EL ENVEJECIMIENTO Y LA VEJEZ EN EL DISTRITO CAPITAL A CARGO DE LA ALCALDIA LOCAL DE CHAPINERO.</t>
  </si>
  <si>
    <t>FDLCH-CPS-203-2023</t>
  </si>
  <si>
    <t>PRESTAR SUS SERVICIOS DE APOYO EN LA EJECUCION DE LAS ACTIVIDADES PREVISTAS PARA LA IMPLEMENTACION DEL PROYECTO FORMACION DEPORTIVA Y DEMAS ACTIVIDADES RECREO DEPORTIVAS QUE REALICE LA ALCALDIA LOCAL DE CHAPINERO</t>
  </si>
  <si>
    <t>MIGUEL ANGEL DELGADO BARRERA</t>
  </si>
  <si>
    <t>FDLCH-CPS-204-2023</t>
  </si>
  <si>
    <t>PRESTAR LOS SERVICIOS PROFESIONALES PARA EL AREA DE GESTION DEL DESARROLLO LOCAL EN LA CORDINACION DEL FORTALECIMIENTO Y ACTIVIDADES RECREO DEPORTIVAS QUE SE GENEREN EN LA LOCALIDAD DE CHAPINERO.</t>
  </si>
  <si>
    <t>FDLCH-CPS-205-2023</t>
  </si>
  <si>
    <t>PRESTAR SERVICIOS DE APOYO A LA GESTIÓN PARA DESARROLLAR LAS ACTIVIDADES DE ATENCIÓN Y ORIENTACIÓN AL CIUDADANO QUE SE REQUIERAN EN LAS INSTALACIONES DE LA ALCALDÍA LOCAL DE CHAPINERO.</t>
  </si>
  <si>
    <t>ATENCION AL CIUDADANO</t>
  </si>
  <si>
    <t>JENNY CAROLINA GIRÓN CUERVO (Cedente)
SANDRA CRISTINA CRISTANCHO RUIZ (Cesionaria)</t>
  </si>
  <si>
    <t>FDLCH-CPS-207-2023</t>
  </si>
  <si>
    <t>PRESTAR SERVICIOS PROFESIONALES AL AREA DE GESTION DEL DESARROLLO LOCAL PARA APOYAR LAS LIQUIDACIONES DE CONTRATOS, LA GESTIÓN PRECONTRACTUAL, CONTRACTUAL Y POSTCONTRACTUAL QUE ADELANTE EL FONDO DE DESARROLLO LOCAL DE CHAPINERO.</t>
  </si>
  <si>
    <t>HERMEN ANACONA UNI</t>
  </si>
  <si>
    <t>FDLCH-CPS-208-2023</t>
  </si>
  <si>
    <t>JOSE CARLO PIMIENTA CURIEL</t>
  </si>
  <si>
    <t>FDLCH-CPS-209-2023</t>
  </si>
  <si>
    <t>ANGELA JULYET JUAGIBIOY JUAJIBIOY</t>
  </si>
  <si>
    <t>FDLCH-CPS-210-2023</t>
  </si>
  <si>
    <t xml:space="preserve">PRESTAR LOS SERVICIO COMO SABEDORES(AS) ANCESTRALES PARA DESARROLLAR ACCIONES QUE PERMITAN IDENTIFICAR, VISIBILIZAR Y RECONOCER LOS SABERES ANCESTRALES PARA EL CUIDADO DE LA SALUD DE LOS GRUPOS ÉTNICOS PRESENTES EN LA LOCALIDAD DE CHAPINERO  </t>
  </si>
  <si>
    <t>YOHANNA ALEXANDRA COLIMBA CABRERA</t>
  </si>
  <si>
    <t>FDLCH-CPS-211-2023</t>
  </si>
  <si>
    <t>NELSY VIVIANA REYES PECHENE</t>
  </si>
  <si>
    <t>FDLCH-CPS-212-2023</t>
  </si>
  <si>
    <t>JEISSON STEVEN GARCIA HUERFANO</t>
  </si>
  <si>
    <t>FDLCH-CPS-214-2023</t>
  </si>
  <si>
    <t>JOSE EDWIN CARDENAS LINARES</t>
  </si>
  <si>
    <t>FDLCH-CPS-215-2023</t>
  </si>
  <si>
    <t>PRESTAR SERVICIOS DE APOYO A LA GESTIÓN, PARA LA IMPLEMENTACION DE ACCIONES EN TORNO A LAS ESTRATEGIAS DE DIALOGO, MEDIACIÓN, CONVIVENCIA Y PREVENCIÓN DE CONFLICTIVIDADES, VIOLENCIAS Y DELITOS EN LA LOCALIDAD DE CHAPINERO, PARA MEJORAR LA SEGURIDAD Y CONVIVENCIA</t>
  </si>
  <si>
    <t>OSCAR JAVIER PINEDA CALDERON</t>
  </si>
  <si>
    <t>FDLCH-CPS-216-2023</t>
  </si>
  <si>
    <t>MARIA CICELA HIO ECUE</t>
  </si>
  <si>
    <t>FDLCH-CPS-217-2023</t>
  </si>
  <si>
    <t>JOSE MAURICIO GOMEZ LADINO</t>
  </si>
  <si>
    <t>FDLCH-CPS-218-2023</t>
  </si>
  <si>
    <t>PRESTAR LOS SERVICIOS PROFESIONALES PARA EL AREA DEL DESARROLLO LOCAL BRINDANDO APOYO EN EL IMPULSO DEL SERVICIO DE EXTENSIÓN AGROPECUARIA DE LA UNIDAD LOCAL DE ASISTENCIA TÉCNICA AGROPECUARIA Y AMBIENTAL DE LA LOCALIDAD DE CHAPINERO, PARA EL CUMPLIMIENTO DE LA LEY 1876 DE 2017</t>
  </si>
  <si>
    <t>MARLON ANDRES MUÑOZ GOMEZ</t>
  </si>
  <si>
    <t>FDLCH-CPS-219-2023</t>
  </si>
  <si>
    <t>DIOFANOR MARTINEZ MONTAÑO</t>
  </si>
  <si>
    <t>FDLCH-CPS-220-2023</t>
  </si>
  <si>
    <t>PRESTAR SERVICIOS DE APOYO A LA GESTION EN LA EJECUCIÓN DE LAS ACTIVIDADES ADMINISTRATIVAS Y DOCUMENTALES RELACIONADAS CON LA GESTION POLICIVA EN LA ALCALDIA LOCAL DE CHAPINERO</t>
  </si>
  <si>
    <t>SANDRA XIMENA FORERO HERNANDEZ</t>
  </si>
  <si>
    <t>FDLCH-CPS-221-2023</t>
  </si>
  <si>
    <t>VICTOR HUGO ORTEGA MONTERO (Cedente)
JUAN ALEJANDRO MENDOZA NOSSA (Cesionario)</t>
  </si>
  <si>
    <t>FDLCH-CPS-223-2023</t>
  </si>
  <si>
    <t>PRESTAR SERVICIOS PROFESIONALES PARA APOYAR LA GESTIÓN, FORMULACIÓN, DESARROLLO, SEGUIMIENTO Y EVALUACIÓN EN MARCO DE CHAPINERO TERRITORIO PARA VIVIR SIN MIEDO DE LA ALCALDIA LOCAL DE CHAPINERO</t>
  </si>
  <si>
    <t>FDLCH-CPS-224-2023</t>
  </si>
  <si>
    <t>PRESTACIÓN DE SERVICIOS PROFESIONALES ESPECIALIZADOS PARA LA GESTIÓN, DESARROLLO, SEGUIMIENTO Y EVALUACIÓN JURÍDICA PRE-CONTRACTUAL, CONTRACTUAL Y POSTCONTRACTUAL DEL PROYECTO DE INVERSIÓN CHAPINERO MODELO DE MOVILIDAD INTELIGENTE Y LAS DEMÁS RELACIONADAS CON EL PROYECTO</t>
  </si>
  <si>
    <t>FDLCH-CPS-225-2023</t>
  </si>
  <si>
    <t>FDLCH-CPS-227-2023</t>
  </si>
  <si>
    <t>PRESTAR SERVICIOS PROFESIONALES DE APOYO JURIDICO EN LA EJECUCION DE LOS TRAMITES E IMPULSO PROCESAL DE LAS ACTUACIONES ADMINISTRATIVAS Y DE COBRO PERSUASIVO DE COMPETENCIA DE LA ALCALDIA LOCAL DE CHAPINERO</t>
  </si>
  <si>
    <t>JESUS MARIANO MARTINEZ OSPINA</t>
  </si>
  <si>
    <t>FDLCH-CPS-228-2023</t>
  </si>
  <si>
    <t>OSCAR EDUARDO SOTO VELASCO</t>
  </si>
  <si>
    <t>FDLCH-CPS-229-2023</t>
  </si>
  <si>
    <t>SARA ISABELA AYOLA MORA</t>
  </si>
  <si>
    <t>FDLCH-CPS-230-2023</t>
  </si>
  <si>
    <t>RUTH FABIOLA GONZALEZ OVIEDO</t>
  </si>
  <si>
    <t>FDLCH-CD-231-2023</t>
  </si>
  <si>
    <t>PRESTAR SERVICIOS PROFESIONALES PARA APOYAR LA GESTIÓN PRECONTRACTUAL, CONTRACTUAL Y POSTCONTRACTUAL QUE ADELANTE EL FONDO DE DESARROLLO LOCAL DE CHAPINERO</t>
  </si>
  <si>
    <t>YESSID CAMILO BAUTISTA GOEZ</t>
  </si>
  <si>
    <t>FDLCH-CPS-235-2023</t>
  </si>
  <si>
    <t>FRANCISCO JAVIER DIAZ CANASTEROS</t>
  </si>
  <si>
    <t>FDLCH-CPS-238-2023</t>
  </si>
  <si>
    <t>PRESTAR SERVICIOS DE APOYO A LA GESTION, PARA LA IMPLEMENTACION DE ACCIONES EN TORNO A LAS ESTRATEGIAS DE DIALOGO, MEDIACION, CONVIVENCIA Y PREVENCION DE CONFLICTIVIDADES, VIOLENCIAS Y DELITOS EN LA LOCALIDAD DE CHAPINERO, PARA MEJORAR LA SEGURIDAD Y CONVIVENCIA</t>
  </si>
  <si>
    <t>LISTADO FUNCIONARIOS DE PLANTA ALCALDIA LOCAL DE CHAPINERO -2024</t>
  </si>
  <si>
    <t xml:space="preserve">N. </t>
  </si>
  <si>
    <t>APELLIDOS Y NOMBRES</t>
  </si>
  <si>
    <t>CÉDULA</t>
  </si>
  <si>
    <t>DENOMINACIÓN DEL CARGO</t>
  </si>
  <si>
    <t>UBICACION AREA</t>
  </si>
  <si>
    <t>UBICACIÓN INTERNA</t>
  </si>
  <si>
    <t>CORREO ELECTRONICO</t>
  </si>
  <si>
    <t>TELEFONO EXTENSIÓN</t>
  </si>
  <si>
    <t>CELULAR</t>
  </si>
  <si>
    <t>ALVAREZ MEJIA ARMANDO ANTONIO</t>
  </si>
  <si>
    <t>AUXILIAR ADMINISTRATIVO</t>
  </si>
  <si>
    <t>armando.alvarez@gobiernobogota.gov.co</t>
  </si>
  <si>
    <t xml:space="preserve">APONTE BERNAL  RICARDO </t>
  </si>
  <si>
    <t>INSPEC POLICIA URB CAT ESP Y 1 CAT (E)</t>
  </si>
  <si>
    <t>INSPECCION 2C</t>
  </si>
  <si>
    <t>lucy.vargas@gobiernobogota.gov.co</t>
  </si>
  <si>
    <t>BARRERA TENJO OMAR ERNESTO</t>
  </si>
  <si>
    <t>PROFESIONAL UNIVERSITARIO</t>
  </si>
  <si>
    <t>omar.barrera@gobiernobogota.gov.co</t>
  </si>
  <si>
    <t>CARRILLO PALLARES JOHN ALEXANDER</t>
  </si>
  <si>
    <t>PROFESIONAL ESPECIALIZADO</t>
  </si>
  <si>
    <t>john.carrillo@gobiernobogota.gov.co</t>
  </si>
  <si>
    <t>ESCOBAR MUÑOZ MARTHA JULIETA</t>
  </si>
  <si>
    <t>julieta.escobar@gobiernobogota.gov.co</t>
  </si>
  <si>
    <t>GONZÁLEZ TORRES NIDIA ASENET</t>
  </si>
  <si>
    <t xml:space="preserve">PROFESIONAL UNIVERSITARIO                   </t>
  </si>
  <si>
    <t>nidia.gonzalez@gobiernobogota.gov.co</t>
  </si>
  <si>
    <t>MEDINA ORDOÑEZ KAROL GISELL</t>
  </si>
  <si>
    <t>INSPECCION 2A</t>
  </si>
  <si>
    <t>Karol.medina@gobiernobogota.gov.co</t>
  </si>
  <si>
    <t>MOGOLLON SACHICA REMBER ALFREDO</t>
  </si>
  <si>
    <t>INSPECCION 2D</t>
  </si>
  <si>
    <t>rember.mogollon@gobiernobogota.gov.co</t>
  </si>
  <si>
    <t>MORENO MARTINEZ LUIS JULIO</t>
  </si>
  <si>
    <t>luis.moreno@gobiernobogota.gov.co</t>
  </si>
  <si>
    <t>MOSQUERA VALOYES WENDY MARCELA</t>
  </si>
  <si>
    <t>wendy.mosquera@gobiernobogota.gov.co</t>
  </si>
  <si>
    <t>TUMBAQUI QUISTANCHALA MILTON GONZALO</t>
  </si>
  <si>
    <t>milton.tumbaqui@gobiernobogota.gov.co</t>
  </si>
  <si>
    <t>MURCIA DURAN TULIA ELISA</t>
  </si>
  <si>
    <t>SECRETARIO EJECUTIVO</t>
  </si>
  <si>
    <t>tulia.murcia@gobiernobogot.gov.co</t>
  </si>
  <si>
    <t>OJEDA RINCON ANDRÉS</t>
  </si>
  <si>
    <t xml:space="preserve">INSPECCION 2C </t>
  </si>
  <si>
    <t>andres.ojeda@gobiernobogota.gov.co</t>
  </si>
  <si>
    <t>PALOMO NEGRETTE PILAR PATRICIA</t>
  </si>
  <si>
    <t>Pilar.palomo@gobiernobogota.gov.co</t>
  </si>
  <si>
    <t>1026 - 1027</t>
  </si>
  <si>
    <t>PARRA  GLORIA ISABEL</t>
  </si>
  <si>
    <t xml:space="preserve">AUXILIAR ADMINISTRATIVO  (E)                   </t>
  </si>
  <si>
    <t>gloria.parra@gobiernobogota.gov.co</t>
  </si>
  <si>
    <t>PARRA CASTRO CARLOS EDGARD</t>
  </si>
  <si>
    <t>INSPECCIÓN 2D</t>
  </si>
  <si>
    <t>carlose.parra@gobiernobogota.gov.co</t>
  </si>
  <si>
    <t>VASQUEZ PEDRAZA FABIOLA</t>
  </si>
  <si>
    <t>fabiola.vasquez@gobiernobogota.gov.co</t>
  </si>
  <si>
    <t>PEREIRA LZICANO SANDRA MARY</t>
  </si>
  <si>
    <t>sandra.pereira@gobiernobogota.gov.co</t>
  </si>
  <si>
    <t>PÉREZ CAMARGO LEONARDO ENRIQUE</t>
  </si>
  <si>
    <t>INSPEC POLICIA URB CAT ESP Y 1 CAT</t>
  </si>
  <si>
    <t>Leonardo.perez@gobiernobogota.gov.co</t>
  </si>
  <si>
    <t>PLATA VARGAS JUAN FRANCISCO ALFONSO</t>
  </si>
  <si>
    <t>PLANEACIÓN</t>
  </si>
  <si>
    <t xml:space="preserve">Juan.plata@gobiernobogota.gov.co </t>
  </si>
  <si>
    <t>CRUZ RAMIOREZ URIEL</t>
  </si>
  <si>
    <t>uriel.cruzgobiernobogota.gov.co</t>
  </si>
  <si>
    <t>RAMIREZ ROMERO FRANCISCO JAVIER</t>
  </si>
  <si>
    <t>francisco.ramirez@gobiernobogota.gov.co</t>
  </si>
  <si>
    <t>RAMOS CALDERON OSCAR YESID</t>
  </si>
  <si>
    <t>ALCALDE LOCAL</t>
  </si>
  <si>
    <t>alcalde.chapinero@gobiernobogota.gov.co</t>
  </si>
  <si>
    <t>RAMOS DOMÍNGUEZ VALENTINO ENRIQUE</t>
  </si>
  <si>
    <t>valentino.ramos@gobiernobogota.gov.co</t>
  </si>
  <si>
    <t>RODRÍGUEZ CUENCA PEDRO FRANCISCO</t>
  </si>
  <si>
    <t>INSPECCION 2B</t>
  </si>
  <si>
    <t xml:space="preserve">Pedro.rodriguez@gobiernobogota.gov.co </t>
  </si>
  <si>
    <t>RODRIGUEZ LESMES CARLOS ENRIQUE</t>
  </si>
  <si>
    <t>Carlos.rodriguez@gobiernobgota.gov.co</t>
  </si>
  <si>
    <t xml:space="preserve">GONZALEZ ROJAS  RUTH </t>
  </si>
  <si>
    <t>TECNICO OPERATIVO</t>
  </si>
  <si>
    <t>ruth.gonzalez@gobiernobogota.gov.co</t>
  </si>
  <si>
    <t>SAMUDIO LOPEZ ANGELA</t>
  </si>
  <si>
    <t>JURIDICA</t>
  </si>
  <si>
    <t xml:space="preserve">angela.samudio@gobiernobogota.gov.co </t>
  </si>
  <si>
    <t>SIERRA RODRÍGUEZ JUAN CAMILO</t>
  </si>
  <si>
    <t>juan.sierra@gobiernobogota.gov.co</t>
  </si>
  <si>
    <t>ULLOA CALVO CARLOS ALBERTO</t>
  </si>
  <si>
    <t>Carlos.ulloa@gobiernobogota.gov.co</t>
  </si>
  <si>
    <t xml:space="preserve">RIVEROS RIVEROS LUZ ANGELA </t>
  </si>
  <si>
    <t>luz.riverosr@gobiernobogota.gov.co</t>
  </si>
  <si>
    <t>VARGAS RINCÓN LUCY ESTELA</t>
  </si>
  <si>
    <t xml:space="preserve">PERSONAL ALCALDÍA LOCAL </t>
  </si>
  <si>
    <t>NUMERO DE PERSONAS DE PLANTA</t>
  </si>
  <si>
    <t>NUMERO DE CONTRATISTAS</t>
  </si>
  <si>
    <t xml:space="preserve">DESPACHO </t>
  </si>
  <si>
    <t>DESPACHO </t>
  </si>
  <si>
    <t>GRUPO DE GESTIÓN JURÍDICA</t>
  </si>
  <si>
    <t>COORDINACIÓN JURÍDICA</t>
  </si>
  <si>
    <t xml:space="preserve">OFICINA ASESORA JURÍDICA </t>
  </si>
  <si>
    <t xml:space="preserve">OFICINA ASESORA DE OBRAS </t>
  </si>
  <si>
    <t>UNIDADES DE MEDICIÓN Y CONCILIACIÓN</t>
  </si>
  <si>
    <t>CASA DE JUSTICIA</t>
  </si>
  <si>
    <t>OTROS</t>
  </si>
  <si>
    <t xml:space="preserve">GRUPO DE GESTIÓN ADMINISTRATIVA Y FINANCIERA </t>
  </si>
  <si>
    <t>COORDINACIÓN ADMINISTRATIVA Y FINANCIERA</t>
  </si>
  <si>
    <t>OFICINA DE PLANEACIÓN</t>
  </si>
  <si>
    <t>OFICINA DE PRESUPUESTO</t>
  </si>
  <si>
    <t>OFICINA DE CONTABILIDAD</t>
  </si>
  <si>
    <t>OFICINA JURIDICA-CONTRATACION DEL FDL</t>
  </si>
  <si>
    <t xml:space="preserve">OFICINA DE SERVICIO AL CIUDADANO </t>
  </si>
  <si>
    <t>OFICINA DE SISTEMAS</t>
  </si>
  <si>
    <t>OFICINA DE PRENSA Y COMUNICACIONES</t>
  </si>
  <si>
    <t>ARCHIVO</t>
  </si>
  <si>
    <t>CONDUCTORES</t>
  </si>
  <si>
    <t>JUNTA ADMINISTRADORA LOCAL</t>
  </si>
  <si>
    <t>Formato Nº4  - Empalme de los Proyectos de la Entidad</t>
  </si>
  <si>
    <t>Relacione los datos generales de los Proyectos de inversión que se hayan ejecutados durante las vigencias (2020-2024) ,</t>
  </si>
  <si>
    <t>Relacione los datos generales de los Proyectos de inversión que se hayan ejecutados durante las vigencias (2012-2015) , resaltado aquellos que aun se encuentren en ejecución</t>
  </si>
  <si>
    <t>DESCRIPCIÓN DE LAS VARIABLES</t>
  </si>
  <si>
    <t>TIPS</t>
  </si>
  <si>
    <t>Item</t>
  </si>
  <si>
    <t>Codigo de Registro del BPPI (1)</t>
  </si>
  <si>
    <t>Nombre del Proyecto (2)</t>
  </si>
  <si>
    <t>Descripción (3)</t>
  </si>
  <si>
    <t>Objetivo General del Proyecto (Resultado) (4)</t>
  </si>
  <si>
    <t>Productos que entrega o entrego el proyecto (5)</t>
  </si>
  <si>
    <t>Sector (6)</t>
  </si>
  <si>
    <t>Fecha de Inicio del Proyecto - Vigencia</t>
  </si>
  <si>
    <t>Fecha de Cierre del Proyecto - Vigencia</t>
  </si>
  <si>
    <t>Valor del Proyecto</t>
  </si>
  <si>
    <t>Fuente de Financiación (7)</t>
  </si>
  <si>
    <t>¿El proyecto se encuentra en ejecución? (8)</t>
  </si>
  <si>
    <t>Forma de Entrega del Programa (9)</t>
  </si>
  <si>
    <t>(1) Escriba en codigo asignado al proyecto en el momento del registro en el Banco de Programas y Proyectos</t>
  </si>
  <si>
    <r>
      <t xml:space="preserve">Señor Mandatario: </t>
    </r>
    <r>
      <rPr>
        <sz val="14"/>
        <color rgb="FFFFFFFF"/>
        <rFont val="Apple Casual"/>
      </rPr>
      <t xml:space="preserve">                                               a) Es importante anexar las MGA de los proyectos existentes en el Banco de Programas y Proyectos</t>
    </r>
  </si>
  <si>
    <t>Impresa</t>
  </si>
  <si>
    <t>Digital (MGA)</t>
  </si>
  <si>
    <t>(2) Escriba la denominación del proyecto como se relaciono en el Banco  de Programas y Proyectos</t>
  </si>
  <si>
    <t>CHAPINERO SIEMBRA ESPERANZA</t>
  </si>
  <si>
    <t>El Jardín Botanico de Bogota en el primer semestre del año 2020 realizo en la Localidad de Chapinero procesos de
agricultura urbana- huertas urbanas y periurbanas, a las cuales se les realizó asistencia tecnica a 27 huertas, de las
cuales dos se trataron de huertas familiares, 11 huertas comunitarias, 9 huertas escolares, 5 huertas institucionales, para
un total de 5973 m2 de Agricultura urbana.
En la localidad de Chapinero el Jardín Botánico visitó en el año 2020 un total de 103 huertas o espacios que han iniciado
su proceso para montaje, donde participan 367 personas, de las cuales se han asistido técnicamente a 170 personas
haciendo el diagnóstico de su huerta o el espacio disponible y dando recomendaciones para el establecimiento de la
misma (en los casos en están empezando) o para la mejora del manejo correspondiente para procurar un manejo
integrado de la huerta y con ello mejorar las condiciones generales y la productividad. (PAL Chapinero 2021 ¿ 2024, CAL.
2020)</t>
  </si>
  <si>
    <t xml:space="preserve">implementar acciones para el fortalecimiento y promoción de los proyectos de agricultura urbana y periurbana de la </t>
  </si>
  <si>
    <t>1. Se Fomentó iniciativas de agricultura urbana y periurbana a las diferentes organizaciones comunitarias de la que se aprovechen los residuos sólidos y se optimicen los recursos. 2. Se Impulsaron alianzas estrategicas entre los huerteros que permitan la generación de redes de huertas dódne se
generen trueques y alianzas de negocios e intercambio de saberes. 3. Se propiciaron el fortalecimiento de las huertas mediante elementos que potencien y mejoren la producción de
agricula además que incorpore el aprovechamiento de residuos organicos</t>
  </si>
  <si>
    <t>Sector Ambiente</t>
  </si>
  <si>
    <t>Enero de 2021</t>
  </si>
  <si>
    <t>Diciembre de 2024</t>
  </si>
  <si>
    <t>RECURSOS PROPIOS</t>
  </si>
  <si>
    <t xml:space="preserve"> (3) Explique en que consiste brevemente el Proyecto</t>
  </si>
  <si>
    <t>Construcción de Infraestructura Vial del Municipio</t>
  </si>
  <si>
    <t>Este proyecto busca la construcción de infraestructura vial en la zona urbana y rural del municipio, en sus diferentes tipologias (placa huella, pavimento rigido y  caminos veredales)</t>
  </si>
  <si>
    <t>Aumentar la cobertural vial en el Municipio de xxx</t>
  </si>
  <si>
    <t>1) Placa Huellas Construidas en el Municipio en la Zona Rural (Kilometro lineales de Placa Huella)   2) Pavimento Rigido construidos en la zona urbana del Municipio (Kilometros Lineales de Pavimento Rigido)   3) Caminos veredales construidos (Kilometros lineales de caminos recebados)</t>
  </si>
  <si>
    <t>Infraestructura</t>
  </si>
  <si>
    <t>Enero de 2013</t>
  </si>
  <si>
    <t>Junio de 2016</t>
  </si>
  <si>
    <t>Recursos Propios  $9.000.000.000      SGR  $5.000.000.000     PGN  $4.000.000.000</t>
  </si>
  <si>
    <t>(4) Escriba el objetivo general del proyecto, el fin que se persigue y con el cual contribuye el programa de inversión</t>
  </si>
  <si>
    <t>Chapinero territorio de inclusión social y equidad</t>
  </si>
  <si>
    <t>ESTE PROYECTO ESTA DIRIGIDO A LA POBLACION VULNERABLE DE LA LOCALIDAD CON EL FIN DE ATENDER
LAS NECESIDADES BASICAS TANTO EN LA POBLACION DE ADULTO MAYOR COMO EN LOS HOGARES QUE SE
ENCUENTRAN EN SITUACION DE VULNERABILIDAD DE LA LOCALIDAD.</t>
  </si>
  <si>
    <t>Busca garantizar un ingreso mínimo para los hogares vulnerables y adultos mayores, que reduzca la presión de los
factores que afectan la equidad del ingreso económico, así como, mitigar los efectos socioeconómicos de la
emergencia COVID-19 y potencializar la inclusión social y ciudadana que contribuya a la participación y
transformación local. Para ello, el programa tiene previsto fortalecer el esquema de subsidios y contribuciones en
forma de transferencias monetarias condicionadas y bonos canjeables por alimentos, entre otros para niños,
jóvenes, mujeres jefas de hogar, adultos mayores y familias de Chapinero, a fin de reducir los índices de pobreza
monetaria, multidimensional y de feminización de la pobreza, consolidando en el corto y mediano plazo el
mantenimiento económico de la localidad</t>
  </si>
  <si>
    <t>1. Se umentó el nivel de ingresos y ayudas a los sectores poblacionales que se encuentran en condición de
vulnerabilidad y pobreza de las UPZ rurales y urbanas de la Localidad de Chapinero, aportando al
mejoramiento de la calidad de vida y como parte de la mitigación de los impactos socioeconómicos de la
contingencia COVID-19.
2. Se contribuyó con el nivel de ingresos de las personas mayores que se encuentran en condición de vulnerabilidad
dentro de la localidad de Chapinero como parte fundamental de potencializar las capacidades y el cuidado del
entorno familiar y social.</t>
  </si>
  <si>
    <t>Sector Integración social</t>
  </si>
  <si>
    <t>(5) Relacione los productos que se pretenden generar con el proyectos, estos estan asociados a los objetivos especificos o componentes de los proyectos</t>
  </si>
  <si>
    <t>Chapinero es primera infancia</t>
  </si>
  <si>
    <t>Contribuir con la formación integral de la primera infancia en Chapinero, desde la ampliación de la capacidad operativa de
los colegios, la innovación pedagógica y transformación cultural, para generar entornos más protectores que conecten el
territorio, la comunidad, las familias y las instituciones educativas, y las necesidades de los niños y las niñas</t>
  </si>
  <si>
    <t>Este programa busca fortalecer y apoyar la capacidad de los colegios distritales para la formación integral de la
primera infancia, a partir de proyectos de innovación pedagógica y transformación cultural que vayan más allá de la
escuela convencional, propicien entornos protectores y ambientes de confianza con enfoque diferencial, territorial,
poblacional, de derechos, intergeneracional y de género. Estos proyectos deben responder a las necesidades de los
niños, niñas y sus familias y a las múltiples formas de relación con el colegio y la comunidad.</t>
  </si>
  <si>
    <t>Contribuir con la formación integral de la primera infancia en Chapinero, desde la ampliación de la capacidad
operativa de los colegios, la innovación pedagógica y transformación cultural, para generar entornos más
protectores que conecten el territorio, la comunidad, las familias y las instituciones educativas, y las
necesidades de los niños y las niñas</t>
  </si>
  <si>
    <t>Sector Educación</t>
  </si>
  <si>
    <t>(6) Escriba el sector en el cual se enmarca el programa de inversión.</t>
  </si>
  <si>
    <t>(7) Escriba el nombre de la fuente de financiación de los proyectos, pueden ser varias fuentes (Presupuesto General de la Nación, Sistema General de Participaciones, Sistema General de Regalías, Recursos Propios de la Entidad, otras fuentes )</t>
  </si>
  <si>
    <t>Chapinero productivo y emprendedor</t>
  </si>
  <si>
    <t xml:space="preserve">FORTALECIMIENTO MIPYMES: Corresponde al Propósito 1. Hacer un nuevo contrato social con igualdad de
oportunidades para la inclusión social, productiva y política del programa Sistema Distrital de Cuidado cuya meta en el
plan de desarrollo es Apoyar 200 Mipymes y/o emprendimientos culturales y creativos pertenciente al(los) concepto(s) de
gasto denominado(s)Apoyo a industrias culturales y creativas. PP fase II: Fortalecer Mipymes culturales y creativos de
jóvenes y mujeres- CH053 87 votos, Apoyar en un 6% los procesos de formación artísticos de las comunidades NARP y
la participación de artistas NARP locales.
REACTIVACIÓN: Corresponde al Propósito 1. Hacer un nuevo contrato social con igualdad de oportunidades para la
inclusión social, productiva y política del programa Sistema Distrital de Cuidado cuya meta en el plan de desarrollo es
Promover en 150 Mipymes y/o emprendimientos procesos de reconversión hacia actividades sostenibles pertenciente
al(los) concepto(s) de gasto denominado(s)Apoyo a industrias culturales y creativas Reactivación y reconversión verde.
PP fase II:Desarrollo sostenible para PYMES- CH057 93 votos
TRANSFORMACIÓN PRODUCTIVA: Corresponde al Propósito 1. Hacer un nuevo contrato social con igualdad de
oportunidades para la inclusión social, productiva y política del programa Sistema Distrital de Cuidado cuya meta en el
plan de desarrollo es Promover en 160 Mipymes y/o emprendimientos la transformación empresarial y/o productiva
pertenciente al(los) concepto(s) de gasto denominado(s) Transformación productiva y formación de capacidades. PP fase
II: Emprendimiento Local en Madres cabeza de hogar - CH061-103 votos, Apoyar en un 7% los emprendimientos
empresariales y/o productivos. Idea (Impulso de marca y mercadeo étnico) REVITALIZACIÓN: Corresponde al Propósito 1. Hacer un nuevo contrato social con igualdad de oportunidades para la
inclusión social, productiva y política del programa Sistema Distrital de Cuidado cuya meta en el plan de desarrollo es
Revitalizar 130 Mipymes y/o emprendimientos potencializadas dentro de las aglomeraciones económicas que fomentan el
empleo y/o nuevas actividades económicas. pertenciente al(los) concepto(s) de gasto denominado Revitalización del
corazón productivo de las localidades. PP fase II:Fortalecimiento, asistencia técnica para emprendimientos de turísmo
sostenible base comunitaria- CH069-44 votos. Apoyar en un 7% las MIPYMES de las comunidades NARP de las
aglomeraciones económicas -(Gastronomía étnica) </t>
  </si>
  <si>
    <t xml:space="preserve">
Objetivo general
Implementar estrategias eficientes que promuevan la acelaración y activación de la economía en la localidad de
Chapinero de la ciudad de Bogotá D.C.</t>
  </si>
  <si>
    <t>Fortalecer las industrias creativas, culturales y de los medios comunitarios y alternativos de comunicación de la
localidad de chapinero que permitan reactivar económicamente a los y las artistas Chapinerunos, entre otras
Garantizar la generación de proyectos o emprendimientos que permitan la reactivación económica a través de
las Mipymes de la localidad de Chapinero, mediante espacios de formación para el fortalecimiento de las
capacidades productivas, lo anterior en atención a la pandemia COVID-19
Fomentar la creación de Clusters entre las Mipymes de la localidad de Chapinero permitiendo el intercambio de
formas de producción de acuerdo con las vocaciones de cada empresa, para garantizar la consolidación de
emprendimientos, y fortalecer el tejido empresarial involucrando todos los actores sociales
Apalancar la sostenibilidad de las Mipymes de la localidad implementando proyectos que beneficien
transformaciones empresariales con miras al fortalecimiento de la capacidad productiva y del talento humano</t>
  </si>
  <si>
    <t>Sector Desarrollo económico, industria y turismo</t>
  </si>
  <si>
    <t>Chapinero construye infraestructura social</t>
  </si>
  <si>
    <t>Fortalecer la prevención y atención de la violencia intrafamiliar y sexual para las poblaciones en situaciones de riesgo y
vulneración de derechos de la localidad de Chapinero y consolidar las rutas de atención. Apoyado en aumentar la oferta
del Centro de Desarrollo Comunitario para contribuir con el fortalecimiento de las capacidades y competencias de las
personas que requieren el servicio prestado y en potencializar las acciones de enseñanza y aprendizaje de los niños,
niñas y adolescentes vinculados al centro Crecer para fortalecer los procesos de inclusión de los beneficiarios del servicio
y sus familias.</t>
  </si>
  <si>
    <t>Fortalecer la prevención y atención de la violencia intrafamiliar y sexual para las poblaciones en situaciones de
riesgo y vulneración de derechos de la localidad de Chapinero y consolidar las rutas de atención. Apoyado en
aumentar la oferta del Centro de Desarrollo Comunitario para contribuir con el fortalecimiento de las capacidades y
competencias de las personas que requieren el servicio prestado y en potencializar las acciones de enseñanza y
aprendizaje de los niños, niñas y adolescentes vinculados al centro Crecer para fortalecer los procesos de inclusión
de los beneficiarios del servicio y sus familias.</t>
  </si>
  <si>
    <t>Fortalecer la prevención y atención de la violencia intrafamiliar y sexual con la meta de formar personas en
prevención de violencia intrafamiliar y/o violencia sexual. Bajo el componenete de prevención de violencias.
Garantizar las oportunidades a la población participante del Centro Crecer mediante la entrega de dotación que
permita promover procesos de desarrollo humano e inclusión social a niños, niñas y adolescentes con
discapacidad cognitiva y múltiple, con base al componente de dotación.
Garantizar las oportunidades a la población participante del Centro de Desarrollo Comunitario mediante la
entrega de dotación permitiendo la cualificación, formación, desarrollo de sus capacidades individuales y
colectivas, con base al componente de dotación</t>
  </si>
  <si>
    <t>(8)  Conteste SI o NO el proyecto se encuentra en ejecución, es decir si existe contrato que aun se este ejecutando en ese proyecto, por lo que se encuentra pendiente la entrega de algun producto del proyecto.</t>
  </si>
  <si>
    <t>Chapinero te cuida</t>
  </si>
  <si>
    <t>Se llevarán a cabo actividades complementarias que promuevan el bienestar físico, emocional y mental de las personas
con discapacidad, sus cuidadoras y cuidadores; garantizando así el desarrollo integral y el mejoramiento de la calidad de
vida de las familias</t>
  </si>
  <si>
    <t>Se llevarán a cabo actividades complementarias que promuevan el bienestar físico, emocional y mental de las
personas con discapacidad, sus cuidadoras y cuidadores; garantizando así el desarrollo integral y el mejoramiento
de la calidad de vida de las familias</t>
  </si>
  <si>
    <t>Fortalecer redes de apoyo personal, familiar y social para la construcción de un tejido social del cuidado al
cuidado</t>
  </si>
  <si>
    <t>Sector Mujeres</t>
  </si>
  <si>
    <t>Enero de 2022</t>
  </si>
  <si>
    <t>Chapinero promueve la inclusión y el cuidado de la salu</t>
  </si>
  <si>
    <t>El objetivo general es el desarrollo de proyectos y estrategias locales que garanticen, contribuyan y desarrollen espacios
e instancias que permitan transformar la realidad de las y los cuidadores, personas en condición de discapacidad,
personas mayores, niños, niñas, adolescentes, jóvenes, comunidades NARP, comunidades indígenas y en general
población con mayores niveles de dependencia funcional; desde los enfoques territorial, diferencial y de género</t>
  </si>
  <si>
    <t>El objetivo general es el desarrollo de proyectos y estrategias locales que garanticen, contribuyan y desarrollen
espacios e instancias que permitan transformar la realidad de las y los cuidadores, personas en condición de
discapacidad, personas mayores, niños, niñas, adolescentes, jóvenes, comunidades NARP, comunidades indígenas
y en general población con mayores niveles de dependencia funcional; desde los enfoques territorial, diferencial y
de género</t>
  </si>
  <si>
    <t>Contribuir en el mejoramiento de la calidad de vida de las personas con discapacidad, sus cuidadoras y
cuidadores que se encuentran en alto grado de vulnerabilidad, para el fortalecimiento efectivo de sus
capacidades
Mejorar la calidad de vida de las personas con discapacidad que no están incluidas en los planes de
beneficios, otorgando dispositivos de asistencia personal - Ayudas técnicas con un enfoque social y de erechos.
Fortalecer estrategias que permitan el reconocimiento de la sabiduría ancestral y la transmisión del
conocimiento a las nuevas generaciones, como parte de su identidad cultural y el reconocimiento en el
territorio, de los procesos adelantados por organizaciones étnicas
Implementar acciones individuales y colectivas que permitan fortalecer en los ámbitos familiar, educativo,
comunitario e institucional la ruta de promoción y prevención acorde a los planes territoriales del sector salud.
Disminuir los factores de riesgo asociados al consumo de sustancias psicoactivas y la vulneración de derechos
fundamentales de las personas consumidoras, en las personas, familias y comunidades de la localidad a través
de la creación y fortalecimiento de dispositivos de base comunitaria.
Desarrollar acciones de promoción, prevención, atención, protección y autocuidado en salud, dirigido a madres
gestantes, niños y niñas migrantes que viven en vulnerabilidad social en la localidad de Chapinero</t>
  </si>
  <si>
    <t>Sector Salud</t>
  </si>
  <si>
    <t>Chapinero joven, sano y responsable</t>
  </si>
  <si>
    <t>Para la prevención del embarazo en adolescentes y el disfrute de la sexualidad, se desarrollarán acciones encaminadas
a fortalecer sus proyectos de vida, la autonomía, la autodeterminación, afianzando su capacidad de toma de decisiones y
consolidando las redes de apoyo.</t>
  </si>
  <si>
    <t>Para la prevención del embarazo en adolescentes y el disfrute de la sexualidad, se desarrollarán acciones
encaminadas a fortalecer sus proyectos de vida, la autonomía, la autodeterminación, afianzando su capacidad de
toma de decisiones y consolidando las redes de apoyo.</t>
  </si>
  <si>
    <t>Desarrollar acciones encaminadas a fortalecer la autonomía de los jóvenes, la transformación de
representaciones sociales de género y sexualidad y brindar elementos para la construcción de acciones
colectivas de prevención de la maternidad y la paternidad temprana</t>
  </si>
  <si>
    <t>Enero de 2023</t>
  </si>
  <si>
    <t>Chapinero apropia los espacios educativos</t>
  </si>
  <si>
    <t>Desde 2018 se fortalecieron los esfuerzos frente a las dotaciones escolares en los colegios de la localidad. Los niños,
niñas y jóvenes pudieron contar con equipos para emisoras escolares y equipos de cómputo. En 2020 se obtuvieron
mediante contrato interadministrativo 31 computadores para los colegios oficiales de la localidad financiados por la
Alcaldía Local y 14 financiados por la SED. Esto permitió que cada año los niños y niñas de los 3 colegios distritales: IED
Campestre Monteverde, IED Simón Rodríguez, IED Martín de Porres</t>
  </si>
  <si>
    <t>Apoyar el mejoramiento de la capacidad operativa de los colegios públicos de Chapinero para
fortalecer el desarrollo de habilidades y competencias del siglo XXI en los niños, niñas, adolescentes y jóvenes en el
ámbito urbano y rural, dotándolos del material pedagógico incluyente, que promueva el respeto por las diferencias,
elimine el sexismo, el clasismo, el racismo, la xenofobia, así como el necesario para el desarrollo de sus actividades</t>
  </si>
  <si>
    <t>Fortalecer el proceso de enseñanza ¿ aprendizaje en los colegios públicos de la localidad de Chapinero
facilitando los materiales y elementos que se requieren para el desarrollo integral de niños,niñas, adolescentes
y jóvenes.</t>
  </si>
  <si>
    <t xml:space="preserve">Sector educación </t>
  </si>
  <si>
    <t>Enero de 2024</t>
  </si>
  <si>
    <t>Chapinero construye futuro</t>
  </si>
  <si>
    <t>APOYO EDUCACION SUPERIOR: Fortalecer el acceso, la permanencia a la educación superior y la movilidad social de
jóvenes y estudiantes en condición de vulnerabilidad de la localidad de Chapinero, con apoyo financiero desde un
enfoque de inclusión, diferencial y de mérito académico
SOSTENIMIENTO: Fortalecer el acceso, la permanencia a la educación superior y la movilidad social de jóvenes y
estudiantes en condición de vulnerabilidad de la localidad de Chapinero, con apoyo financiero desde un enfoque de
inclusión, diferencial y de mérito académico</t>
  </si>
  <si>
    <t>a generar oportunidades a las y los jóvenes de Chapinero, especialmente a los más pobres y vulnerables, y
aquellos que ni estudian ni trabajan (NINI), , de tal forma que a partir de un trabajo intersectorial y desde la
administración local, se fortalezcan y amplíen las oportunidades que les permitan el desarrollo de sus
potencialidades y capacidades, desde la participación e inclusión productiva, artística y deportiva, así como desde la
mejora de su tránsito a la educación superio</t>
  </si>
  <si>
    <t>Fortalecer el acceso, la permanencia a la educación superior y la movilidad social de jóvenes y estudiantes en
condición de vulnerabilidad de la localidad de Chapinero, con apoyo financiero desde un enfoque de inclusión,
diferencial y de mérito académico</t>
  </si>
  <si>
    <t>Jóvenes comprometidos por Chapinero</t>
  </si>
  <si>
    <t>aportar a la generación de condiciones para que los jóvenes cuenten con las herramientas, los espacios y las instancias
necesarias para habitar un territorio diverso, incluyente e innovador. La dotación se realizará teniendo en cuenta los
enfoques: territorial, poblacional, de derechos y diferencial.</t>
  </si>
  <si>
    <t>Aportar a la generación de condiciones para que los jóvenes cuenten con las herramientas, los espacios y las
instancias necesarias para habitar un territorio diverso, incluyente e innovador. La dotación se realizará teniendo en
cuenta los enfoques: territorial, poblacional, de derechos y diferencial.</t>
  </si>
  <si>
    <t>Fortalecer el uso y apropiación de los espacios creados para la población joven haciendo entrega de dotación
de elementos a la casa de la juventud, para contribuir al desarrollo de sus capacidades artísticas, deportivas,
de oficios y lúdicas.</t>
  </si>
  <si>
    <t>Diciembre de 2021</t>
  </si>
  <si>
    <t>Chapinero vive rural</t>
  </si>
  <si>
    <t>Mejorar la infraestructura física de las viviendas de uso residencial localizadas en la zona rural de la localidad de
Chapinero, mejorando la calidad habitacional bajo tecnologías ambientalmente sostenibles.</t>
  </si>
  <si>
    <t xml:space="preserve">
Mejorar la infraestructura física de las viviendas de uso residencial localizadas en la zona rural de la localidad de
Chapinero, mejorando la calidad habitacional bajo tecnologías ambientalmente sostenibles.</t>
  </si>
  <si>
    <t>Mejorar la infraestructura física de las viviendas de uso residencial localizadas en la zona rural de la localidad
de Chapinero para cumplir con la meta de mejorar viviendas de interés social rurales con el componente de
mejoramiento de vivienda.</t>
  </si>
  <si>
    <t>Sector Hábitat</t>
  </si>
  <si>
    <t xml:space="preserve"> Chapinero epicentro del deporte y la recreación</t>
  </si>
  <si>
    <t>ESTE PROYECTA BUSCA PROMOVER EVENTOS DEPORTIVOS EN LA LOCALIDAD Y APROVECHAMIENTO DEL
TIEMPO LIBRE EN NIÑOS, NIÑAS Y ADOLESCENTES.</t>
  </si>
  <si>
    <t>Mediante este programa, se pretende beneficiar a todas las personas que residen en la localidad de Chapinero, a
través de la promoción de eventos recreo deportivos. Así mismo, busca incrementar las prácticas de la actividad
física y el deporte, con el propósito de promover el bienestar y la salud, previniendo enfermedades físicas y
mentales, fortaleciendo las relaciones ciudadanas y comunitarias.</t>
  </si>
  <si>
    <t>Promover el desarrollo de estilos de vida saludables en las personas de la localidad, a partir de actividades
recreo - deportivas comunitarias, que a su vez, permita fortalecer las relaciones entre los diferentes actores de a comunidad.
Promover el desarrollo de capacidades deportivas de las personas de la localidad, para favorecer el desarrollo
humano, a partir de procesos de formación.
Fomentar la creación de proyectos de apropiación, intercambio, acceso y la participación ciudadana en la
construcción del tejido social a través de prácticas artísticas, culturales y patrimoniales de la localidad de
Chapinero</t>
  </si>
  <si>
    <t>Sector Cultura, recreación y deporte</t>
  </si>
  <si>
    <t>Chapinero cultural y creativo</t>
  </si>
  <si>
    <t>Este programa se construye como una apuesta firme a realizar procesos y actividades pertinentes y accesibles para que
la ciudadanía incorpore las artes y diversas prácticas culturales a su vida cotidiana</t>
  </si>
  <si>
    <t>Este programa se construye como una apuesta firme a realizar procesos y actividades pertinentes y accesibles para
que la ciudadanía incorpore las artes y diversas prácticas culturales a su vida cotidiana</t>
  </si>
  <si>
    <t xml:space="preserve">Fomentar la creación de proyectos de apropiación, intercambio, acceso y la participación ciudadana en la
construcción del tejido social a través de prácticas artísticas, culturales y patrimoniales de la localidad de
Chapinero
Fortalecer los procesos, proyectos e iniciativas culturales, artísticas, patrimoniales para enaltecer la formación y
trayectoria de los agentes de la localidad de Chapinero a través de entrega de incentivos, premiaciones y  Fomentar la creación de proyectos de apropiación, intercambio, acceso y la participación ciudadana en la
construcción del tejido social a través de prácticas artísticas, culturales y patrimoniales de la localidad de
Chapinero
Fortalecer los procesos, proyectos e iniciativas culturales, artísticas, patrimoniales para enaltecer la formación y
trayectoria de los agentes de la localidad de Chapinero a través de entrega de incentivos, premiaciones y </t>
  </si>
  <si>
    <t>Chapinero rural y productivo</t>
  </si>
  <si>
    <t>EMPRENDIMIENTO RURAL: Corresponde al Propósito 1. Hacer un nuevo contrato social con igualdad de oportunidades
para la inclusión social, productiva y política del programa Bogotá rural cuya meta en el plan de desarrollo es Vincular 24
hogares y/o unidades productivas a procesos productivos y de comercialización en el sector rural pertenciente al(los)
concepto(s) de gasto denominado(s)Asistencia técnica agropecuaria y ambiental y productividad rural.</t>
  </si>
  <si>
    <t>Fortalecer las unidades productivas del sector rural a través de asistencia técnica agropecuaria y/o ambiental que
permitan el cuidado, protección y uso sostenible de los recursos naturales propendiendo por el bienestar de la
comunidad de la Localidad de Chapinero bajo un enfoque diferencial y de derechos</t>
  </si>
  <si>
    <t>Incentivar acciones de producción sostenible, mediante la vinculación de hogares y /o unidades productivas del
área rural a procesos productivos y de comercialización, que potencien las ventajas comparativas y
competitivas del territorio
Generar acciones que fortalezcan la producción agropecuaria promoviendo el emprendimiento de los  habitantes rurales garantizando la competitividad y el bienestar social de sus habitantes</t>
  </si>
  <si>
    <t>Diciembre de 2023</t>
  </si>
  <si>
    <t>Chapinero construye tejido cultural</t>
  </si>
  <si>
    <t>ropiciar la reactivación social y económica de Chapinero a través de la realización de actividades que desarrollen el
tejido empresarial y en particular de la micro, pequeña y mediana empresa a través de la transformación empresarial, la
reconversión verde, el fortalecimiento de las industrias culturales y/o turísticas</t>
  </si>
  <si>
    <t>Propiciar la reactivación social y económica de Chapinero a través de la realización de actividades que desarrollen
el tejido empresarial y en particular de la micro, pequeña y mediana empresa a través de la transformación
empresarial, la reconversión verde, el fortalecimiento de las industrias culturales y/o turísticas</t>
  </si>
  <si>
    <t>Aportar al fortalecimiento de las ideas de negocio, las iniciativas culturales y el desarrollo de proyectos de las
industrias culturales y creativas de la localidad de Chapinero</t>
  </si>
  <si>
    <t>(9) Señale con una X el tipo de información que se entrega. Pueden ser los dos tipos de información impresa y digital.</t>
  </si>
  <si>
    <t>Chapinero consiente y resilente con el cambio climático</t>
  </si>
  <si>
    <t>Fortalecer los valores ambientales de la comunidad hacia el entorno, generando cultura ambiental mediante Procesos
Ciudadanos de Educación Ambiental-PROCEDAS, apoyados con recursos técnicos en el territorio rural y urbano de la
localidad y en articulación con las organizaciones ambientales, sociales y comunitarias, como actores primordiales en la
construcción social del territorio e Impulsar la implementación de técnicas y prácticas para la creación de muros, techos
verdes jardines y zonas verdes en la Localidad de Chapinero, con enfoque de ecourbanismo tendientes al desarrollo
sostenible, aportando al embellecimiento de la localidad y mitigación de cambio climático, incrementando la generación y
sostenimiento ecosistémico y el espacio mínimo vital para el desarrollo de los elementos naturales que cumplen
funciones de pulmón verde para la localidad de Chapinero.</t>
  </si>
  <si>
    <t>Fortalecer los valores ambientales de la comunidad hacia el entorno, generando cultura ambiental mediante
Procesos Ciudadanos de Educación Ambiental-PROCEDAS, apoyados con recursos técnicos en el territorio rural y
urbano de la localidad y en articulación con las organizaciones ambientales, sociales y comunitarias, como actores
primordiales en la construcción social del territorio e Impulsar la implementación de técnicas y prácticas para la
creación de muros, techos verdes jardines y zonas verdes en la Localidad de Chapinero, con enfoque de
ecourbanismo tendientes al desarrollo sostenible, aportando al embellecimiento de la localidad y mitigación de
cambio climático, incrementando la generación y sostenimiento ecosistémico y el espacio mínimo vital para el
desarrollo de los elementos naturales que cumplen funciones de pulmón verde para la localidad de Chapinero</t>
  </si>
  <si>
    <t>Impulsar la apropiación social del territorio, mediante el desarrollo de acciones pedagógicas, comunitarias y
participativas, que permita estimular la autogestión de los actores presentes en el espacio urbano y rural,
entorno a la búsqueda de soluciones incluyentes de las problemáticas ambientales presentes
Implementar los procesos ciudadanos de educación ambiental -PROCEDAS-, en el marco del enfoque
territorial, poblacional, diferencial y de derechos como premisa para la intervención ambiental y social de los
territorios construidos y apropiados por las comunidades.</t>
  </si>
  <si>
    <t xml:space="preserve"> Chapinero restaurador y cuidador del territorio</t>
  </si>
  <si>
    <t>Promover acciones para la restauración, rehabilitación o recuperación ecológica y mantenimiento de elementos de la
estructura ecológica principal degradados y áreas de interés ambiental, en la zona urbana y rural de la localidad de
Chapinero. ambiental, en la zona urbana y rural de la localidad de Chapinero.</t>
  </si>
  <si>
    <t>Promover acciones para la restauración, rehabilitación o recuperación ecológica y mantenimiento de elementos de
la estructura ecológica principal degradados y áreas de interés ambiental, en la zona urbana y rural de la localidad
de Chapinero. ambiental, en la zona urbana y rural de la localidad de Chapinero.</t>
  </si>
  <si>
    <t>Implementar medidas de manejo tendientes a restaurar, rehabilitar o recuperar y mantener nuevas hectáreas
degradadas en la estructura ecológica principal y áreas de interés ambiental en los cerros orientales,
quebradas y áreas en zona urbana y rural.</t>
  </si>
  <si>
    <t>Chapinero ante la reducción y mitigación del riesgo frente al cambio climático</t>
  </si>
  <si>
    <t>Adoptar medidas de mitigación y prevención, para reducir la amenaza, la exposición y la vulnerabilidad de las personas,
los medios de subsistencia, los bienes, la infraestructura y los recursos ambientales, mediante la intervención física de
obras para la reducción del riesgo y adaptación al cambio climático en la localidad de Chapinero</t>
  </si>
  <si>
    <t>Adoptar medidas de mitigación y prevención, para reducir la amenaza, la exposición y la vulnerabilidad de las
personas, los medios de subsistencia, los bienes, la infraestructura y los recursos ambientales, mediante la
intervención física de obras para la reducción del riesgo y adaptación al cambio climático en la localidad de Chapinero</t>
  </si>
  <si>
    <t>mplementar medidas en la prevención y mitigación de amenazas y riesgos y adaptación al cambio climático,
fortaleciendo la capacidad de gestión y respuesta institucional y comunitaria.
Realizar acciones en educación, comunicación y/o capacitación en mitigación de riesgos y adaptación al
cambio climático.
Ejecutar obras de mitigación de riesgos de acuerdo con los diagnósticos, la identificación, la priorización y la
viabilidad técnica en concordancia con las necesidades de la comunidad</t>
  </si>
  <si>
    <t>Reverdece Chapinero</t>
  </si>
  <si>
    <t>Implementar los procesos de siembra y mantenimiento de arbolado urbano y rural mediante la articulación institucional y
organización comunitaria, con el propósito de garantizar la revegetalización de zonas con vocación y/o déficit forestal en
el marco de la adaptación al cambio climático y el reverdecimiento de la localidad de Chapinero, como garantía al goce
de un ambiente sano y sostenible.</t>
  </si>
  <si>
    <t>mplementar los procesos de siembra y mantenimiento de arbolado urbano y rural mediante la articulación
institucional y organización comunitaria, con el propósito de garantizar la revegetalización de zonas con vocación y/o
déficit forestal en el marco de la adaptación al cambio climático y el reverdecimiento de la localidad de Chapinero,
como garantía al goce de un ambiente sano y sostenible</t>
  </si>
  <si>
    <t>Desarrollar procesos de siembra en zonas de espacio público y zonas degradadas, que presentan déficit y/o
potencial de sembrado, a través de la participación activa de los diferentes actores sociales, comunitarios e
institucionales de la zona Urbana y Rural de la Localidad de Chapinero.
Efectuar procesos técnicos y comunitarios de mantenimiento de los individuos arbóreos sembrados para
garantizar su respectivo desarrollo forestal, y el cumplimiento de la función ecológica dentro de los ecosistemas
a los cuales se plantaron.</t>
  </si>
  <si>
    <t>Chapinero dejando huella por los animales</t>
  </si>
  <si>
    <t>BIENESTAR ANIMAL: Corresponde al Propósito 2. Cambiar nuestros hábitos de vida para reverdecer a Bogotá y
adaptarnos y mitigar el cambio climático. del programa Bogotá protectora de los animales cuya meta en el plan de
desarrollo es Atender 8000 animales en urgencias, brigadas médico-veterinarias, acciones de esterilización, educación y
adopción, de las cuales una se realizará en el día de los animales como estrategia de promoción del cuidado animal
pertenciente al(los) concepto(s) de gasto denominado(s)Acuerdos con las redes locales de proteccionistas de animales
para urgencias, brigadas médico veterinarias, acciones de esterilización, educación y adopción.
VIGENCIA 2021
Para la realización del proyecto de atención integral de atención medica veterinaria, tenencia responsable, urgencias
veterinarias y esterilizaciones se tiene en cuenta las siguientes actividades:
De acuerdo con lo definido en el Artículo 13 del Decreto Distrital 768 de 2019, El presupuesto participativo de los Fondos
de Desarrollo Local es un proceso institucional, democrático, incluyente y pedagógico con enfoque territorial, por medio
del cual la ciudadanía y sus organizaciones deciden anualmente la inversión de un porcentaje de los recursos del Fondo
de Desarrollo Local respectivo en temas relacionados con los proyectos de inversión local, atendiendo a los contenidos
del Plan de Desarrollo Local, las líneas de inversión y las políticas y el plan de inversiones del Plan de Desarrollo Distrital,
y demás atendiendo las necesidades del Consejo Local de Protección y Bienestar animal se priorizan las acciones en la
atención integral de animales en Chapinero.1. Priorización de zonas, Beneficiarios y difusión del proyecto
2. Encuentro Educativo Sobre Tenencia Adecuada De Animales De Compañía En Comunidad Priorizada
3. Atención Medico Veterinaria Para Animales De Compañía
4. Jornadas De Esterilización Para Animales De Compañía, De Granja y de calle
5. URGENCIAS MEDICAS VETERINARIAS</t>
  </si>
  <si>
    <t>Aumentar el nivel de conciencia ambiental frente al cuidado y protección de los animales de compañía, fauna
silvestre y fauna doméstica rural y urbana e implementar un esquema de atención para los animales de compañía
de la localidad de chapinero, mitigando la problemática de maltrato animal, garantizando condiciones seguras de los
animales de calle y de compañía de la población vulnerable</t>
  </si>
  <si>
    <t>Impulsar acciones en el cuidado, protección y bienestar animal, mediante la atención de emergencias
veterinarias, esterilización de los animales en condición de calle y/o vulnerabilidad, sensibilización a la
población en la tenencia y cuidado responsable de los animales de compañía así como promover la
celebración del día de los animales
Vincular los animales de la población vulnerable en estratos 1, 2 y 3 y animales en condicion de calle para
realizar la atención médico veterinaria y esterilizaciones.
Impulsar campañas de formación en tenencia responsable incluyendo además todo lo relacionado con
infracción al código de Policivo 1801 de 2016
Apoyar campañas de adopción e incluir a las organizaciones animalistas fundaciones y el consejo local
animalista de Chapinero para que se puedan realizar campañas de formación y atención médico veterinaria</t>
  </si>
  <si>
    <t>Agua, líquido vital para la ruralidad de Chapinero</t>
  </si>
  <si>
    <t>Como parte del cumplimiento de la meta de Fortalecer 1 acueducto veredal con asistencia técnica u organizativa, en el
marco del Plan de Desarrollo Local, bajo la estrategia de presupuesto participativos, se desarrollará un proceos de
consultoría en dos zonas, la primera corresponde al Acueducto Acuabosques ubicado en el Barrio Bosques de Bella Vista
y el área de influencia de la Quebrada Santos, en el Verjón Bajo. El proyecto de consultoría que se adelantará contratrá
con un contrato de Interventoría que garantizarán el cumplimiento de lo establecido en los estudios previos y demás
documentación y/o normativa bajo la estructuiración de productos orientados en los compenentes, administrativos,
organizacionales, técnicos, sociales, técnico - sociañes y técnicos dando alcande al sistema de acueducto y
alcantarillado. Los resultados de dicha iversión generarán estudios, diseños a implementar en la siguiente vigencia, asis
mismo, productos que estarán sujetos a su conocimiento mediante la entrega física para la validación de buenas
prácticas ambientales por parte de la comunidad relacionada con acueductos veredales de viviendas dispersas.</t>
  </si>
  <si>
    <t>Realizar acciones de intervención, asistencia técnica u organizacional a los acueductos veredales de la localidad
previendo la prestación eficiente del servicio de agua potable y saneamiento básico del área rural de la localidad de
Chapinero.</t>
  </si>
  <si>
    <t>Realizar asistencia comunitaria y apoyo técnico para mejorar la prestación del servicio de abastecimiento de
agua potable, mediante la optimización del acueducto veredal a través de la intervención de la infraestructura o
la dotación de suministros, con el fin de mejorar la calidad, continuidad y cobertura del servicio</t>
  </si>
  <si>
    <t>Chapinero sostenible y consciente</t>
  </si>
  <si>
    <t>Fortalecer procesos de capacitación, formación y entrenamiento como base para la estimulación y promoción de hábitos
de consumo, separación en la fuente y reciclaje en los habitantes de la localidad de Chapinero, para desarrollar una
cultura del aprovechamiento y autogestión en el manejo de residuos sólidos e Impulsar proyectos piloto de
aprovechamiento de residuos para generación de energías alternativas en la zona rural de Chapinero, garantizando por
el correcto funcionamiento del componente energético del proyecto, como un medio para el desarrollo comunitario, a
través de beneficios directos que repercutan en el mejoramiento de la calidad de vida de las comunidades y el entorno
rural.</t>
  </si>
  <si>
    <t>Fortalecer procesos de capacitación, formación y entrenamiento como base para la estimulación y promoción de
hábitos de consumo, separación en la fuente y reciclaje en los habitantes de la localidad de Chapinero, para
desarrollar una cultura del aprovechamiento y autogestión en el manejo de residuos sólidos e Impulsar proyectos
piloto de aprovechamiento de residuos para generación de energías alternativas en la zona rural de Chapinero,
garantizando por el correcto funcionamiento del componente energético del proyecto, como un medio para el
desarrollo comunitario, a través de beneficios directos que repercutan en el mejoramiento de la calidad de vida de
las comunidades y el entorno rural.</t>
  </si>
  <si>
    <t>Generar acciones que permitan procesos de formación, capacitación y sensibilización dirigidas a la ciudadanía
en articulación con las diferentes entidades y actores involucrados, tanto académicos, institucionales,
organizaciones ambientales, sociales y comunitarias y de recicladores, enfocados a la consolidación a una
cultura ciudadana de aprovechamiento y separación en la fuente, dignificación de las condiciones de trabajo de
la población recicladora, su reconocimiento social y articulación con la comunidad .
Implementar proyectos piloto de energías renovables, conforme a los diferentes sistemas productivos,
identificados en el área rural de la Localidad de Chapinero, integrando a la comunidad como gestora y
articuladora para garantizar el funcionamiento y apropiación de las tecnologías desarrolladas.</t>
  </si>
  <si>
    <t>Chapinero territorio de paz</t>
  </si>
  <si>
    <t>Desarrollar en Chapinero acciones que permitan aportar en que Bogotá Región se consolide como líder en la
implementación del Acuerdo de Paz, la reconciliación y el cuidado. Para ello se propone: (1) La formulación e
implementación de una estrategia que permita la apropiación social de la memoria, para la paz y la reconciliación, que
contemple la pedagogía social y la gestión del conocimiento en materia de memoria, articulada con las necesidades
identificadas por la Mesa Local de Participación Efectiva de las Víctimas de chapinero, aportando de esta manera en su
fortalecimiento y consolidación</t>
  </si>
  <si>
    <t>esarrollar en Chapinero acciones que permitan aportar en que Bogotá Región se consolide como líder en la
implementación del Acuerdo de Paz, la reconciliación y el cuidado. Para ello se propone: (1) La formulación e
implementación de una estrategia que permita la apropiación social de la memoria, para la paz y la reconciliación,
que contemple la pedagogía social y la gestión del conocimiento en materia de memoria, articulada con las
necesidades identificadas por la Mesa Local de Participación Efectiva de las Víctimas de chapinero, aportando de
esta manera en su fortalecimiento y consolidación</t>
  </si>
  <si>
    <t>Desarrollar acciones que promueven la construcción de paz, memoria y reconciliación, encaminadas hacia la
identificación de las víctimas, visibilización de acciones de fortalecimiento de sus capacidades, como
herramientas para el desarrollo de procesos de transformación de su realidad, en el marco del desarrollo pleno
de sus derechos</t>
  </si>
  <si>
    <t>Sector Gestión pública</t>
  </si>
  <si>
    <t>En Chapinero todas contamos</t>
  </si>
  <si>
    <t>os delitos que en mayor medida afectan a las mujeres en Chapinero son los delitos sexuales y la violencia intrafamiliar.
Para el particular, también se pueden identificar las diferencias a la hora de distinguir por sexo a la víctima
Las UPZ más afectadas con la incidencia de este delito y cuyo comportamiento se incrementa, según los datos aportados
por la Secretaría de Seguridad son UPZ89 San Isidro Patios y UPZ90 Pardo Rubio. Por esta razón, se hace necesario
enfocar los esfuerzos por disminuir los índices de violencia sexual contra las mujeres en los espacios públicos, pero aún
más en los privados</t>
  </si>
  <si>
    <t>Este programa busca consolidar a Chapinero como un territorio incluyente, diverso y participativo, donde las
mujeres vivan libres de miedo y sea inaceptable toda violencia en razón del género. En Chapinero se generarán las
condiciones necesarias para apalancar la transformación de los prejuicios culturales e institucionales sobre las
violencias contra las mujeres, a través de la resignificación simbólica y la consolidación de redes comunitarias,
promoviendo que las mujeres vivan de manera autónoma, libre y segura, tanto en los espacios públicos como privados</t>
  </si>
  <si>
    <t>Generar acciones de promoción y participación ciudadana a través del fortalecimiento, formación y
capacitación en la construcción de ciudadanía y el desarrollo de capacidades para el ejercicio de derechos de
las mujeres, por medio de procesos organizativos locales con incidencia política, social y cultural desde un
enfoque de género, diferencial y de derechos de las mujeres
Generar acciones de sensibilización que permitan contribuir en el desarrollo de capacidades individuales,
comunitarias e institucionales para eliminar barreras de atención y protección en relación a los diferentes tipos
de violencias y de género; mediante la resignificación simbólica, las acciones afirmativas, el lenguaje
incluyente, la divulgación de información sobre rutas de atención para el ejercicio del derecho fundamental a
practicar la interrupción voluntaria del embarazo (IVE), en los términos establecidos por la Corte Constitucional,
el acceso a métodos anticonceptivos y formación en su utilización, la prevención de trasmisión de Infecciones
de Transmisión Sexual (ITS) y la transformación de los prejuicios culturales e institucionales sobre las
violencias contra las mujeres en el espacio público y privado</t>
  </si>
  <si>
    <t>Chapinero promueve y genera confianza ciudadana</t>
  </si>
  <si>
    <t>Proyecto relacinoado con el componentes:
-ESCUELA DE SEGURIDAD: Corresponde al Propósito 3. Inspirar confianza y legitimidad para vivir sin miedo y ser
epicentro de cultura ciudadana, paz y reconciliación. del programa Cultura ciudadana para la confianza, la convivencia y
la participación desde la vida cotidiana cuya meta en el plan de desarrollo es Formar 1500 personas en la escuela de
seguridad pertenciente al(los) concepto(s) de gasto denominado(s)Promoción de la convivencia ciudadana.
-PREVENCIÓN: Corresponde al Propósito 3. Inspirar confianza y legitimidad para vivir sin miedo y ser epicentro de
cultura ciudadana, paz y reconciliación. del programa Cultura ciudadana para la confianza, la convivencia y la
participación desde la vida cotidiana cuya meta en el plan de desarrollo es Incluir 1000 personas en actividades de
educación para la resiliencia y la prevención de hechos delictivos. pertenciente al(los) concepto(s) de gasto
denominado(s)Promoción de la convivencia ciudadana.
INICIATIVAS PRESUPUESTOS PARTICIPATIVOS:
¡Escuela de debate callejero! : Crear la primera escuela de debate académico barrial con el fin de crear pensamiento
crítico en jóvenes que viven en los barrios populares de la localidad ocupando su tiempo libre a través de un proceso que
busca formar las habilidades de oratoria, participación ciudadana, construcción colectiva a través del diálogo como
mecanismo alternativo de resolución de conflictos y multiperspectivismo y discusión alrededor de temas cotidianos
relacionados con dilemas juveniles.
Por una Comunidad Segura y Resiliente: Desarrollar procesos de capacitación para conformación de Frentes de
Seguridad que contribuyan a conocer el acceso a la justicia, las normas de resolución de conflictos y los principios de
desarrollo de convivencia.
¿Que los niños, las niñas y los jóvenes hacemos qué?: Crear y/o fortalecer grupos de Niños, Niñas y Adolescentes (NNA)
para intervenir los espacios públicos que permitan crear entornos seguros y redes de afecto a través de actividades que
promuevan el uso adecuado del tiempo libre, aprendan a negociar y resolver conflictos, descubran y fortalezcan sus
liderazgos, y permitan generar pactos de convivencia, además de prevenir su participación en hechos delincuenciales todo ello a través de y mediante el apoyo a las intervenciones en parques y zonas verdes de manera integral en los
diversos territorios la localidad de Chapinero.
¡PAZa la calle!: Crear una estrategia de construcción colectiva en la convivencia ciudadana, la seguridad humana y la paz
que reúna miembros de la institución (policía y CAIS), ciudadanía organizada (colectivos(as)) y toda la ciudadanía en
general, para crear protocolos de atención a los problemas de inseguridad en cada uno de los barrios de la localidad, así
como, para promover la convivencia, el respeto a los derechos humanos y la consolidación de paz barrial.</t>
  </si>
  <si>
    <t>Fortalecer una cultura de convivencia desde el ejercicio de la ciudadanía que permita mitigar los factores asociados
a hechos delictivos, aumentar la resiliencia y generar confianza entre la ciudadanía y las autoridades</t>
  </si>
  <si>
    <t>mplementar acciones de capacitación y pedagogía ciudadana, en prácticas de convivencia, seguridad,
fomento del cambio cultural para el reconocimiento de derechos, prevención de las violencias de género e
inseguridad ciudadana
Generar espacios de interacción, diálogo constructivo, reconocimiento, información e intercambio de
conocimiento en acceso a la justicia, resiliencia y la prevención de los hechos delictivos</t>
  </si>
  <si>
    <t>Sector Seguridad, Convivencia y Justicia</t>
  </si>
  <si>
    <t>Chapinero es espacio publico incluyente y democrático</t>
  </si>
  <si>
    <t>En la localidad de Chapinero se han identificado 10.225 personas que se dedican a las ventas informales, en distintos
puntos de la ciudad. De estos, se han registrado 4619 hombres y 5323 mujeres, y 283 sin identificar. Mayoritariamente,
los vendedores informales registrados son mayores de 55 años, una cifra cercana a las 7.868 personas; alrededor de 670
son vendedores que tienen edad entre los 18 y los 39 años; y más de 550, que se registraron con edad entre los 40 y los
54 años.
Vendedores informales y domiciliarios han incrementado su presencia en la localidad. Se espera que con el pasar de los
días, post medidas de aislamiento preventivo dentro la pandemia del COVID-19, la informalidad se incremente en todo el
país, la ciudad y por supuesto en la localidad de Chapinero.
En el marco de las Políticas de Espacio Público en Bogotá, se encuentran los Distritos Especiales de Mejoramiento de
Espacio Público DEMOS, como una propuesta de acciones complementarias para el mejoramiento, mantenimiento,
administración y preservación del espacio público. En chapinero se han presentado 3 propuestas DEMOS.
En 2019 la Organización Social Zona Rosa presentó propuesta de Distrito Especial de Mejoramiento DEMOS Zona Rosa. Esta propuesta está configurada en un polígono que comprende el espacio público entre la Calle 86ª al norte, la calle 80
al sur, la carrera 11 al oriente y la avenida carrera 15 en el occidente, involucra a comercios del sector gastronómico,
hotelero, entretenimiento y comercial.
la Zona Rosa es un sector urbano que se ha consolidado como un sector mayoritariamente comercial, que tiene
condiciones de reconocimiento como nodo de servicios de comercio y entretenimiento que atrae volúmenes importantes
de visitantes y usuarios de origen nacional e internacional. Las condiciones del sector le confieren un valor estratégico en
la economía y el turismo de Bogotá, que tiene como debilidades principales la inseguridad asociada a la precariedad,
escasez y uso inadecuado de sus espacios públicos¿ (p. 94).
También, se presentó la propuesta del DEMOS Santa Clara, como una ¿Ruta de arte¿ que contempla el parque museo
del Chicó, sitios de sobre la carrera 7ma, la calle 100, la calle 98 entre la 7am y la carrera 9na.
Una propuesta de mejoramiento que incluye administración del espacio público, recuperación ambiental, inclusión social,
una ruta de arte y cultura, rutas de seguridad, reciclaje e innovación tecnológica de la zona.
Así mismo, existe la propuesta del DEMOS Distrito Turístico y Creativo Parque 93, que comprende el parque de la calle
93ª con carrera 11ª y carrera 13, y zonas aledañas
La propuesta fue presentada por la Asociación Amigos del Parque 93 e incluye acciones de administración del espacio
público, ferias, adecuaciones, entre otros.</t>
  </si>
  <si>
    <t>Implementar estrategias que promuevan el uso adecuado del espacio publico en la Localidad de Chapinero</t>
  </si>
  <si>
    <t>Potenciar acuerdos entre las instituciones, los diversos actores de las economías formales e informales de
Chapinero y la ciudadanía en general, para el uso, el acceso y el aprovechamiento adecuado del espacio
público
Contribuir a la construccion de una estrategia de formalización de los vendedores informales de la localidad,
desde la articulación interinstitucional y la creacion de lazos de confianza entre los distintos actores.
Fomentar el uso adecuado de los distintos medios transportes no motorizados que transitan por la localidad,
para que entre los distintos actores que confluyen en el espacio público se puedan desarrollar acciones que
mejoren la convivencia</t>
  </si>
  <si>
    <t>Sector Gobierno</t>
  </si>
  <si>
    <t>Justicia accesible y oportuna para chapinero</t>
  </si>
  <si>
    <t>JUECES DE PAZ: Corresponde al Propósito 3. Inspirar confianza y legitimidad para vivir sin miedo y ser epicentro de
cultura ciudadana, paz y reconciliación. del programa Plataforma institucional para la seguridad y justicia cuya meta en el
plan de desarrollo es Atender 1000 personas en estrategias de acceso a la justicia integral en la ciudad pertenciente
al(los) concepto(s) de gasto denominado(s)Acceso a la Justicia
-Facilitar a la ciudadanía el acceso a los distintos mecanismos que tiene el sistema local de justicia
-Contribuir a la atención oportuna de los servicios de las autoridades policiales y de justicia para las necesidades
ciudadanas
-Implementar estrategias que acerquen la justicia a los territorios de la Localidad, eliminando las restricciones de acceso
por ubicación, desde un enfoque diferencial y de derechos.
-Promover el acceso fácil, oportuno y sin restricciones a los servicios de justicia de las víctimas de violencia intrafamiliar
y violencia hacia las mujeres, niños, niñas y adolescentes
RESOLUCIÓN DE CONFLICTOS ESCOLARES: Corresponde al Propósito 3. Inspirar confianza y legitimidad para vivir
sin miedo y ser epicentro de cultura ciudadana, paz y reconciliación. del programa Plataforma institucional para la
seguridad y justicia cuya meta en el plan de desarrollo es Vincular 3 Instituciones educativas al programa pedagógico de
resolución de conflictos en la comunidad escolar pertenciente al(los) concepto(s) de gasto denominado(s)Acceso a la
Justicia.
-Promover la resolucion pacifica de conflictos en la comunidad escolar.
-Vincular a las comunidades escolares de las instituciones educativas distritales de la localidad, en acciones
pedagógicas que prevengan las actividades que pueden ser constitutivas de delitos.
-Vincular como multiplicadores a la comunidad escolar, de los servicios que ofrece la Casa de Justicia de Chapinero
ACCIONES PEDAGÓGICAS: Corresponde al Propósito 3. Inspirar confianza y legitimidad para vivir sin miedo y ser
epicentro de cultura ciudadana, paz y reconciliación del programa Plataforma institucional para la seguridad y justicia
cuya meta en el plan de desarrollo es Implementar 1 estrategia local de acciones pedagógicas del Código Nacional de
Seguridad y Convivencia Ciudadana en la localidad pertenciente al(los) concepto(s) de gasto denominado(s) Acceso a la justicia.
-Promover acciones pedagogicas relacionado con servicios de justicia de las víctimas de violencia intrafamiliar y
violencia hacia las mujeres, niños, niñas y adolescentes así como del del Código Nacional de Seguridad y Convivencia
Ciudadana</t>
  </si>
  <si>
    <t>Fortalecer los mecanismos de resolución pacífica de los conflictos, el cumplimiento de las normas de convivencia
ciudadana y el acceso de los habitantes de Chapinero a los servicios del sistema local de justicia, desde un enfoque
pedagógico, diferencial y de género</t>
  </si>
  <si>
    <t>Desarrollar un proceso pedagógico de resolución de conflictos que vincule a la comunidad educativa y la Casa
de Justicia
mpulsar la prevención, atención y denuncia de delitos que atenten contra la libertad, integridad y formación
sexual de las personas en la localidad de Chapinero con seguimiento interinstitucional
Combatir, prevenir y atender la trata de personas y la explotación sexual de niños y niñas, y/o adolescentes
Desarrollar un proceso pedagógico de resolución de conflictos que vincule la comunidad escolar, la gestión
situaciones que sean constitutivas de presuntos delitos contra la libertad, integridad y formación sexual, con
seguimiento interinstitucional
Implementar un proceso que promueva la cultura ciudadana para el acatamiento voluntario de las normas
sociales de convivencia y las normas del Código Nacional de Seguridad y Convivencia Ciudadana, como la
correcta aplicación por parte de las autoridades locales del Código
Promocionar el acceso a los servicios del Sistema Local de Justicia que ofrece la Casa de Justicia, a través de
la vinculación de los actores comunitarios, la comunidad educativa, los actores sociales en propiedad horizontal
y distintos entornos comunitarios</t>
  </si>
  <si>
    <t>Chapinero territorio para vivir sin miedo</t>
  </si>
  <si>
    <t>DOTACIÓN: Corresponde al Propósito 3. Inspirar confianza y legitimidad para vivir sin miedo y ser epicentro de cultura
ciudadana, paz y reconciliación. del programa Plataforma institucional para la seguridad y justicia cuyas metas en el plan
de desarrollo son Suministrar 1 dotaciones tecnológicas a organismos de seguridad; Suministrar 1 dotaciones logísticas a
organismos de seguridad; Suministrar 1 dotaciones de equipos especiales de protección a organismos de seguridad;
Suministrar 1 dotaciones del parque automotor a organismos de seguridad. pertenciente al(los) concepto(s) de gasto
denominado(s) Dotación para instancias de seguridad
ACTIVIDADES: Realizar dotaciones con elementos tecnológicos, logísticos, equipos especiales de protección y/o de
parque automotor para el fortalecimiento de las capacidades operativas, de prevencion y control del delito y convivencia
ciudadana de los organismos de seguridad de la localidad</t>
  </si>
  <si>
    <t>Contribuir al mejoramiento de la prestación de los servicios de las autoridades de seguridad y convivencia
ciudadana a partir del apoyo logístico, con equipos especiales de protección, tecnológico y del parque automotor,
desde un enfoque de derechos, para el mejoramiento de la seguridad y convivencia en la localidad</t>
  </si>
  <si>
    <t>Realizar dotaciones con elementos tecnológicos, logísticos, equipos especiales de protección y/o de parque
automotor para el fortalecimiento de las capacidades operativas, de prevencion y control del delito y
convivencia ciudadana de los organismos de seguridad de la localidad</t>
  </si>
  <si>
    <t>Chapinero modelo de movilidad inteligent</t>
  </si>
  <si>
    <t>Realizar la construcción y/o mantenimiento y/o rehabilitación y/o mejoramiento y/o adecuación de la infraestructura vial,
cicloinfraestructura, puentes y espacio público disponible para la movilización segura de los peatones, ciclistas y usuarios
de transporte público colectivo e individual garantizando la inclusión de la población con discapacidad y la sostenibilidad
como alidada para el medio ambiente mejorando la calidad de vida de los habitantes de la localidad de Chapinero.</t>
  </si>
  <si>
    <t>Realizar la construcción y/o mantenimiento y/o rehabilitación y/o mejoramiento y/o adecuación de la infraestructura
vial, cicloinfraestructura, puentes y espacio público disponible para la movilización segura de los peatones, ciclistas
y usuarios de transporte público colectivo e individual garantizando la inclusión de la población con discapacidad y
la sostenibilidad como alidada para el medio ambiente mejorando la calidad de vida de los habitantes de la localidad
de Chapinero.</t>
  </si>
  <si>
    <t>Conservación y/o construcción del espacio público de la localidad de Chapinero a través de estudios y diseños
caracterizados por su enfoque verde, inclusivo y sostenible en todos sus componentes (aceras, separadores,
vías peatonales, plazas, zonas bajo puentes) y se ajuste con la dinámica económica, social, cultural, educativa
y recreativa de la ciudad, generando bienestar y seguridad a peatones, ciclistas, animales de compañía y todos
los actores que participen en el mismo.
Prevenir la aparición temprana de patologías físicas y deterioro progresivo de los puentes peatonales y/o
vehiculares sobre cuerpos de agua ubicados en la malla vial urbana intermedia o local y la red vial rural a
través de procesos de conservación (Mantenimientos rutinario y periódico, rehabilitación), con el fin de permitir
la movilidad continua y fluida a los usuarios de la Localidad de Chapinero.
Elaborar y/o actualizar los estudios y diseños para la construcción, reconstrucción, mantenimiento y/o
rehabilitación de la malla vial local e intermedia urbana o rural de la localidad de Chapinero de forma incluyente
y sostenible que genere un mayor privilegio colectivo, realizando intervenciones en vías que conduzcan a la
malla vial arterial y a corredores que forjen conectividad entre sí. Mejorar la calidad de la infraestructura vial
local e intermedia urbana con acciones de movilidad, actividades superficiales y temporales como bacheo,
parcheo, señalización vertical y demarcación en zonas atractivas con equipamiento de carácter público
(Teatros, Salones comunales, Colegios, Escuelas, Jardines entre otros) que prolonguen la vida útil de la
infraestructura vial. Conservación de la red vial de la Unidad Planeación Rural ¿ UPR de la localidad de
Chapinero que se encuentra pavimentada y en material afirmado, que permitan a lacomunidad productora
reducir sus tiempos de desplazamiento y costos de inversión, a través de mantenimientos periódicos.
Intervenir la ciclo-infraestructura de la localidad de Chapinero eliminando los conflictos entre trayectorias
mediante corredores que conecten los barrios, unidades de vivienda y sistemas de transporte público,
garantizando tramos completos, sostenibles, armónicos, accesibles y en buen estado que impulse el uso de
transporte no motorizado, las actividades turísticas y disminuir la huella ecológica.</t>
  </si>
  <si>
    <t>Sector Movilidad</t>
  </si>
  <si>
    <t>Chapinero conecta y transforma digitalmente</t>
  </si>
  <si>
    <t>nstaurar un centro de conectividad digital y redes de comunicación en la zona rural de la localidad de Chapinero, como
herramienta para la consolidación de un territorio inteligente e interconectado, generando apropiación en las Tecnologías
de Información y Comunicación (TIC).</t>
  </si>
  <si>
    <t>Instaurar un centro de conectividad digital y redes de comunicación en la zona rural de la localidad de Chapinero,
como herramienta para la consolidación de un territorio inteligente e interconectado, generando apropiación en las
Tecnologías de Información y Comunicación (TIC).</t>
  </si>
  <si>
    <t>Implementar puntos de acceso digitales para mejorar las condiciones de conectividad de los habitantes de la
zona rural de la localidad de Chapinero con enfoque pedagógico y apropiación del uso de la tecnología e
información.
Desarrollar esquemas que permitan la articulación de herramientas de transformación digital del área rural de
la localidad de Chapinero</t>
  </si>
  <si>
    <t xml:space="preserve"> Chapinero liderado por la ciudadanía</t>
  </si>
  <si>
    <t>Aumentar la infraestructura de salones comunales en la Localidad de Chapinero para que se briden espacios con el fin de
fortalecer las Organizaciones Comunales de primer grado a través de la dotación de los espacios comunales, que
fomenten la participación democrática y ciudadana en el marco de la inclusión e interacción de los diferentes actores de
la comunidad.</t>
  </si>
  <si>
    <t>Aumentar la infraestructura de salones comunales en la Localidad de Chapinero para que se briden espacios con el
fin de fortalecer las Organizaciones Comunales de primer grado a través de la dotación de los espacios comunales,
que fomenten la participación democrática y ciudadana en el marco de la inclusión e interacción de los diferentes
actores de la comunidad</t>
  </si>
  <si>
    <t>Dotar a las juntas de acción comunal de la localidad con implementos que permitan optimizar su
funcionamiento, apalancar el desarrollo comunitario y fortalecer los espacios de convivencia y construcción de</t>
  </si>
  <si>
    <t>Chapinero ejemplo de gobierno abierto y transparencia loca</t>
  </si>
  <si>
    <t>FORTALECIMIENTO LOCAL: Corresponde al Propósito 5. Construir Bogotá-región con gobierno abierto, transparente y
ciudadanía consciente. del programa Gestión Pública Local. cuya meta en el plan de desarrollo es Realizar 4 estrategias
de fortalecimiento institucional pertenciente al(los) concepto(s) de gasto denominado(s) Fortalecimiento institucional
TRANSPARENCIA Y CONTROL SOCIAL: Corresponde al Propósito 5. Construir Bogotá-región con gobierno abierto,
transparente y ciudadanía consciente. del programa Gestión Pública Local. cuya meta en el plan de desarrollo es
Realizar 1 rendición de cuentas anuales pertenciente al(los) concepto(s) de gasto denominado(s) Transparencia, control
social y rendición de cuentas del Gobierno Local</t>
  </si>
  <si>
    <t>implementar estrategías y canales eficientes que promuevan la confianza de la ciudadaní en cuanto a la gestion
Pública Local de Chapinero</t>
  </si>
  <si>
    <t>Fortalecer la gestión institucional de la Alcaldía de Chapinero, para promover la gobernabilidad democrática
local mediante procesos de planeación para el desarrollo local que permitan generar condiciones de
gobernanza local y de fortalecimiento de la capacidad institucional, para garantizar la entrega oportuna de
bienes y servicios a la ciudadanía, disponiendo canales de atención ciudadana las 24 horas</t>
  </si>
  <si>
    <t>Fortalecimiento del ejercicio de Inspección, Vigilancia y Control en Chapinero</t>
  </si>
  <si>
    <t>Proyecto relacionado con el componente:
IVC: Corresponde al Propósito 5. Construir Bogotá-región con gobierno abierto, transparente y ciudadanía consciente.
del programa Gestión Pública Local. cuya meta en el plan de desarrollo es Realizar 4 acciones de inspección, vigilancia y
control. pertenciente al(los) concepto(s) de gasto denominado(s)Inspección, vigilancia y contro</t>
  </si>
  <si>
    <t>Articular con las diferentes entidades distritales, las acciones de mejoramiento de los procesos administrativos y de
IVC (Inspección, Vigilancia y Control) del área de gestión policiva de la Alcaldía Local de Chapinero para su
descongestión y pronta intervención</t>
  </si>
  <si>
    <t>Fortalecer e implementar procesos que mejoren la capacidad de la Alcaldía Local de Chapinero para el
cumplimiento de las funciones de inspección, vigilancia y control en la localidad, a través de acciones,
actuaciones, operaciones y decisiones de la autoridad administrativa y policiva a cargo de la Alcaldía Local,
para garantizar la gobernabilidad y el ejercicio de derechos y libertades ciudadanas
1</t>
  </si>
  <si>
    <t>Chapinero espacio para hábitos saludables</t>
  </si>
  <si>
    <t>Construir y/o Conservar los parques de bolsillo y/o vecinales en el marco de la inclusión y sostenibilidad ambiental, para
garantizar la infraestructura recreativa y contemplativa, generando escenarios seguros y de calidad para los habitantes de
la localidad de Chapinero.</t>
  </si>
  <si>
    <t>Construir y/o Conservar los parques de bolsillo y/o vecinales en el marco de la inclusión y sostenibilidad ambiental,
para garantizar la infraestructura recreativa y contemplativa, generando escenarios seguros y de calidad para los
habitantes de la localidad de Chapinero.</t>
  </si>
  <si>
    <t>Construir y/o conservar parques de bolsillo y/o vecinales en el marco de la inclusión y sostenibilidad ambiental,
para cumplir con la meta de Construir m2 de Parques vecinales y/o de bolsillo (la construcción incluye su
dotación). Como parte del componente de intervención.</t>
  </si>
  <si>
    <t>* Adicione el numero de celdas que requiera para señalar la totalidad de proyectos</t>
  </si>
  <si>
    <t>Formato Nº5 - Proyectos en Ejecución  (estos datos son complementarios a la tabla anterior)</t>
  </si>
  <si>
    <t>Codigo de Registro del BPPI</t>
  </si>
  <si>
    <t>Nombre del Proyecto</t>
  </si>
  <si>
    <t>Objetivo General del Proyecto (Resultado)</t>
  </si>
  <si>
    <t>Fuente de Financiación</t>
  </si>
  <si>
    <t>Contratos derivados del proyecto (10)</t>
  </si>
  <si>
    <t>Numero del Contrato (11)</t>
  </si>
  <si>
    <t>Valor del Contrato</t>
  </si>
  <si>
    <t>Nombre del Ejecutor (12)</t>
  </si>
  <si>
    <t>Plazo en meses (13)</t>
  </si>
  <si>
    <t>Fecha de Inicio</t>
  </si>
  <si>
    <t>Fecha de Terminación</t>
  </si>
  <si>
    <t>La ejecución del proyecto se encuentra registrada y actualizada en los sistemas de información para este fin (SUIFP SGR , GESPROY entre otros (14)</t>
  </si>
  <si>
    <t>(10) Liste el nombre de los contratos que se derivaron del proyecto de inversión que se encuentra en ejecución</t>
  </si>
  <si>
    <t xml:space="preserve">Señor Mandatario:                               Tenga en cuenta el reporte de información en aplicativos del orden nacional, como el SUIFP o Gesproy </t>
  </si>
  <si>
    <t>(12) Escriba el numero asignado por la dependencia encargada de la contratación de la Entidad territorial y que identifica el contrato en la Entidad</t>
  </si>
  <si>
    <t>FDLCH-CPS-224-2021</t>
  </si>
  <si>
    <t>224-2021</t>
  </si>
  <si>
    <t>CORPORACION ARION</t>
  </si>
  <si>
    <t>MUSI - SEGPLAN</t>
  </si>
  <si>
    <t xml:space="preserve"> (12) Señale el nombre o razón social de la persona natural o juridica respectivamente, que se encuentra ejecutando el contrato</t>
  </si>
  <si>
    <t>Construcción de Placa Huellas en la Zona rural del Municipio de xxx</t>
  </si>
  <si>
    <t>012 de 2013</t>
  </si>
  <si>
    <t>Constructores y Asociados Ltda</t>
  </si>
  <si>
    <t>5 de marzo de 2015</t>
  </si>
  <si>
    <t>4 de marzo de 2016</t>
  </si>
  <si>
    <t>SI, la información se ha reportado en el SUIFP SGR</t>
  </si>
  <si>
    <t>FDLCH-CPS-273-2023</t>
  </si>
  <si>
    <t>273-2023</t>
  </si>
  <si>
    <t>GRUPO EMPRESARIAL DE CONSULTORES E INTERVENTORES S.A.S BIC</t>
  </si>
  <si>
    <t>FDLCH-CPS-317-2022</t>
  </si>
  <si>
    <t>317-2022</t>
  </si>
  <si>
    <t>CORPORACION GRUPO LUNA</t>
  </si>
  <si>
    <t>(13) Escriba el tiempo en meses previsto para ejecutar el contrato</t>
  </si>
  <si>
    <t>xxx</t>
  </si>
  <si>
    <t>4002-2011</t>
  </si>
  <si>
    <t>002-2011</t>
  </si>
  <si>
    <t>Compensar</t>
  </si>
  <si>
    <t>SDIS</t>
  </si>
  <si>
    <t>FDLCH-CO-226-2023</t>
  </si>
  <si>
    <t>226-2023</t>
  </si>
  <si>
    <t> RECURSOS PROPIOS</t>
  </si>
  <si>
    <t xml:space="preserve">FDLCH-CCV-255-2021 </t>
  </si>
  <si>
    <t xml:space="preserve">55-2021 </t>
  </si>
  <si>
    <t>ABOVE S.A.S.</t>
  </si>
  <si>
    <t>(14) Escriba Si o No, se reporta información derivada de la ejecución de los contratos en algun sistema de información que permita hacer seguimiento a los proyectos, estos pueden ser de propiedad de la Entidad o de alguna entidad de apoyo o control</t>
  </si>
  <si>
    <t>FDLCH-CCV-256-2021</t>
  </si>
  <si>
    <t>256-2021</t>
  </si>
  <si>
    <t>LILIA FANNY GUEVARA PARRADO</t>
  </si>
  <si>
    <t>FDLCH-CCV-254-2021</t>
  </si>
  <si>
    <t>254-2021</t>
  </si>
  <si>
    <t xml:space="preserve">TECNOLOGY WORLD GROUP S.A.S.  </t>
  </si>
  <si>
    <t>FDLCH-CPS-168-2021</t>
  </si>
  <si>
    <t>168-2021</t>
  </si>
  <si>
    <t>IWOKE</t>
  </si>
  <si>
    <t>FDLCH-CCV-324-2022</t>
  </si>
  <si>
    <t>324-2022</t>
  </si>
  <si>
    <t>GRUPO EMPRESARIAL SOLUCIONES CUATRO EN UNO SAS</t>
  </si>
  <si>
    <t>FDLCH-CPS-204-2022</t>
  </si>
  <si>
    <t>204-2022</t>
  </si>
  <si>
    <t>EGESCO</t>
  </si>
  <si>
    <t>FDLCH-CPS-242-2023</t>
  </si>
  <si>
    <t>42-2023</t>
  </si>
  <si>
    <t>FDLCH-CCV-268-2023</t>
  </si>
  <si>
    <t>268-2023</t>
  </si>
  <si>
    <t xml:space="preserve">COMTEC SOLUTIONS SAS </t>
  </si>
  <si>
    <t>FDLCH-CCV-269-2023</t>
  </si>
  <si>
    <t>269-2023</t>
  </si>
  <si>
    <t>COMERCIALIZADORA P&amp;H SAS</t>
  </si>
  <si>
    <t>FDLCH-CIA-144-2021</t>
  </si>
  <si>
    <t>144-2021</t>
  </si>
  <si>
    <t>IDT</t>
  </si>
  <si>
    <t>FDLCH-CPS-359-2021</t>
  </si>
  <si>
    <t>359-2021</t>
  </si>
  <si>
    <t>SDCRD</t>
  </si>
  <si>
    <t>FDLCH-ACI-131-2021</t>
  </si>
  <si>
    <t>131-2021</t>
  </si>
  <si>
    <t>PNUD</t>
  </si>
  <si>
    <t>FDLCH-CPS - 294 - 2021</t>
  </si>
  <si>
    <t>294-2021</t>
  </si>
  <si>
    <t>Corservicol</t>
  </si>
  <si>
    <t>FDLCH-CPS-320-2022</t>
  </si>
  <si>
    <t>320-2022</t>
  </si>
  <si>
    <t>WAYS OF HOPE</t>
  </si>
  <si>
    <t>FDLCH-CIA-172-2022</t>
  </si>
  <si>
    <t>172-2022</t>
  </si>
  <si>
    <t>PROPAIS</t>
  </si>
  <si>
    <t>FDLCH-CIA-183-2023</t>
  </si>
  <si>
    <t>183-2023</t>
  </si>
  <si>
    <t>FDLCH-CPS-253-2023</t>
  </si>
  <si>
    <t>253-2023</t>
  </si>
  <si>
    <t>Consultores y asesores TIC</t>
  </si>
  <si>
    <t>FDLCH-CPS-208-2021</t>
  </si>
  <si>
    <t>208-2021</t>
  </si>
  <si>
    <t>Fundipal (Cedido) / IWOKE</t>
  </si>
  <si>
    <t>FDLCH-CPS-328-2022</t>
  </si>
  <si>
    <t>328-2022</t>
  </si>
  <si>
    <t>FDLCH-CPS-249-2023</t>
  </si>
  <si>
    <t>249-2023</t>
  </si>
  <si>
    <t>DIGERATI</t>
  </si>
  <si>
    <t>FDLCH-CPS-316-2022</t>
  </si>
  <si>
    <t>316-2022</t>
  </si>
  <si>
    <t>G&amp;D GERENCIA DE PROYECTOS SAS</t>
  </si>
  <si>
    <t>FDLCH-CPS-262-2023</t>
  </si>
  <si>
    <t>262-2023</t>
  </si>
  <si>
    <t>IKALA - EMPRESA PARA EL DESARROLLO SOCIAL SAS</t>
  </si>
  <si>
    <t>FDLCH-CIA-232-2021</t>
  </si>
  <si>
    <t>232-2021</t>
  </si>
  <si>
    <t>SudRed Norte</t>
  </si>
  <si>
    <t>FDLCH-CPS-295-2021</t>
  </si>
  <si>
    <t>295-2021</t>
  </si>
  <si>
    <t>FUNDESCO</t>
  </si>
  <si>
    <t>FDLCH-CIA-323-2022</t>
  </si>
  <si>
    <t>323-2022</t>
  </si>
  <si>
    <t>SUDRED NORTE</t>
  </si>
  <si>
    <t>FDLCH-CPS-325-2022</t>
  </si>
  <si>
    <t>325-2022</t>
  </si>
  <si>
    <t>FDLCH-CPS-322-2022</t>
  </si>
  <si>
    <t>322-2022</t>
  </si>
  <si>
    <t>ASAFROSCOL</t>
  </si>
  <si>
    <t>FDLCH-CSU-250-2023</t>
  </si>
  <si>
    <t>250-2023</t>
  </si>
  <si>
    <t>Induhotel S.A.S.</t>
  </si>
  <si>
    <t>FDLCH-CPS-246-2023</t>
  </si>
  <si>
    <t>246-2023</t>
  </si>
  <si>
    <t xml:space="preserve"> FDLCH-CIA-195-2023</t>
  </si>
  <si>
    <t>195-2023</t>
  </si>
  <si>
    <t>SudRed Norte ( SUBRED INTEGRADA DE SERVICIOS DE SALUD NORTE E.S.E. (OFICIAL)</t>
  </si>
  <si>
    <t xml:space="preserve"> N/A </t>
  </si>
  <si>
    <t xml:space="preserve">No se ha ejecutado </t>
  </si>
  <si>
    <t>FDLCH-CIA-124-2021</t>
  </si>
  <si>
    <t>124-2021</t>
  </si>
  <si>
    <t>SDE</t>
  </si>
  <si>
    <t>FDLCH-CIA-182-2022</t>
  </si>
  <si>
    <t>182-2022</t>
  </si>
  <si>
    <t>ATENEA</t>
  </si>
  <si>
    <t>FDLCH-CIA-145-2023</t>
  </si>
  <si>
    <t>145-2023</t>
  </si>
  <si>
    <t>FDLCH-CCV-174-2021</t>
  </si>
  <si>
    <t>174-2021</t>
  </si>
  <si>
    <t>ANDRÉS OCHOA OJEDA</t>
  </si>
  <si>
    <t>FDLCH-CCV-178-2021</t>
  </si>
  <si>
    <t>178-2021</t>
  </si>
  <si>
    <t>LICITACIONES Y ASESORÍAS LICCONT SAS</t>
  </si>
  <si>
    <t>FDLCH-CCV-179-2021</t>
  </si>
  <si>
    <t>179-2021</t>
  </si>
  <si>
    <t>FDLCH-CCV-176-2021</t>
  </si>
  <si>
    <t>176-2021</t>
  </si>
  <si>
    <t>TECHNOLOGY WORLD GROUP SAS</t>
  </si>
  <si>
    <t>FDLCH-CCV-177-2021</t>
  </si>
  <si>
    <t>177-2021</t>
  </si>
  <si>
    <t>COMERCIALIZADORA SERLECOM SAS</t>
  </si>
  <si>
    <t>An no se ejecuta</t>
  </si>
  <si>
    <t>FDLCH-CPS-240-2021</t>
  </si>
  <si>
    <t>240-2021</t>
  </si>
  <si>
    <t>CORPORACIÓN BINYE</t>
  </si>
  <si>
    <t xml:space="preserve">FDLCH-CIA-166-2021 </t>
  </si>
  <si>
    <t xml:space="preserve">66-2021 </t>
  </si>
  <si>
    <t>IDRD</t>
  </si>
  <si>
    <t>FDLCH-CPS-208-2022</t>
  </si>
  <si>
    <t>208-2022</t>
  </si>
  <si>
    <t>CEDEINCO</t>
  </si>
  <si>
    <t>FDLCH-CPS-219-2022</t>
  </si>
  <si>
    <t>219-2022</t>
  </si>
  <si>
    <t>FUNDACIÓN WAYS OF HOPE</t>
  </si>
  <si>
    <t>FDLCH-CPS-153-2022</t>
  </si>
  <si>
    <t>153-2022</t>
  </si>
  <si>
    <t>FDLCH-CPS-149-2022</t>
  </si>
  <si>
    <t>149-2022</t>
  </si>
  <si>
    <t>FDLCH-CPS-164-2023</t>
  </si>
  <si>
    <t>164-2023</t>
  </si>
  <si>
    <t>FDLCH-CPS-256-2023</t>
  </si>
  <si>
    <t>256-2023</t>
  </si>
  <si>
    <t xml:space="preserve"> PROYECTOS Y CONSULTORIAS RC SAS</t>
  </si>
  <si>
    <t>FDLCH-CSU-258-2021</t>
  </si>
  <si>
    <t>258-2021</t>
  </si>
  <si>
    <t>Aun no se ejecuta</t>
  </si>
  <si>
    <t>FDLCH-CIA-119-2021</t>
  </si>
  <si>
    <t>119-2021</t>
  </si>
  <si>
    <t xml:space="preserve"> $                                            -  </t>
  </si>
  <si>
    <t>FILARMONICA</t>
  </si>
  <si>
    <t>FDLCH-CIA-154-2022</t>
  </si>
  <si>
    <t>154-2022</t>
  </si>
  <si>
    <t>FDLCH-CPS-158-2022</t>
  </si>
  <si>
    <t>158-2022</t>
  </si>
  <si>
    <t>FUNDACIÓN ESPACIOS DE VIDA</t>
  </si>
  <si>
    <t>FDLCH-CI-298-2022</t>
  </si>
  <si>
    <t>298-2022</t>
  </si>
  <si>
    <t>SECRETARÍA GENERAL DE LA ALCALDÍA MAYOR DE BOGOTÁ D.C. y CANAL CAPITAL</t>
  </si>
  <si>
    <t>DLCH-CPS-159-2023</t>
  </si>
  <si>
    <t>159-2023</t>
  </si>
  <si>
    <t>4140000-695-2023</t>
  </si>
  <si>
    <t>695-2023</t>
  </si>
  <si>
    <t>CANAL CAPITAL</t>
  </si>
  <si>
    <t>FDLCH-CIA-147-2023</t>
  </si>
  <si>
    <t>147-2023</t>
  </si>
  <si>
    <t>SCRD y IDARTES</t>
  </si>
  <si>
    <t>FDLCH-CPS-277-2023</t>
  </si>
  <si>
    <t>277-2023</t>
  </si>
  <si>
    <t>FUNVIVE 2.0</t>
  </si>
  <si>
    <t>FDLCH-CSU-254-2023</t>
  </si>
  <si>
    <t>254-2023</t>
  </si>
  <si>
    <t>CENTRO MUSICAL SAS</t>
  </si>
  <si>
    <t>FDLCH-CSU-232-2023</t>
  </si>
  <si>
    <t>232-2023</t>
  </si>
  <si>
    <t>ALMACÉN AGROPECUARIO DE LA SABANA</t>
  </si>
  <si>
    <t>FDLCH-CPS-220-2022</t>
  </si>
  <si>
    <t>220-2022</t>
  </si>
  <si>
    <t>ARKAMBIENTAL</t>
  </si>
  <si>
    <t>FDLCH-CPS-243-2023</t>
  </si>
  <si>
    <t>243-2023</t>
  </si>
  <si>
    <t>FDLCH-CPS-239-2021</t>
  </si>
  <si>
    <t>239-2021</t>
  </si>
  <si>
    <t>Aguas de Bogotá</t>
  </si>
  <si>
    <t>FDLCH-CIA-332-2022</t>
  </si>
  <si>
    <t>332-2022</t>
  </si>
  <si>
    <t>FLDCH-CPS-260-2023</t>
  </si>
  <si>
    <t>260-2023</t>
  </si>
  <si>
    <t>CEDRO ANDINO</t>
  </si>
  <si>
    <t>FDLCH-CPS-213-2022</t>
  </si>
  <si>
    <t>213-2022</t>
  </si>
  <si>
    <t>FDLCH-CPS-219-2021</t>
  </si>
  <si>
    <t>219-2021</t>
  </si>
  <si>
    <t>ECODES</t>
  </si>
  <si>
    <t>FDLCH-CPS-199-2022</t>
  </si>
  <si>
    <t>199-2022</t>
  </si>
  <si>
    <t>IMPECOS S.A.S.</t>
  </si>
  <si>
    <t>FDLCH-CPS-247-2023</t>
  </si>
  <si>
    <t>247-2023</t>
  </si>
  <si>
    <t>UNIÓN TEMPORAL BIENESTAR ANIMAL CHAPI</t>
  </si>
  <si>
    <t>FDLCH-CM-271-2023</t>
  </si>
  <si>
    <t>271-2023</t>
  </si>
  <si>
    <t>PORYECTOS URBANOS Y CONSTRUCCIONES DEL CARIBE</t>
  </si>
  <si>
    <t>FDLCH-CIN-288-2023</t>
  </si>
  <si>
    <t>288-2023</t>
  </si>
  <si>
    <t>CARLOS JULIAN SOTO MURIEL</t>
  </si>
  <si>
    <t>FDLCH-CPS-291-2023</t>
  </si>
  <si>
    <t>291-2023</t>
  </si>
  <si>
    <t>CONSORCIO ELECTRICO</t>
  </si>
  <si>
    <t>FDLCH-CPS-321-2022</t>
  </si>
  <si>
    <t>321-2022</t>
  </si>
  <si>
    <t>FDLCH-CPS-207-2021</t>
  </si>
  <si>
    <t>207-2021</t>
  </si>
  <si>
    <t>FDLCH-CPS-245-2021</t>
  </si>
  <si>
    <t>245-2021</t>
  </si>
  <si>
    <t>FDLCH-CPS-257-2022</t>
  </si>
  <si>
    <t>257-2022</t>
  </si>
  <si>
    <t>UNIÓN TEMPORAL FESSANJOSÉ</t>
  </si>
  <si>
    <t>FDLCH-CPS-296-2021</t>
  </si>
  <si>
    <t>296-2021</t>
  </si>
  <si>
    <t>FDLCH-CPS-326-2022</t>
  </si>
  <si>
    <t>326-2022</t>
  </si>
  <si>
    <t>IKALA</t>
  </si>
  <si>
    <t>FDLCH-CPS-259-2023</t>
  </si>
  <si>
    <t>259-2023</t>
  </si>
  <si>
    <t>Asociación Arkambiental</t>
  </si>
  <si>
    <t>FDLCH-CPS-244-2021</t>
  </si>
  <si>
    <t>244-2021</t>
  </si>
  <si>
    <t>PROYECTOS Y CONSULTORIAS R.C. S.A.S.</t>
  </si>
  <si>
    <t>FDLCH-CIA-234-2023</t>
  </si>
  <si>
    <t>234-2023</t>
  </si>
  <si>
    <t>SECRETARÍA DISTRITAL DE SEGURIDAD, CONVIVENCIA Y JUSTICIA</t>
  </si>
  <si>
    <t>FDLCH-CCV-257-2021</t>
  </si>
  <si>
    <t>257-2021</t>
  </si>
  <si>
    <t>AUTOMOTOR S.A.</t>
  </si>
  <si>
    <t>FDLCH-CCV-214-2022</t>
  </si>
  <si>
    <t>214-2022</t>
  </si>
  <si>
    <t>COLCONDI SAS</t>
  </si>
  <si>
    <t>FDLCH-CCV-292-2023</t>
  </si>
  <si>
    <t>292-2023</t>
  </si>
  <si>
    <t>C.I.A. MIGUEL CABALLERO S.A.S.</t>
  </si>
  <si>
    <t>FDLCH-CIA-233-2023</t>
  </si>
  <si>
    <t>233-2023</t>
  </si>
  <si>
    <t>FDLCH-COP-304-2021</t>
  </si>
  <si>
    <t>304-2021</t>
  </si>
  <si>
    <t xml:space="preserve">UNION TEMPORAL BCC CHAPINERO </t>
  </si>
  <si>
    <t>FDLCH-CI-308-2021</t>
  </si>
  <si>
    <t>308-2021</t>
  </si>
  <si>
    <t>CONSORCIO IB INTERVENTORES 2021</t>
  </si>
  <si>
    <t>FDLCH-COP-159-2022</t>
  </si>
  <si>
    <t>159-2022</t>
  </si>
  <si>
    <t>UNIÓN TEMPORAL ZPPM</t>
  </si>
  <si>
    <t>FDLCH-CM-177-2022</t>
  </si>
  <si>
    <t>177-2022</t>
  </si>
  <si>
    <t>CONSULTORES DONOVAN S.A.S.</t>
  </si>
  <si>
    <t>FDLCH-CPS-201-2022</t>
  </si>
  <si>
    <t>201-2022</t>
  </si>
  <si>
    <t>COMERCIALIZADORA ELECTROCON S.A.S.</t>
  </si>
  <si>
    <t>FDLCH-CSU-241-2023</t>
  </si>
  <si>
    <t>241-2023</t>
  </si>
  <si>
    <t xml:space="preserve"> INTERAMERICANA DE SUMINISTROS</t>
  </si>
  <si>
    <t>FDLCH-CIN-266-2023</t>
  </si>
  <si>
    <t>266-2023</t>
  </si>
  <si>
    <t>CONSORCIO KAOR INTERVIAL CHAPINERO</t>
  </si>
  <si>
    <t>FDLCH-COP-263-2023</t>
  </si>
  <si>
    <t>263-2023</t>
  </si>
  <si>
    <t>CONSORCIO JH CHAPINERO</t>
  </si>
  <si>
    <t>FDLCH-CPS-331-2022</t>
  </si>
  <si>
    <t>331-2022</t>
  </si>
  <si>
    <t>HOGARES SI A LA VIDA</t>
  </si>
  <si>
    <t>FDLCH-CIN-261-2023</t>
  </si>
  <si>
    <t>261-2023</t>
  </si>
  <si>
    <t>CONSULTORÍA ESTRUCTURAL Y DE CONSTRUCCIÓN SAS</t>
  </si>
  <si>
    <t>FDLCH-CPS-267-2023</t>
  </si>
  <si>
    <t>267-2023</t>
  </si>
  <si>
    <t>FUNDACION PARA EL DESARROLLO INFANTIL SOCIAL Y CULTURAL IWOKE</t>
  </si>
  <si>
    <t>FDLCH-CM-251-2023</t>
  </si>
  <si>
    <t>251-2023</t>
  </si>
  <si>
    <t>ALISANDRO TARAPUES</t>
  </si>
  <si>
    <t>FDLCH-CPS-300-2021</t>
  </si>
  <si>
    <t>300-2021</t>
  </si>
  <si>
    <t>CORAMBIENTAL</t>
  </si>
  <si>
    <t>FDLCH-CPS-216-2022</t>
  </si>
  <si>
    <t>216-2022</t>
  </si>
  <si>
    <t>OFIBEST</t>
  </si>
  <si>
    <t>FDLCH-CCV-329-2022</t>
  </si>
  <si>
    <t>329-2022</t>
  </si>
  <si>
    <t>FDLCH-CCV-330-2022</t>
  </si>
  <si>
    <t>330-2022</t>
  </si>
  <si>
    <t>INTEGRA DE COLOMBIA SAS</t>
  </si>
  <si>
    <t>FDLCH-CCV-099-2023</t>
  </si>
  <si>
    <t>099-2023</t>
  </si>
  <si>
    <t>OPEN FOR</t>
  </si>
  <si>
    <t>FDLCH-CPS-190-2023</t>
  </si>
  <si>
    <t>190-2023</t>
  </si>
  <si>
    <t xml:space="preserve">  GOODS &amp; SERVICES CONSULTING S.A.S</t>
  </si>
  <si>
    <t>CCE-GS-2018-1</t>
  </si>
  <si>
    <t>S-2018-1</t>
  </si>
  <si>
    <t>PANAMERICANA LIBRERÍA Y PAPELERIA</t>
  </si>
  <si>
    <t>FDLCH-CSU-257-2023</t>
  </si>
  <si>
    <t>257-2023</t>
  </si>
  <si>
    <t>COMERCIALIZADORA COMSILA SAS</t>
  </si>
  <si>
    <t>FDLCH-CPS-255-2023</t>
  </si>
  <si>
    <t>255-2023</t>
  </si>
  <si>
    <t>MERCADEO ESTRATEGICO SAS</t>
  </si>
  <si>
    <t>FDLCH-CPS-282-2023</t>
  </si>
  <si>
    <t>282-2023</t>
  </si>
  <si>
    <t>INFRAESTRUCTURA INTEGRAL S.A.S.</t>
  </si>
  <si>
    <t>pendiente</t>
  </si>
  <si>
    <t>FDLCH-CIN-286-2023</t>
  </si>
  <si>
    <t>86-2023</t>
  </si>
  <si>
    <t>CONSORCIO CHIRICAQUE 23</t>
  </si>
  <si>
    <t>FDLCH-COP-289-2021</t>
  </si>
  <si>
    <t>289-2021</t>
  </si>
  <si>
    <t>CONSTRUCTORA VALHER</t>
  </si>
  <si>
    <t>FDLCH-CIN-301-2021</t>
  </si>
  <si>
    <t>301-2021</t>
  </si>
  <si>
    <t>NOGAALLGEINCO</t>
  </si>
  <si>
    <t>* Adicione el numero de celdas que requiera para señalar la totalidad de proyectos que se encuentren en ejecucón</t>
  </si>
  <si>
    <t>Tabla Nº3: Preguntas basicas relacionadas con el Empalme de Proyectos</t>
  </si>
  <si>
    <t>¿La entidad territorial formula todos sus proyectos de inversión pública  en la MGA ?</t>
  </si>
  <si>
    <t>(6) Permiten tener la comprensión de elementos importantes del diseño  y el funcionamiento del Banco de Programas y Proyectos de la Entidad Territorial</t>
  </si>
  <si>
    <t>Señor Mandatario:                             Es importante suministrar la base actualizada de los proyectos existentes en la Entidad, estos son necesarios para la ejecución del Plan de Desarrollo que finaliza, hasta tanto el nuevo Plan de Desarrollo no sea aprobado, momento en el cual muchos de estos proyectos se actualizarán y otros se formularan como nuevos proyectos</t>
  </si>
  <si>
    <t>¿El Banco de Programas y Proyectos cuenta con una base actualizada de los PROYECTOS radicados, registrado, priorizados y en ejecución?</t>
  </si>
  <si>
    <t>¿El Banco de Programas y Proyectos realiza el cierre de los proyectos al finalizar su ejecución?, de tal forma que se tenga certeza de la generación de los bienes y/o servicios previstos inicialmente en el Proyecto.</t>
  </si>
  <si>
    <t>No se ha generado la cultura del cierre a los proyectos de inversión</t>
  </si>
  <si>
    <t>Área de la Gestión :</t>
  </si>
  <si>
    <t>Planeación</t>
  </si>
  <si>
    <r>
      <t>1.</t>
    </r>
    <r>
      <rPr>
        <b/>
        <sz val="7"/>
        <color rgb="FF000000"/>
        <rFont val="Times New Roman"/>
        <family val="1"/>
      </rPr>
      <t xml:space="preserve">      </t>
    </r>
    <r>
      <rPr>
        <b/>
        <sz val="11"/>
        <color rgb="FF000000"/>
        <rFont val="Calibri"/>
        <family val="2"/>
      </rPr>
      <t>Informe de Aspectos Estratégicos para el Alcalde</t>
    </r>
  </si>
  <si>
    <t>Resultados (+ y -)</t>
  </si>
  <si>
    <r>
      <t>1.</t>
    </r>
    <r>
      <rPr>
        <b/>
        <sz val="7"/>
        <color rgb="FF000000"/>
        <rFont val="Times New Roman"/>
        <family val="1"/>
      </rPr>
      <t xml:space="preserve">       </t>
    </r>
    <r>
      <rPr>
        <b/>
        <sz val="11"/>
        <color rgb="FF000000"/>
        <rFont val="Calibri"/>
        <family val="2"/>
      </rPr>
      <t xml:space="preserve">Balance de cumplimiento del  Programa de Gobierno </t>
    </r>
  </si>
  <si>
    <r>
      <rPr>
        <sz val="11"/>
        <color rgb="FF000000"/>
        <rFont val="Calibri"/>
      </rPr>
      <t>Acorde a la normatividad institucional, el Fondo de Desarrollo Local de Chapinero incluyó dentro de su plan de desarrollo “Un nuevo contrato social y ambiental para Chapinero 2021 - 2024” un total de 35 proyectos que en conjunto buscan consolidar y posicionar a la Alcaldía como ejemplo de gobernabilidad, ejecución eficiente y transparente de las inversiones con un enfoque territorial, poblacional, de género, diferencial y de derechos.
La construcción del Plan de Desarrollo se realizó en el marco de un proceso de planeación participativa ciudadana sin antecedentes en la historia de la Ciudad; la estrategia de Presupuestos Participativos por medio de la cuál la ciudadanía definió de manera directa en qué invertir el 50% de los recursos locales permitió los más altos niveles de participación e innovación pública. Finalmente, y con el propósito de preponderar aquellos proyectos que guardan relación con el Plan de Desarrollo Distrital,  a continuación se relacionan  aquellos cuyo impacto generaron y de hecho generan huella local, así:
 (</t>
    </r>
    <r>
      <rPr>
        <b/>
        <sz val="11"/>
        <color rgb="FF000000"/>
        <rFont val="Calibri"/>
      </rPr>
      <t>ver anexo 1. cuadro propósito de preponderar  proyectos que guardan relación con el Plan de Desarrollo Distrital).</t>
    </r>
  </si>
  <si>
    <r>
      <rPr>
        <b/>
        <sz val="11"/>
        <color rgb="FF000000"/>
        <rFont val="Calibri"/>
      </rPr>
      <t>2.</t>
    </r>
    <r>
      <rPr>
        <b/>
        <sz val="7"/>
        <color rgb="FF000000"/>
        <rFont val="Times New Roman"/>
      </rPr>
      <t xml:space="preserve">       </t>
    </r>
    <r>
      <rPr>
        <b/>
        <sz val="11"/>
        <color rgb="FF000000"/>
        <rFont val="Calibri"/>
      </rPr>
      <t xml:space="preserve">Anexe Acuerdo/Ordenanza de aprobación del Plan de Desarrollo </t>
    </r>
  </si>
  <si>
    <t xml:space="preserve"> (ver anexo 1.1 Acuerdo Local 004 del 2020 Chapinero).</t>
  </si>
  <si>
    <r>
      <t>3.</t>
    </r>
    <r>
      <rPr>
        <sz val="7"/>
        <color rgb="FF000000"/>
        <rFont val="Times New Roman"/>
        <family val="1"/>
      </rPr>
      <t xml:space="preserve">       </t>
    </r>
    <r>
      <rPr>
        <sz val="11"/>
        <color rgb="FF000000"/>
        <rFont val="Calibri"/>
        <family val="2"/>
      </rPr>
      <t xml:space="preserve">Porcentaje de avances del Plan de Desarrollo por dimensiones, ejes o líneas estratégicas (máximo 3 metas de resultado por cada una de ellas), dimensiones: ,ejes:, lineas estratégicas:. Actualizar para la MUSI </t>
    </r>
  </si>
  <si>
    <t xml:space="preserve"> (Ver anexo 2. Chapinero IAPDL 31-12-2023).</t>
  </si>
  <si>
    <r>
      <t>4.</t>
    </r>
    <r>
      <rPr>
        <sz val="7"/>
        <color theme="0"/>
        <rFont val="Times New Roman"/>
        <family val="1"/>
      </rPr>
      <t xml:space="preserve">       </t>
    </r>
    <r>
      <rPr>
        <sz val="11"/>
        <color theme="0"/>
        <rFont val="Calibri"/>
        <family val="2"/>
      </rPr>
      <t>Considere en su balance, como mínimo, la revisión de los indicadores de los sectores básicos asociados a los recursos del Sistema General de Participaciones (Educación, Salud,  Agua Potable y Saneamiento Básico, Cultura, Deporte y Recreación). LLAMAR A PLANACION (pendiente)</t>
    </r>
  </si>
  <si>
    <r>
      <rPr>
        <sz val="11"/>
        <color rgb="FF000000"/>
        <rFont val="Calibri"/>
      </rPr>
      <t>5.</t>
    </r>
    <r>
      <rPr>
        <sz val="7"/>
        <color rgb="FF000000"/>
        <rFont val="Times New Roman"/>
      </rPr>
      <t xml:space="preserve">       </t>
    </r>
    <r>
      <rPr>
        <sz val="11"/>
        <color rgb="FF000000"/>
        <rFont val="Calibri"/>
      </rPr>
      <t>Informe sobre las acciones que su administración haya impulsado para favorecer la construcción de paz, la promoción y garantía de derechos, la gestión de conflictos y la prevención de violencia.</t>
    </r>
  </si>
  <si>
    <t xml:space="preserve">Proyecto 1710 - "Chapinero Construye Infraestructura Social”
1. Procesos de Formación:
- Formación para mujeres, personas mayores y de los sectores LGBTIQ+.
- Identificación de rutas de atención, tipos de violencias, violencia de género, estereotipos, experiencias de vida y sistema del cuidado.
2. Procesos de Sensibilización:
- Movilizaciones y muros de protección para visibilizar expresiones artísticas que promueven una cultura de no violencia en entornos comunitarios y espacios públicos.
3. Ferias de Sexualidad:
- Dirigidas a adolescentes y jóvenes para abordar derechos sexuales y reproductivos, así como mitos y realidades de la sexualidad.
4. Asesoría y Atención Familiar:
- Atención domiciliaria a familias remitidas para orientación y prevención de violencias. 
5. Jornadas de Posicionamiento Local:
- Acciones artísticas y pedagógicas en fechas emblemáticas como el Día de la Familia y la Semana del Buen Trato.
Proyecto 1738 - “Justicia accesible y oportuna para chapinero”
1. Dirigido a adolescentes de los grados 9°, 10° y 11° de los colegios distritales en la localidad de Chapinero.
2. Desarrollo de estrategias para resolver conflictos y reflexionar sobre la vida y las relaciones humanas.
Proyecto 2028 -"Chapinero Epicentro de Paz"
- Contrato CPS-321-2022 para actividades de construcción de memoria, paz y reconciliación.
- Componentes como recorridos de la memoria, encuentros con pueblos indígenas víctimas del conflicto, rituales de armonización, y encuentros locales de paz.
Componente Psicológico, Formativo y de Acción Comunitaria de Entornos Escolares
- Enfoque en el reconocimiento de emociones, manejo de la ira a través de Yoga y Kickboxing, y desarrollo de habilidades para construir ambientes pacíficos.
- Utilización del arte para incentivar la creatividad y fomentar la denuncia de situaciones difíciles.
- Acciones para mejorar la convivencia y rendimiento académico de estudiantes.
Proyecto 2028 - "Chapinero Epicentro de Paz"
- Contrato CPS-321-2022 para actividades de construcción de memoria, paz y reconciliación.
- Componentes como recorridos de la memoria, encuentros con pueblos indígenas víctimas del conflicto, rituales de armonización y encuentros locales de paz.
Componente 1: Construcción de Memoria y Verdad
- Recorridos de la Memoria, Encuentro de Pueblos Indígenas, Ritual de Armonización.
Componente 2: Arte y Cultura de la Memoria
- Festival Patrimonio Que Resiste como evento conmemorativo.
- Talleres de sanación y preparación a través de danza, música y teatro.
Componente 3: Fortalecimiento a Organizaciones
- Apoyo económico y de recursos a organizaciones como Fundación Caminos de Fe, Organización Pattaki, Organización Cuenca del Río Escuandé y Semillero de Investigación U Santo Tomás.
Proyecto 2035 - "En Chapinero Todas Contamos":
1.	Acciones enfocadas en cambio cultural y reconocimiento de violencias dirigidas a mujeres y personas diversas.
2.	Apropiación y resignificación de espacios públicos para el disfrute.
3.	Socialización y fortalecimiento de rutas de denuncia y atención a personas en riesgo o víctimas de violencia de género.
</t>
  </si>
  <si>
    <t xml:space="preserve">Asunto: </t>
  </si>
  <si>
    <t>Fecha:</t>
  </si>
  <si>
    <t>Temas por resolver en el Corto Plazo</t>
  </si>
  <si>
    <t xml:space="preserve">¿Cuáles son las necesidades urgentes que quedan pendientes por resolver a partir del 1 de enero de 2024 tanto a nivel local como distrital?  </t>
  </si>
  <si>
    <t>La siguiente administración local deberá enfrentar a partir del 1 de enero de 2024 los siguientes desafíos, teniendo en cuenta que a 31 de diciembre del presente año se prevé: Culminación y liquidación de contratos: Deberá gestionar la culminación y posterior liquidación de los contratos formalizados durante el 2023 cuyo objeto contractual se extienda hasta el 2024.
Fortalecimiento de la participación ciudadana: Continuará fortaleciendo la participación ciudadana, especialmente en el marco de los presupuestos participativos. Esto implica garantizar altos niveles de cumplimiento tanto a iniciativas propuestas por la comunidad como a proyectos liderados por ciudadanos.
Gestión y mitigación de riesgos: Se deberá dar continuidad a proyectos y estrategias que busquen la gestión y mitigación de riesgos en los territorios. Dada la importancia del enfoque de riesgos, la administración deberá mantener una atención especial a amenazas naturales como deslizamientos de tierra, movimientos de laderas e inundaciones, especialmente en los cerros orientales y la vía a la Calera.
Control urbanístico: La administración entrante deberá continuar con el control urbanístico para garantizar un desarrollo planificado y ordenado, evitando la expansión descontrolada, la ocupación irregular de tierras (especialmente en los cerros orientales) y la congestión en la infraestructura urbana. Se espera que se mantengan las acciones efectivas de inspección, vigilancia y control, incluyendo sanciones y demoliciones.
Uso adecuado del espacio público:  mediar por un adecuado uso del espacio público que coadyuve la situación económica de las familias, por lo que se debe continuar con los renovación y/o nueva firma de acuerdos de con los diferentes actores ciudadanos para mitigar las externalidades derivadas de ello y cohesione el sentimiento de acceso equitativo, recreación y bienestar, mejora del entorno urbano y seguridad de la localidad puesto que cerca del 61,5% de las actividades económicas de la localidad corresponde al sector financiero y un 40% al sector comercio que incluye a su vez la actividad de las ventas informales.</t>
  </si>
  <si>
    <t>Indique las metas de resultado y de producto del Plan de Desarrollo que podrán ser cumplidas a más tardar a mayo del 2024, de acuerdo con la prioridad establecida. (Prioridad alta, media o baja)</t>
  </si>
  <si>
    <t>Para dar cumplimineto y prioridad acorde al PDL  se establecen dos metas que se van a cumplir a mas tardar a mayo de 2024: 1- Proyecto 1815: Meta: Beneficiar 431 personas mayores con apoyo económico tipo C, con prioridad alta. 2- Proyecto: 1815, Meta : Atender 2960 hogares con apoyos que contribuyan al ingreso mínimo garantizado,con prioridad alta.</t>
  </si>
  <si>
    <t>Riesgos</t>
  </si>
  <si>
    <t xml:space="preserve">Indique los principales riesgos jurídicos, presupuestales, administrativos y ambientales, entre otros, que generaron dificultades en el cumplimiento del Plan de Desarrollo actual y sus posibles soluciones y/o acciones de mitigación. </t>
  </si>
  <si>
    <t>Dentro de las principales dificultades que se percibieron durante la ejecución del presente plan de desarrollo, y de hecho se configura como una de las más trascendentes y palpables, son las relacionadas con Contratos de Obra y su relación avance físico versus financiero; ya que las dinámicas propias de este tipo de contratación constantemente presentan situaciones que motivan retrasos, los cuales a su vez generan insatisfacción en la ciudadanía. Es por esto que vigilar, controlar y fortalecer el seguimiento a la ejecución de este tipo de contratos, optimizando y preponderando como pilar fundamental la efectividad de las acciones de supervisión en aras de dar cumplimiento a los términos, condiciones y especificaciones pactadas, garantizando en todo momento herramientas que le permita a la Entidad actuar oportunamente en las circunstancias que este tipo de contratos conllevan (tiempo, modo y lugar, condiciones técnicas y económicas señaladas en el pliego de condiciones, o anexo técnico, la oferta y evaluación de la misma y en el contrato) impactan de manera positiva la ejecución normal de los términos contractuales y sus actividades respectivas, mitigando los riesgos asociados (por ejemplo, siniestralización de contratos) asegurando de esta forma, el logro exitoso de los objetivos y finalidades Institucionales, protegiendo efectivamente los intereses de ciudadanía y por ende, de la Secretaría Distrital de Gobierno.
Otra dificultad, que se identifica como oportunidad de mejora, es el fortalecimiento de estrategias que propendan por una mayor articulación interinstitucional, de tal manera que se formen sinergias entre las Entidades Distritales logrando llegar a mayores niveles de generación de valor público, puesto que en el ambiente se percibió que solo con la fuerza institucional de la alcaldía se ejecutaron el general de actividades. No fortalecer la articulación interinstitucional impacta de forma negativa en las formas y alcances de los beneficios trazados en los proyectos de inversión de forma general, puesto que las necesidades de la ciudadanía crecen de forma exponencial y tanto los recursos como las facultades locales son limitadas; es así  que la unión de esfuerzos se configura como la gran apuesta para generar mayor valor público.
De igual forma, se encontró como oportunidad de mejora general el fortalecimiento sistemático de la malla vial rural y urbana. Sin embargo, las necesidades en esta materia sobrepasan los recursos destinados, por lo que asignar un mayor presupuesto se alinea como la alternativa idónea que garantice necesidades insatisfechas de la ciudadanía.
Finalmente, y como parte de lo anteriormente planteado, durante la ejecución del presente plan de desarrollo se encontró como oportunidad de mejora aumentar los grados de corresponsabilidad con la ciudadanía, de tal manera que la relación Gobierno-ciudadanía fortalezca los alcances y efectividad de los proyectos de inversión, garantizando así aumento de la confianza ciudadana. No enfocar esfuerzos en satisfacer las necesidades reales de la comunidad, trae consigo un riesgo inherente relacionado justamente con la pérdida de confianza ciudadana, puesto que la presencia institucional es ese punto neurálgico que genera ciudadanía empoderada una vez -esta última- percibe que sus necesidades son atendidas por las Entidades respectivas.</t>
  </si>
  <si>
    <r>
      <t>2.</t>
    </r>
    <r>
      <rPr>
        <b/>
        <sz val="7"/>
        <color rgb="FF000000"/>
        <rFont val="Times New Roman"/>
        <family val="1"/>
      </rPr>
      <t xml:space="preserve">      </t>
    </r>
    <r>
      <rPr>
        <b/>
        <sz val="11"/>
        <color rgb="FF000000"/>
        <rFont val="Calibri"/>
        <family val="2"/>
      </rPr>
      <t>Informe de Áreas Misionales- Operativas</t>
    </r>
  </si>
  <si>
    <r>
      <t>1.</t>
    </r>
    <r>
      <rPr>
        <b/>
        <sz val="7"/>
        <color rgb="FF000000"/>
        <rFont val="Times New Roman"/>
        <family val="1"/>
      </rPr>
      <t xml:space="preserve">       </t>
    </r>
    <r>
      <rPr>
        <b/>
        <sz val="11"/>
        <color rgb="FF000000"/>
        <rFont val="Calibri"/>
        <family val="2"/>
      </rPr>
      <t>Entregue los procesos* y procedimientos establecidos internamente para el seguimiento y evaluación del plan de desarrollo y sus herramientas Por ejemplo: Software o aplicativos, sistemas de información,  formatos establecidos para tal fin como los tableros de control o cuadros en Excel, entre otros). Chapichepito - consolidado, del seguimiento - horizontes contracutales.</t>
    </r>
  </si>
  <si>
    <t>En el marco de el gobierno de datos y el acceso a información actualizada el Fondo de Desarrollo Local de Chapinero ha centrado su acción innovadora enfocada en la promoción y fortalecimiento de la transparenci con la estrategia estrategia  “En Chapinero Todos Respondemos”, el cual evalua el proceso de formulación de proyectos, contratación de bienes y servicios y co-construcción participativa de la ciudadanía en el mismo. es así como se construye  ChapiChepito el cual pone a disposición de la ciudadanía y/o veeduría información actualizada constante sobre la ejecución del plan de desarrollo local, la formulación de los proyectos de inversión, la ejecución de los contratos de inversión, la materialización de iniciativas derivadas del proceso de presupuestos participativos y el seguimiento a las respuestas de los PQRs allegados a la entidad, mediante tableros control amigables y manejables la comunidad en general.</t>
  </si>
  <si>
    <r>
      <t>2.</t>
    </r>
    <r>
      <rPr>
        <sz val="7"/>
        <color rgb="FF000000"/>
        <rFont val="Times New Roman"/>
        <family val="1"/>
      </rPr>
      <t xml:space="preserve">       </t>
    </r>
    <r>
      <rPr>
        <sz val="11"/>
        <color rgb="FF000000"/>
        <rFont val="Calibri"/>
        <family val="2"/>
      </rPr>
      <t xml:space="preserve">Indique los avances sobre los diferentes planes sectoriales, poblacionales, entre otros*, y la articulación con el Plan de Desarrollo. - planea sectorial planeación </t>
    </r>
  </si>
  <si>
    <r>
      <t>Durante la ejecución del Plan de Desarrollo “Un nuevo contrato social y ambiental para Chapinero 2021 - 2024” se lograron grandes avances en materia de administración pública local, tales como:</t>
    </r>
    <r>
      <rPr>
        <b/>
        <sz val="9.5"/>
        <color rgb="FF000000"/>
        <rFont val="Calibri"/>
        <family val="2"/>
      </rPr>
      <t xml:space="preserve">
Fortalecimiento del tejido social y comunitario “en Chapinero primero es la gente”
La generación de confianza entre la alcaldía local y la comunidad Chapineruna ha sido valor fundamental de la gestión pública, por lo tanto, se ha tenido como base el fortalecimiento de las capacidades comunitarias y territoriales destacando:
• Mas de 40 organizaciones e instancias de participación fortalecidas, fortaleciendo así la capacidad instalada en todas las organizaciones comunales, con una inversión de más de $240 millones de pesos.
• Transversalización de los enfoques poblacionales, de género, étnico, rural, sectores sociales LGBTI, ambiental y territorial.</t>
    </r>
    <r>
      <rPr>
        <sz val="9.5"/>
        <color rgb="FF000000"/>
        <rFont val="Calibri"/>
        <family val="2"/>
      </rPr>
      <t xml:space="preserve">                       • Generación de planes de acción con 35 instancias de participación formales y no formales a través de la articulación de los proyectos de inversión relacionados y en aras de generar apropiación de los ciudadanos participantes en los espacios.
• Inspección Vigilancia y Control y Cerros: Durante 2021 y 2022 se realizaron más de 670 operativos de inspección, vigilancia y control en materia de como actividad económica.  De igual forma, se continuo con el cuidando los cerros orientales, con más de 100 operativos a cierre de 2022 seguimos contribuyendo con su cuidado y recuperación . Se ejecutaron más de 800 operativos cuyo objetivo se centró en la recuperación de espacio público local para el uso y disfrute adecuado de toda la ciudadanía recuperando a la fecha  7.837mt2. Se realizaron también más de 30 operativos de IVC residuos y más de 22 jornadas de aseo y limpieza.</t>
    </r>
    <r>
      <rPr>
        <b/>
        <sz val="9.5"/>
        <color rgb="FF000000"/>
        <rFont val="Calibri"/>
        <family val="2"/>
      </rPr>
      <t xml:space="preserve">
Fortalecimiento del tejido ambiental local “En chapinero sembramos Esperanza”
En marco del nuevo contrato ambiental para Chapinero hemos fortalecido los procesos ambientales en los territorios generando espacios para la educación ambiental, para la restauración ecológica, la recuperación de quebradas y la consolidación de proyectos de sostenibilidad para las organizaciones y las comunidades, destacando los siguientes aspectos:
• Creación y consolidación de la red de huerteros de la localidad de Chapinero: más de 2.000 personas impactadas con 100 huertas urbanas y periurbanas durante la vigencia 2021 y 2022</t>
    </r>
    <r>
      <rPr>
        <sz val="9.5"/>
        <color rgb="FF000000"/>
        <rFont val="Calibri"/>
        <family val="2"/>
      </rPr>
      <t xml:space="preserve">
•  Se implementó la estrategia de restauración de Cerros en donde cerca de 2.200 árboles nativos fueron sembrados en los Cerros Orientales, con aproximadamente 6 hectáreas restauradas y al cierre del 2023. Se prevé sembrar más 3000 árboles.
•  Se fortalecieron los procesos comunitarios de educación ambiental (PROCEDAS) con recuperación de las quebradas El Chulo, Morací, Las Delicias, la Vieja, Canal El Chicó y Canal de Cataluña, manejo de residuos y cultura ciudadana, beneficiando a más de 1.000 personas.
•  Se creó la Red de Vigías del Riesgo.
•  Se fortaleció más de 20 organizaciones ambientales y territoriales
 Renace el Verjón 
•  La localidad posee un 70 % de su territorio como zona rural y protegida por parte de la reserva forestal Bosque oriental y en ese contexto es fundamental el desarrollo de inversiones y la transversalización de toda la inversión local en este territorio
• En cuanto a ruralidad, se fortalecieron las iniciativas ciudadanas para mejorar la seguridad. Se realizó la creación de la ULATA (Unidad Local de Asistencia Técnica Agropecuaria) y de la ULDER (Unidad Local de Desarrollo Rural)
•  Se fortaleció a la Junta de Acción Comunal de El Verjón al igual que más de 30 unidades productivas rurales sostenibles.
•  Más de $5000 millones: la inversión más grande de la historia en la ruralidad de Chapinero.
•  Se realizó inversión en el mejoramiento de la malla vía rural de la vereda el Verjón, destacando las conexiones con los municipios de Choachí y la Calera.
•  Fortalecimiento de los corazones productivos “Chapinero distrito cultural y creativo”
Con una Inversión total de más de $2.300 millones invertidos, el proyecto Chapinero Distrito Cultural y Creativo se configuró como una pieza vital en la administración local, configurándose como la Inversión más grande en el ámbito cultural de la localidad. Dentro de sus principales logros se puede mencionar:
• Más de 120 agentes culturales beneficiados y fortalecidos con estímulos y procesos como: Es Cultura Local, los Chapicircuitos, Distritos Culturales y Creativos (Distrito La Playa, Distrito de la Calle 85, Distrito Chapinero Central, Distrito Diverso) / Estos procesos generaron más de 2.000 empleos
•  Se han formado a más de 400 personas en procesos de circulación y apropiación cultural, y más de 2.000 personas beneficiadas en actividades deportivas y de recreación. 600 unidades productivas y/o emprendimientos beneficiados en 2021 y 2022 con ferias, Microempresa Local, Impulso Local, Turismo desde lo Local y fortalecimiento a los circuitos productivos / 68% de los beneficiarios hace parte del enfoque incluyente productivo: 47% mujeres (210) - 21% comunidad étnica (97) / Generación de +3500 empleos
•  Chapinfestival: festival y/o ferias que fomenta el emprendimiento, la cultura y la diversidad como estrategia de comercialización y circulación de los beneficiaros de todos los procesos de fortalecimiento productivo, beneficiando a más de 250 emprendedores de todos los sectores de la localidad
• Fomento a otras iniciativas de aglomeraciones productivas y /o turísticas como lo son: Distrito CH y Distrito ARCU
• Creación y consolidación del primer distrito Diverso de la ciudad, de Colombia e incluso de América Latina: apuesta por la diversidad y la inclusión en la localidad en donde confluyen diferentes ambientes culturales y de esparcimiento con enfoque diferencial para los sectores LGTBIQ+. Nace con el fin de permanencia en el tiempo (seguimiento, acciones, presupuesto) con el fin de reconocer y dignificar las vidas y vivencias de todos los sectores sociales LGTBIQ+ aunado a que quedó incorporado dentro del POT. También se creó el primer consejo LGTBIQ+ de la localidad el cual permitirá realizar seguimiento a la política pública en esta materia. * ver anexo en Excel listado de planes sectoriales</t>
    </r>
  </si>
  <si>
    <t>Indique qué programas o proyectos estratégicos del Plan de desarrollo deberían tener continuidad. Un programa o proyecto estratégico es aquel que atiende necesidades específicas de la comunidad, tiene impacto en el mejoramiento de calidad de vida de la población y que haya sido apropiado positivamente por la comunidad.</t>
  </si>
  <si>
    <r>
      <t>El Plan de Desarrollo de Chapinero ha logrado importantes avances y resultados positivos a través de diversos programas y proyectos estratégicos. A continuación, se destacan algunos de los logros más significativos que la siguiente administración debería considerar para dar continuidad y fortalecer:
• Para la metodología en el proceso de formulación de los proyectos de inversión, la administración en el ejercicio de las buenas prácticas institucionales, implemento la estrategia denominada; “Supervisión Estratégica de proyectos”; Se diseñó un Plan de acción de la entidad el cuál contempló la construcción de estrategias para la supervisión de los contratos del Fondo de Desarrollo Local con miras a garantizar la calidad y oportunidad de los bienes y servicios contratados y entregados a las comunidades. De la misma forma, dentro de este plan de acción, se diseñó una estrategia innovadora para la formulación de los proyectos de inversión local, consistente en tres fases a saber: Fase exploratoria, fase de consolidación técnica y fase contractual. Se implementaron acciones de mejora en el proceso de formulación de proyectos y en el acompañamiento a los profesionales formuladores en la construcción de los documentos precontractuales, estableciendo fechas de formulación y contratación.
• Estrategia de conocimiento e innovación local; En el Fondo de Desarrollo Local de Chapinero se desarrolló implemento un modelo estratégico de gestión que visibilizan y articulan las diferentes acciones desarrolladas en la entidad, las cuáles permiten mejorar la calidad de vida de los ciudadanos a través de la generación de conocimiento y la implementación de prácticas innovadoras, es así como nace la Unidad de Innovación ChapInnova que, buscando impulsar la participación activa de la comunidad, mediante la transparencia, gobernanza de datos, mejoramiento de procesos y procedimientos que  fomenten la colaboración entre los diferentes actores locales.  En esta apuesta nace la estrategia denominada; “Chapi Chepito”, la cual busca poner a disposición de la ciudadanía, entes de control, la información actualizada constante sobre la ejecución del plan de desarrollo local, la formulación de los proyectos de inversión, la ejecución de los contratos de inversión, la materialización de iniciativas derivadas del proceso de presupuestos participativos.
• La territorialización de todas las inversiones locales teniendo en cuenta las diversas realidades de la localidad de Chapinero. Lo anteriormente mencionado, conforma el gran compromiso que tuvo la administración en entender las necesidades de la localidad bajo la visión de territorialización de todas las inversiones locales con enfoque étnico, rural, joven, de género, discapacidad y víctimas llevando la oferta pública diversa con integración generalizada a todos los ciudadanos.
• Finalmente, se diseña una estrategia de Fortalecimiento de las capacidades institucionales para el seguimiento, control y generación de alertas de proyectos;  de seguimiento permanente a la ejecución contractual por medio de tableros amigables y manejables, que permite al FDLCH tener un panorama actualizado en tiempo real de la ejecución de los proyectos, sus niveles de avance físico, financiero y de actividades, permitiendo controlar en tiempo real el desarrollo del ejercicio contractual, mediante la generación de alertas en posibles desviaciones a la planeación administrativa del FDLCH.
• En lo relacionado con el cumplimiento de las metas e indicadores del Plan de Gestión, es importante destacar que desde las vigencias 2021 al corte del II trimestre de la vigencia 2023, se ha obtenido un desempeño promedio de 94,31%, estableciendo un cumplimiento adecuado de la gestión,  permitiendo a la administración ubicarse en lo que va corrido de estos tres años en la franja verde, establecida como máxima gestión dentro del procedimiento PLE-PIN-P005 V.8 del Sistema integrado de Gestión, demostrando así que mediante la supervisión estrategia y acompañamiento en el desarrollo y avance de las metas institucionales, el FDLCH ha fortalecido su el nivel de cumplimiento en la gestión institucional.
Las anteriores fortalezas confluyen en una particular, la Gestión del conocimiento, puesto que la Alcaldía hoy por hoy cuenta con una memoria histórica que le permite tener bases suficientes para la generación de proyectos de inversión acordes a las necesidades actuales de la ciudadanía, tiene claramente identificada la territorialización de la inversión, conoce en cualquier momento el estado de los indicadores de control estratégico, el avance del plan de desarrollo actual, el estado de la contratación, el seguimiento a cada uno de los contratos que ejecutan proyectas de inversión, y por ende, el estado de cada uno de los proyectos de inversión, el grado de ejecución desde la óptica presupuestal de compromisos y giros, la materialización de presupuestos participativos, el estado de los derechos de petición, al igual que se ha fortalecido de forma sistemática y constante el sistema de gestión documental. Se incluyó como requisito indispensable dentro de las formulaciones de los procesos de contratación institucional el atributo de Innovación.
Dejar de lado o no continuar con las anteriores fortalezas traería consigo una serie de riesgos, los cuales son mencionados a continuación y pueden ser considerados por la siguiente administración distrital como insumo adicional para la toma de decisiones, así:
No continuar con el fortalecimiento de la estrategia “Supervisión Estratégica de proyectos” al igual que subestimar o no tener en cuenta las necesidades de la ciudadanía como foco de territorialización de todas las inversiones generaría una disminución y/o ausencia en el grado de calidad de los bienes y servicios contratados y entregados por la Entidad a las comunidades; es decir, se podrían enfocar recursos en necesidades no preponderantes, tangibles y/o urgentes para la ciudadanía, lo que conlleva al aumento en los niveles de insatisfacción y por ende,  una disminución de la credibilidad en la gestión pública local. De igual forma, se limitaría la oportunidad en la entrega de dichos bienes o servicios, puesto que la Entidad no contaría con información suficiente para formular, hacer seguimiento y controlar sus proyectos de inversión en cualquiera de las fases: exploratoria, de consolidación técnica y contractual. Finalmente, la entidad perdería los avances obtenidos en materia de proyectos con enfoque étnico, rural, joven, de género, discapacidad y víctimas.
No continuar con la implementación de modelo estratégico de gestión denominado “Estrategia de conocimiento e innovación local” impactaría de forma negativa en la adherencia y participación de la comunidad y los diferentes grupos de valor en los asuntos de la Entidad, potenciando así, situaciones que dificulten el logro de las metas y objetivos planteados en las normativas vigentes relacionadas con presupuestos participativos y sobre todo con los postulados de transparencia planteados como prioridad para la actual administración.
Finalmente, no dar continuidad a la fortaleza de Gestión del conocimiento generaría la pérdida de memoria histórica institucional, materializándose así un riesgo importante relacionado con los efectos que se generan a raíz de la toma de decisiones sin información suficiente que decantan en sí, en los efectos anteriormente mencionados. Es por esto por lo que se considera necesario que la próxima administración distrital tenga presente para el logro de los objetivos estratégicos que se tracen, los riesgos anteriormente mencionados y de esta forma seguir ubicando al Fondo de Desarrollo Local en los primeros lugares de gestión.</t>
    </r>
    <r>
      <rPr>
        <b/>
        <sz val="11"/>
        <color rgb="FF000000"/>
        <rFont val="Calibri"/>
        <family val="2"/>
      </rPr>
      <t xml:space="preserve"> (Se sugiere considerar las competencias de la entidad territorial para hacer el análisis.)</t>
    </r>
  </si>
  <si>
    <t>¿Qué debería Continuar?</t>
  </si>
  <si>
    <t>recoemndaciones</t>
  </si>
  <si>
    <t>Lecciones aprendidas</t>
  </si>
  <si>
    <t xml:space="preserve">Dificultades </t>
  </si>
  <si>
    <t>IDENTIFICACION DEL PROYECTO</t>
  </si>
  <si>
    <t>ANUALIZACIÓN DE LA META (PROGRAMACION INICIAL)</t>
  </si>
  <si>
    <t>EJECUCIÓN FÍSICA  DE LA META (CONTRATADO)</t>
  </si>
  <si>
    <t>EJECUCIÓN FÍSICA REAL DE LA META</t>
  </si>
  <si>
    <t>EJECUCIÓN FINANCIERA DE LA META (compromisos)</t>
  </si>
  <si>
    <t>EJECUCIÓN FINANCIERA DE LA META (giros)</t>
  </si>
  <si>
    <t>VERIFICACIONES</t>
  </si>
  <si>
    <t>Código Eje (Propósito)</t>
  </si>
  <si>
    <t>Eje (Propósito)</t>
  </si>
  <si>
    <t>Código Programa</t>
  </si>
  <si>
    <t>Programa</t>
  </si>
  <si>
    <t>Código meta PDL</t>
  </si>
  <si>
    <t>Meta PDL</t>
  </si>
  <si>
    <t>Código Indicador</t>
  </si>
  <si>
    <t>Indicador Uificado</t>
  </si>
  <si>
    <t>No. Proyecto (código presupuestal)</t>
  </si>
  <si>
    <t>META CONCATENADA</t>
  </si>
  <si>
    <t>Nombre Proyecto</t>
  </si>
  <si>
    <t>Código meta proyecto</t>
  </si>
  <si>
    <t>Proceso</t>
  </si>
  <si>
    <t>Magnitud</t>
  </si>
  <si>
    <t>Total</t>
  </si>
  <si>
    <t>Ejecucion fisica ACUMULADA</t>
  </si>
  <si>
    <t>Ejecucion fisica real ACUMULADA</t>
  </si>
  <si>
    <t>Total compromisos</t>
  </si>
  <si>
    <t>Total Giros</t>
  </si>
  <si>
    <t>2023 (CONTRATADO)</t>
  </si>
  <si>
    <t>2023 (GIRADO)</t>
  </si>
  <si>
    <t>TEMAS PRIORITARIOS (Seleccionar de la lista)</t>
  </si>
  <si>
    <t>Observaciones frente al cumplimiento de metas</t>
  </si>
  <si>
    <t>Chapinero</t>
  </si>
  <si>
    <t>Hacer un nuevo contrato social con igualdad de oportunidades para la inclusión social, productiva y política</t>
  </si>
  <si>
    <t>Subsidios y transferencias para la equidad</t>
  </si>
  <si>
    <t>Beneficiar 431 personas mayores con apoyo económico tipo C.</t>
  </si>
  <si>
    <t>Número de personas mayores con apoyo económico tipo C</t>
  </si>
  <si>
    <t>Beneficiar</t>
  </si>
  <si>
    <t>Incompleto</t>
  </si>
  <si>
    <t>2023 atendiendo circular CONFIS 3 de 2023 se beneficiaron 679 personas con apoyo económico tipo c</t>
  </si>
  <si>
    <t>Atender 2960 hogares con apoyos que contribuyan al ingreso mínimo garantizado.</t>
  </si>
  <si>
    <t>Hogares atendidos con apoyos que contribuyan al ingreso mínimo garantizado</t>
  </si>
  <si>
    <t>Atender</t>
  </si>
  <si>
    <t>2023 se contrato con la sdis</t>
  </si>
  <si>
    <t>Sistema Distrital del Cuidado</t>
  </si>
  <si>
    <t>Apoyar 200  Mipymes y/o emprendimientos culturales y creativos.</t>
  </si>
  <si>
    <t>Número de Mipymes y/o emprendimientos culturales y creativos apoyados</t>
  </si>
  <si>
    <t>Apoyar</t>
  </si>
  <si>
    <t>2023 corresponde al personal que esta formulando el proceso de la meta y se contrato con consultores y asesores tic sas la ejecucion de la meta</t>
  </si>
  <si>
    <t>Promover en 150  Mipymes y/o emprendimientos procesos de reconversión hacia actividades sostenibles.</t>
  </si>
  <si>
    <t>Número de Mipymes y/o emprendimientos con procesos de reconversión hacia actividades sostenibles</t>
  </si>
  <si>
    <t>Promover</t>
  </si>
  <si>
    <t>2022 con propais sigue ejecutandose la meta vamos en 82
2023 corresponde al personal que esta formulando el proceso de la meta</t>
  </si>
  <si>
    <t>Promover en 160 Mipymes y/o emprendimientos la transformación empresarial, productiva y/o turística</t>
  </si>
  <si>
    <t>Número de Mipymes y/o emprendimientos con transformacion empresarial y/o productiva</t>
  </si>
  <si>
    <t>No Aplica</t>
  </si>
  <si>
    <t>2022 Se promueven 50 de presupuestos participativos y 59 con propais.
2023 corresponde al personal que esta formulando el proceso de la meta, se contrato con propais.</t>
  </si>
  <si>
    <t>Revitalizar 130 Mipymes y/o emprendimientos potencializadas dentro de las aglomeraciones económicas que fomentan el empleo y/o nuevas actividades económicas y/o turísticas.</t>
  </si>
  <si>
    <t>Número de Mipymes  y/o emprendimientos revitalizadas o potencializadas dentro de las aglomeraciones económicas que fomentan el empleo y/o nuevas actividades económicas</t>
  </si>
  <si>
    <t>2023 corresponde al personal que esta formulando el proceso de la meta, se contrata con propais.</t>
  </si>
  <si>
    <t>Dotar 1 centro de atención especializado</t>
  </si>
  <si>
    <t>Centros de atención especializada dotados</t>
  </si>
  <si>
    <t>Dotar</t>
  </si>
  <si>
    <t xml:space="preserve"> $                             -  </t>
  </si>
  <si>
    <t xml:space="preserve">                            -  </t>
  </si>
  <si>
    <t xml:space="preserve"> $                                           -  </t>
  </si>
  <si>
    <t xml:space="preserve"> $                        -  </t>
  </si>
  <si>
    <t>Dotar 1 centro de desarrollo comunitario.</t>
  </si>
  <si>
    <t>Sedes de Centros de Desarrollo comunitarios dotados</t>
  </si>
  <si>
    <t>Formar 3000  personas en prevención de violencia intrafamiliar y/o violencia sexual.</t>
  </si>
  <si>
    <t xml:space="preserve">Número de Personas formadas u orientadas o sensibilizadas en prevención de violencia intrafamiliar y/o violencia sexual.            </t>
  </si>
  <si>
    <t>Formar</t>
  </si>
  <si>
    <t>2023 corresponde al personal que esta formulando el proceso de la meta</t>
  </si>
  <si>
    <t>Vincular 1000 mujeres cuidadoras a estrategias de cuidado.</t>
  </si>
  <si>
    <t>Mujeres cuidadoras vinculadas a estrategias de cuidado</t>
  </si>
  <si>
    <t xml:space="preserve">Vincular </t>
  </si>
  <si>
    <t>No mueve meta</t>
  </si>
  <si>
    <t>Beneficiar 100 personas con discapacidad a través de Dispositivos de Asistencia Personal - Ayudas Técnicas (no incluidas en los Planes de Beneficios).</t>
  </si>
  <si>
    <t>Número de personas con discapacidad beneficiadas con Dispostivos de Asistencia Personal - Ayudas Técnicas (no incluidas en los Planes de Beneficios).</t>
  </si>
  <si>
    <t>Chapinero promueve la inclusión y el cuidado de la salud</t>
  </si>
  <si>
    <t xml:space="preserve">
2023 corresponde al personal que esta formulando el proceso de la meta</t>
  </si>
  <si>
    <t>Vincular 100 mujeres gestantes, niños y niñas, migrantes irregulares, vinculados en acciones de protección específica y detección temprana.</t>
  </si>
  <si>
    <t>Número de mujeres gestantes, niños y niñas, migrantes irregulares, vinvulados en acciones de protección específica y detección temprana.</t>
  </si>
  <si>
    <t>Vincular 200 personas con discapacidad, cuidadores y cuidadoras, en actividades alternativas de salud física y mental.</t>
  </si>
  <si>
    <t>Número de personas con discapacidad, cuidadadores y cuidadoras, vinculados en actividades alernativas de salud.</t>
  </si>
  <si>
    <t>Vincular 400 personas a las acciones desarrolladas desde los dispositivos de base comunitaria en respuesta al consumo de SPA.</t>
  </si>
  <si>
    <t>Números de personas vinculadas a las acciones desarrolladas desde los dispositivos de base comunitaria en respuesta al consumo de SPA.</t>
  </si>
  <si>
    <t>Vincular 400 personas a las acciones y estrategias de reconocimiento de los saberes ancestrales en medicina.</t>
  </si>
  <si>
    <t>Número de personas vinculadas a las acciones y estrategias de reconocimiento de los saberes ancestrales en medicina.</t>
  </si>
  <si>
    <t>Vincular 400 personas en acciones complementarias de la estrategia territorial de salud integral.</t>
  </si>
  <si>
    <t>Número de personas vinculadas en las acciones complementarias de la estrategia territorial de salud.</t>
  </si>
  <si>
    <t>Prevención y atención de maternidad temprana</t>
  </si>
  <si>
    <t>Vincular 200 personas a las acciones y estrategias para la prevención del embarazo adolescente.</t>
  </si>
  <si>
    <t>Número de personas vinculadas a las acciones y estrategias para la prevención del embarazo adolescente</t>
  </si>
  <si>
    <t>2023 contratado con corporacion digerati</t>
  </si>
  <si>
    <t>Bases sólidas para la vida</t>
  </si>
  <si>
    <t>Implementar 16  Proyectos para el desarrollo integral de la primera infancia y la relación escuela, familia y comunidad.</t>
  </si>
  <si>
    <t>Proyectos para el desarrollo integral de la primera infancia y la relación escuela, familia y comunidad.</t>
  </si>
  <si>
    <t>Implementar</t>
  </si>
  <si>
    <t>2023 corresponde al personal que esta formulando el proceso de la meta, con corporacion estrategica en gestión se contrato 1 proyecto.</t>
  </si>
  <si>
    <t>Hacer un nuevo contrato social con igualdad de oportunidades para la inclusión social, productiva
y política</t>
  </si>
  <si>
    <t>Formación integral: más y mejor tiempo en los colegio</t>
  </si>
  <si>
    <t>Dotar 4 sedes educativas urbanas</t>
  </si>
  <si>
    <t>Sedes educativas urbanas y rurales dotadas</t>
  </si>
  <si>
    <t>Jóvenes con capacidades: Proyecto de vida para la ciudadanía, la innovación y el trabajo del siglo XXI</t>
  </si>
  <si>
    <t>Dotar 1 Sede de casa de juventud</t>
  </si>
  <si>
    <t>Sedes de Casas de juventud dotadas</t>
  </si>
  <si>
    <t>Beneficiar 100 personas con apoyo para la educación superior.</t>
  </si>
  <si>
    <t>Personas beneficiadas con  apoyo para la educación superior</t>
  </si>
  <si>
    <t>Completo</t>
  </si>
  <si>
    <t>023 corresponde al personal que esta formulando el proceso de la meta, se contrata la meta con agencia distrital para la educación y se realizó el giro ya completo para el beneficio de los estudiantes.</t>
  </si>
  <si>
    <t>Beneficiar 200 estudiantes de programas de educación superior con apoyo de sostenimiento para la permanencia.</t>
  </si>
  <si>
    <t>Número de estudiantes de programas de educación superior con apoyo de sostenimiento para la permanencia.</t>
  </si>
  <si>
    <t>Vivienda y entornos dignos en el territorio urbano y rural</t>
  </si>
  <si>
    <t>Mejorar 20  viviendas de interés social rurales</t>
  </si>
  <si>
    <t xml:space="preserve">Viviendas de interés social rurales mejoradas </t>
  </si>
  <si>
    <t>Mejorar</t>
  </si>
  <si>
    <t>Bogotá, referente en cultura, deporte, recreación y actividad física, con parques para el desarrollo y la salud</t>
  </si>
  <si>
    <t>Capacitar 400 personas en los campos deportivos.</t>
  </si>
  <si>
    <t>Personas capacitadas en los campos deportivos</t>
  </si>
  <si>
    <t>Chapinero epicentro del deporte y la recreación</t>
  </si>
  <si>
    <t>Capacitar</t>
  </si>
  <si>
    <t>2023 corresponde al personal que esta formulando el proceso de la meta, se contrata con induhotel 201 personas a capacita, se estan capacitando 200 adultos mayores y 250 niños y niñas en proceso capacitacion</t>
  </si>
  <si>
    <t>Vincular 3000 personas en actividades recreo-deportivas comunitarias.</t>
  </si>
  <si>
    <t>Personas vinculadas en actividades recreo-deportivas comunitarias</t>
  </si>
  <si>
    <t>Vincular</t>
  </si>
  <si>
    <t>Creación y vida cotidiana: Apropiación ciudadana del arte, la cultura y el patrimonio, para la democracia cultural</t>
  </si>
  <si>
    <t>Formar 500 personas en los campos artísticos, interculturales, culturales y/o patrimoniales con enfoque  diferencial, poblacional y de derechos.</t>
  </si>
  <si>
    <t>Personas capacitadas en los campos artísticos, interculturales, culturales y/o patrimoniales</t>
  </si>
  <si>
    <t>Intervenir 1 sede cultural con dotación y/o adecuación.</t>
  </si>
  <si>
    <t>Sedes dotadas/Sedes adecuadas</t>
  </si>
  <si>
    <t>Intervenir</t>
  </si>
  <si>
    <t>Otorgar 40 estímulos de apoyo al sector artístico y cultural.</t>
  </si>
  <si>
    <t xml:space="preserve">Estímulos otorgados de apoyo al sector artístico y cultural </t>
  </si>
  <si>
    <t>Otorgar</t>
  </si>
  <si>
    <t>Realizar 6 eventos de promoción de actividades culturales</t>
  </si>
  <si>
    <t>Eventos de promoción de actividades culturales realizadas</t>
  </si>
  <si>
    <t>Realizar</t>
  </si>
  <si>
    <t>Bogotá rural</t>
  </si>
  <si>
    <t>Vincular 24 hogares y/o unidades productivas a procesos productivos y de comercialización en el sector rural.</t>
  </si>
  <si>
    <t>Número  de hogares y/o unidades productivas vinculadas a procesos productivos y de comercialización en el sector rural</t>
  </si>
  <si>
    <t>2022 falta entrega de insumos y elementos de fortalecimiento para dar cierre.
2023 corresponde al personal que esta formulando el proceso de la meta</t>
  </si>
  <si>
    <t>Bogotá región emprendedora e innovadora</t>
  </si>
  <si>
    <t>Implementar 12 acciones de fomento para la agricultura urbana.</t>
  </si>
  <si>
    <t>Número acciones de fomento para la agricultura urbana</t>
  </si>
  <si>
    <t>Chapinero siembra esperanza</t>
  </si>
  <si>
    <t>2022 el contrato termina el 31 de octubre queda pendiente 1 acción
2023 corresponde al personal que esta formulando el proceso de la meta</t>
  </si>
  <si>
    <t>Financiar 20 proyectos del sector cultural y creativo.</t>
  </si>
  <si>
    <t>Número de proyectos financiados y acompañados del sector cultural y creativo.</t>
  </si>
  <si>
    <t>Financiar</t>
  </si>
  <si>
    <t>2023 esta pendiente el informe de secretaria para dar cierre</t>
  </si>
  <si>
    <t>Cambiar nuestros hábitos de vida para reverdecer a Bogotá y adaptarnos y mitigar el cambio climático</t>
  </si>
  <si>
    <t>Cambio cultural para la gestión de la crisis climática</t>
  </si>
  <si>
    <t>Construir 500 m2 de muros y techos verdes.</t>
  </si>
  <si>
    <t>m2 de muros y techos verdes</t>
  </si>
  <si>
    <t>Chapinero consiente y resiliente con el cambio climático</t>
  </si>
  <si>
    <t>Construir</t>
  </si>
  <si>
    <t>Implementar 15  PROCEDAS.</t>
  </si>
  <si>
    <t xml:space="preserve">Número de PROCEDAS implementados </t>
  </si>
  <si>
    <t xml:space="preserve">Implementar </t>
  </si>
  <si>
    <t>2023 corresponde al personal que esta formulando el proceso de la meta contrato con egesco</t>
  </si>
  <si>
    <t>Cambiar nuestros hábitos de vida para reverdecer a Bogotá y adaptarnos y mitigar la crisis climática</t>
  </si>
  <si>
    <t>Bogotá protectora de sus recursos naturales</t>
  </si>
  <si>
    <t>Intervenir 8 hectáreas con procesos de restauración, rehabilitación o recuperación ecológica.</t>
  </si>
  <si>
    <t xml:space="preserve">Hectáreas en restauración, rehabilitación o recuperación ecológica y mantenimiento </t>
  </si>
  <si>
    <t>Chapinero restaurador y cuidador del territorio</t>
  </si>
  <si>
    <t>Eficiencia en la atención de emergencias</t>
  </si>
  <si>
    <t>Desarrollar 1 intervención física para la reducción del riesgo y adaptación al cambio climático.</t>
  </si>
  <si>
    <t>Intervenciones para la reducción del riesgo y adaptación al cambio climático</t>
  </si>
  <si>
    <t xml:space="preserve">Chapinero ante la reducción y mitigación del riesgo frente al cambio climático </t>
  </si>
  <si>
    <t xml:space="preserve">Desarrollar </t>
  </si>
  <si>
    <t xml:space="preserve">Realizar 5 acciones efectivas para el fortalecimiento de las capacidades locales para la respuesta a emergencias y desastres materializadas en el Plan Local de Gestión del Riesgo y Cambio Climático. </t>
  </si>
  <si>
    <t>Acciones efectivas para el fortalecimiento de las capacidades locales para la respuesta a emergencias y desastres</t>
  </si>
  <si>
    <t xml:space="preserve">Más árboles y más y mejor espacio público </t>
  </si>
  <si>
    <t>Mantener 1000 árboles urbanos y/o rurales.</t>
  </si>
  <si>
    <t>Número de árboles mantenidos</t>
  </si>
  <si>
    <t>Mantener</t>
  </si>
  <si>
    <t>Plantar 1000 árboles urbanos y/o rurales.</t>
  </si>
  <si>
    <t>Número de árboles plantados</t>
  </si>
  <si>
    <t>Plantar</t>
  </si>
  <si>
    <t>Más árboles y más y mejor espacio público</t>
  </si>
  <si>
    <t>Construir 1200  m2 de Parques vecinales y/o de bolsillo (la construcción incluye su dotación).</t>
  </si>
  <si>
    <t>m2 de Parques vecinales y/o de bolsillo construidos y dotados</t>
  </si>
  <si>
    <t xml:space="preserve">Construir </t>
  </si>
  <si>
    <t>Bogotá protectora de los animales</t>
  </si>
  <si>
    <t>Atender 8000 animales en urgencias, brigadas médico-veterinarias, acciones de esterilización, educación y adopción, de las cuales una se realizará en el día de los animales como estrategia de promoción del cuidado animal..</t>
  </si>
  <si>
    <t>Número de animales atendidos</t>
  </si>
  <si>
    <t>2023 se tiene contratado el personal formulador la empresa union temporal bienestar animal y se encuentra en alistamiento</t>
  </si>
  <si>
    <t>revisión y mejoramiento de servicios públicos</t>
  </si>
  <si>
    <t>Fortalecer 1 acueducto veredales con asistencia, intervenir técnica u organizativa.</t>
  </si>
  <si>
    <t>Número de acueductos verdales asistidos o intervenidos técnica u organizacionalmente.</t>
  </si>
  <si>
    <t>Fortalecer</t>
  </si>
  <si>
    <t>Ecoeficiencia, reciclaje, manejo de residuos e inclusión de la población recicladora</t>
  </si>
  <si>
    <t>Ejecutar 4 Acciones con energías alternativas para el área rural.</t>
  </si>
  <si>
    <t>Acciones con energías alternativas para el área rural realizadas.</t>
  </si>
  <si>
    <t>Ejecutar</t>
  </si>
  <si>
    <t>2023 esta pendiente la contratacion de la meta</t>
  </si>
  <si>
    <t>Formar 900 personas como multiplicadoras en separación en la fuente y reciclaje</t>
  </si>
  <si>
    <t>Personas capacitadas en separación en la fuente y reciclaje</t>
  </si>
  <si>
    <t>Inspirar confianza y legitimidad para vivir sin miedo y ser epicentro de cultura ciudadana, paz y reconciliación.</t>
  </si>
  <si>
    <t>Bogotá territorio de paz y atención integral a las víctimas del conflicto armado</t>
  </si>
  <si>
    <t>Vincular 100 personas a procesos de construcción de memoria, verdad, reparación integral a víctimas, paz y reconciliación.</t>
  </si>
  <si>
    <t>Personas vinculadas a procesos de construcción de memoria, verdad, reparación integral a víctimas, paz y reconciliación</t>
  </si>
  <si>
    <t>Chapinero territorio de Paz</t>
  </si>
  <si>
    <t>Inspirar confianza y legitimidad para vivir sin miedo y ser epicentro de cultura ciudadana, paz y reconciliación</t>
  </si>
  <si>
    <t>Más mujeres viven una vida libre de violencias, se sienten seguras y acceden con confianza al sistema de justicia</t>
  </si>
  <si>
    <t>Capacitar 1200 personas para la construcción de ciudadanía y desarrollo de capacidades para el ejercicio de derechos de las mujeres.</t>
  </si>
  <si>
    <t>Personas capacitadas para la construcción de ciudadanía y desarrollo de capacidades para el ejercicio de derechos de las mujeres.</t>
  </si>
  <si>
    <t xml:space="preserve">Capacitar </t>
  </si>
  <si>
    <t>Vincular 2000 personas en acciones para la prevención del feminicidio y la violencia contra la mujer.</t>
  </si>
  <si>
    <t>Número de Personas vinculadas en acciones para la prevención del feminicidio y la violencia contra la mujer</t>
  </si>
  <si>
    <t>Cultura ciudadana para la confianza, la convivencia y la participación desde la vida cotidiana</t>
  </si>
  <si>
    <t>Formar 1500 personas en la escuela de seguridad, derechos humanos (DDHH) y convivencia.</t>
  </si>
  <si>
    <t>Número de personas formadas en la escuela de seguridad</t>
  </si>
  <si>
    <t>Incluir 1000 personas en actividades de educación para la resiliencia y la prevención de hechos delictivos.</t>
  </si>
  <si>
    <t xml:space="preserve">Personas incluidas en actividades de educación para la resiliencia y la prevención de hechos delictivos. </t>
  </si>
  <si>
    <t>Incluir</t>
  </si>
  <si>
    <t>Espacio público más seguro y construido colectivamente</t>
  </si>
  <si>
    <t>Realizar 1 acuerdo para el uso del EP con fines culturales, deportivos, recreacionales o de mercados temporales.</t>
  </si>
  <si>
    <t>Acuerdos realizados para el uso del EP con fines culturales, deportivos, recreacionales o de mercados temporales.</t>
  </si>
  <si>
    <t>Chapinero es espacio público incluyente y democrático</t>
  </si>
  <si>
    <t>Realizar 1 acuerdo para la promover la formalización de vendedores informales a círculos económicos productivos de la ciudad.</t>
  </si>
  <si>
    <t>Acuerdos realizados para la promover la formalización de vendedores informales a circulos económicos productivos de la ciudad</t>
  </si>
  <si>
    <t>2022 contrato terminado pero falta la firma simbolica del acuerdo programada el 19 de octubre</t>
  </si>
  <si>
    <t>Realizar 1 acuerdo para la vinculación de la ciudadanía en los programas adelantados por el IDRD y acuerdos con vendedores informales o estacionarios</t>
  </si>
  <si>
    <t xml:space="preserve">Acuerdos realizados para la vinculación de la ciudadanía en los programas adelantados por el IDRD y acuerdos con vendedores informales o estacionarios </t>
  </si>
  <si>
    <t>Plataforma institucional para la seguridad y justicia</t>
  </si>
  <si>
    <t>Atender  1000 personas en estrategias de acceso a la justicia integral en la ciudad.</t>
  </si>
  <si>
    <t>Personas atendidas en estrategias de acceso a la justicia integral en la ciudad.</t>
  </si>
  <si>
    <t>2023 corresponde al personal que esta formulando el proceso de la meta, se firmó el contrato para atender 487 personas adicionales a la meta cuatrenio.</t>
  </si>
  <si>
    <t>Implementar 1 estrategia local de acciones pedagógicas del Código Nacional de Seguridad y Convivencia Ciudadana en la localidad.</t>
  </si>
  <si>
    <t>Estrategia local de acciones pedagógicas del Código Nacional de Seguridad y Convivencia Ciudadana implementada en la localidad.</t>
  </si>
  <si>
    <t>Vincular 3 Instituciones educativas al programa pedagógico de resolución de conflictos en la comunidad escolar.</t>
  </si>
  <si>
    <t>Instituciones educativas vinculadas al programa pedagógico de resolución de conflictos en la comunidad escolar.</t>
  </si>
  <si>
    <t>Suministrar 1 dotación de equipos especiales de protección a organismos de seguridad.</t>
  </si>
  <si>
    <t>Dotaciones de equipos especiales de protección  suministradas a organismos de seguridad.</t>
  </si>
  <si>
    <t>Suministrar</t>
  </si>
  <si>
    <t>Suministrar 2 dotación del parque automotor a organismos de seguridad.</t>
  </si>
  <si>
    <t>Dotación del parque automotor suministrada a organismos de seguridad.</t>
  </si>
  <si>
    <t>Suministrar 1 dotación logística a organismos de seguridad</t>
  </si>
  <si>
    <t>Dotaciones logísticas suministradas a organismos de seguridad.</t>
  </si>
  <si>
    <t>Suministrar 2 dotación tecnológica a organismos de seguridad.</t>
  </si>
  <si>
    <t>Dotaciones tecnológicas suministradas a organismos de seguridad.</t>
  </si>
  <si>
    <t>2023 se contrato con secretaria distrital de seguridad.</t>
  </si>
  <si>
    <t>Hacer de Bogotá Región un modelo de movilidad multimodal, incluyente y sostenible</t>
  </si>
  <si>
    <t>Movilidad segura, sostenible y accesible</t>
  </si>
  <si>
    <t>Intervenir 0,8  Kilómetros-carril de malla vial urbana (local y/o intermedia) con acciones de construcción y/o conservación.</t>
  </si>
  <si>
    <t>Kilómetros-carril construidos y/o conservados de malla vial urbana (local y/o intermedia)</t>
  </si>
  <si>
    <t>Chapinero modelo de movilidad inteligente</t>
  </si>
  <si>
    <t>2022 el contrato fue cesionado y se encuentra en ejecución sin reporte de avance de meta.
2023 corresponde al personal que esta formulando el proceso de la meta</t>
  </si>
  <si>
    <t>Intervenir 2,5  Kilómetros-carril de malla vial rural con acciones de construcción y/o conservación</t>
  </si>
  <si>
    <t>Kilómetros-carril construidos y/o conservados de malla vial rural</t>
  </si>
  <si>
    <t>Corresponde al personal que esta formulando el proceso de la meta</t>
  </si>
  <si>
    <t>Intervenir 500 metros lineales de Ciclo-infraestructura con acciones de construcción y/o conservación.</t>
  </si>
  <si>
    <t>Metros lineales construidos y/o conservados de Ciclo-infraestructura</t>
  </si>
  <si>
    <t>Intervenir 75  metros cuadrados de Puentes vehiculares y/o peatonales de escala local sobre cuerpos de agua con acciones de construcción y/o conservación.</t>
  </si>
  <si>
    <t>Metros cuadrados de Puentes vehiculares y/o peatonales de escala local sobre cuerpos de agua construidos y/o intervenidos</t>
  </si>
  <si>
    <t>Intervenir 900 metros cuadrados de elementos del sistema de espacio público peatonal con acciones de construcción y/o conservación.</t>
  </si>
  <si>
    <t>Metros cuadrados construidos y/o conservados de elementos del sistema de espacio público peatonal.</t>
  </si>
  <si>
    <t>2023 se contrato con william laguna 50 metros cuadrados de espacio público por juntos cuidamos bogotá</t>
  </si>
  <si>
    <t>Construir Bogotá Región con gobierno abierto, transparente y ciudadanía consciente</t>
  </si>
  <si>
    <t>Transformación digital y gestión de TIC para un territorio inteligente</t>
  </si>
  <si>
    <t>Acondicionar 1 Centro de Acceso Comunitario en zonas rurales y/o apartadas.</t>
  </si>
  <si>
    <t xml:space="preserve">Centros de Acceso Comunitario en zonas rurales y/o apartadas funcionando </t>
  </si>
  <si>
    <t>Acondicionar</t>
  </si>
  <si>
    <t>Fortalecimiento de Cultura Ciudadana y su institucionalidad</t>
  </si>
  <si>
    <t>Capacitar 450  personas a través de procesos de formación para la participación de manera virtual y presencial.</t>
  </si>
  <si>
    <t>Número de Personas capacitadas a través de procesos de formación para la participación de manera virtual y presencial.</t>
  </si>
  <si>
    <t>Chapinero liderado por la ciudadanía</t>
  </si>
  <si>
    <t>capacitar</t>
  </si>
  <si>
    <t>2022 se esta ejecutando y pendiente prorroga operador hogares si a la vida</t>
  </si>
  <si>
    <t>Construir 1 sede de salón comunal</t>
  </si>
  <si>
    <t>Sedes construidas de salones comunales</t>
  </si>
  <si>
    <t>2023 corresponde al personal que esta formulando el proceso de la meta, y el diseñador del proyecto esta pendiente la interventoria</t>
  </si>
  <si>
    <t>Dotar 17 organizaciones comunales.</t>
  </si>
  <si>
    <t>Sedes dotadas de salones comunales.</t>
  </si>
  <si>
    <t>dotar</t>
  </si>
  <si>
    <t>Fortalecer 40 Organizaciones, JAC e Instancias de participación ciudadana.</t>
  </si>
  <si>
    <t>Número de Organizaciones, JAC e Instancias de participación ciudadana fortalecidas.</t>
  </si>
  <si>
    <t>2022 se esta ejecutando y pendiente prorroga operador hogares si a la vida
2023 corresponde a los formuladores</t>
  </si>
  <si>
    <t>Gestión pública local</t>
  </si>
  <si>
    <t>Realizar 1 rendición de cuentas anual.</t>
  </si>
  <si>
    <t>Número de Rendiciones de cuentas anuales.</t>
  </si>
  <si>
    <t>Chapinero ejemplo de gobierno abierto y transparencia local</t>
  </si>
  <si>
    <t>Realizar 4 estrategias de fortalecimiento institucional.</t>
  </si>
  <si>
    <t>Estrategias de fortalecimiento institucional realizadas</t>
  </si>
  <si>
    <t>Corresponde al personal de apoyo a la gestión</t>
  </si>
  <si>
    <t>Gestión Pública Local</t>
  </si>
  <si>
    <t>Realizar 4 acciones de inspección, vigilancia y control.</t>
  </si>
  <si>
    <t>Acciones de inspección, vigilancia y control realizadas</t>
  </si>
  <si>
    <t>Corresponde al personal de apoyo a la gestión IVC</t>
  </si>
  <si>
    <t>No. Localidad</t>
  </si>
  <si>
    <t xml:space="preserve">Nombre Localidad </t>
  </si>
  <si>
    <t>Código Eje/Pilar (Proposito)</t>
  </si>
  <si>
    <t>Nombre Eje/Pilar</t>
  </si>
  <si>
    <t>Nombre Programa</t>
  </si>
  <si>
    <t>Nombre meta Resultado PDD asociada</t>
  </si>
  <si>
    <t>Codigo meta Producto PDD asociada</t>
  </si>
  <si>
    <t>Nombre meta Producto PDD asociada</t>
  </si>
  <si>
    <t>Nombre meta PDL</t>
  </si>
  <si>
    <t>Código Proyecto</t>
  </si>
  <si>
    <t>Componente</t>
  </si>
  <si>
    <t>Tipo de anualización meta proyecto</t>
  </si>
  <si>
    <t>Código meta proyecto SEGPLAN</t>
  </si>
  <si>
    <t>Proceso meta proyecto</t>
  </si>
  <si>
    <t>Magnitud meta proyecto</t>
  </si>
  <si>
    <t>Descripción meta proyecto</t>
  </si>
  <si>
    <t>Meta proyecto</t>
  </si>
  <si>
    <t>Código Línea de inversión</t>
  </si>
  <si>
    <t>Línea de Inversión</t>
  </si>
  <si>
    <t>Concepto línea de inversión</t>
  </si>
  <si>
    <t>Código sector</t>
  </si>
  <si>
    <t xml:space="preserve">Sector relacionado </t>
  </si>
  <si>
    <t>Código producto</t>
  </si>
  <si>
    <t>Producto PMR</t>
  </si>
  <si>
    <t xml:space="preserve">Código Indicador </t>
  </si>
  <si>
    <t xml:space="preserve">Nombre Indicador </t>
  </si>
  <si>
    <t>Ponderación de la meta de proyecto</t>
  </si>
  <si>
    <t>Suma contratado</t>
  </si>
  <si>
    <t>% Avance Acumulado contratado</t>
  </si>
  <si>
    <t>% AVANCE CONTRATADO PONDERADO</t>
  </si>
  <si>
    <t>Suma Entregado</t>
  </si>
  <si>
    <t>% Avance Acumulado Entregado</t>
  </si>
  <si>
    <t>% AVANCE ENTREGADO PONDERADO</t>
  </si>
  <si>
    <t>Nivel de avance Contratado</t>
  </si>
  <si>
    <t>Nivel de avance Entregado</t>
  </si>
  <si>
    <t>Ponderador por Programa</t>
  </si>
  <si>
    <t>% AVANCE CONTRATADO POR PROGRAMA</t>
  </si>
  <si>
    <t>% AVANCE ENTREGADO POR PROGRAMA</t>
  </si>
  <si>
    <t>Poderador por Eje/Pilar</t>
  </si>
  <si>
    <t>% AVANCE CONTRATADO POR EJE/PILAR</t>
  </si>
  <si>
    <t>% AVANCE ENTREGADO POR EJE/PILAR</t>
  </si>
  <si>
    <t xml:space="preserve">Linea Base </t>
  </si>
  <si>
    <t>Año_corte 2021</t>
  </si>
  <si>
    <t>Magnitud programada meta proyecto 2021</t>
  </si>
  <si>
    <t>Magnitud contratada meta proyecto 2021</t>
  </si>
  <si>
    <t>Magnitud entregada meta proyecto 2021</t>
  </si>
  <si>
    <t>Apropiacion inicial meta proyecto POAI 2021</t>
  </si>
  <si>
    <t>Compromisos meta proyecto 2021</t>
  </si>
  <si>
    <t>Giros meta proyecto 2021</t>
  </si>
  <si>
    <t>Año_corte 2022</t>
  </si>
  <si>
    <t>Magnitud programada meta proyecto 2022</t>
  </si>
  <si>
    <t>Magnitud contratada meta proyecto 2022</t>
  </si>
  <si>
    <t>Magnitud entregada meta proyecto 2022</t>
  </si>
  <si>
    <t>Apropiacion inicial meta proyecto POAI 2022</t>
  </si>
  <si>
    <t>Compromisos meta proyecto 2022</t>
  </si>
  <si>
    <t>Giros meta proyecto 2022</t>
  </si>
  <si>
    <t>Año_corte 2023</t>
  </si>
  <si>
    <t>Magnitud programada meta proyecto 2023</t>
  </si>
  <si>
    <t>Magnitud contratada meta proyecto 2023</t>
  </si>
  <si>
    <t>Magnitud entregada meta proyecto 2023</t>
  </si>
  <si>
    <t>Apropiacion inicial meta proyecto POAI 2023</t>
  </si>
  <si>
    <t>Compromisos meta proyecto 2023</t>
  </si>
  <si>
    <t>Giros meta proyecto 2023</t>
  </si>
  <si>
    <t>Anexo</t>
  </si>
  <si>
    <t>Incrementar progresivamente en un 60% el valor de los apoyos económicos y ampliar los cupos para personas mayores contribuyendo a mejorar su calidad de vida e incrementar su autonomía en el entorno familiar y social</t>
  </si>
  <si>
    <t>Constante</t>
  </si>
  <si>
    <t>Adultos mayores</t>
  </si>
  <si>
    <t>Apoyo económico Tipo C</t>
  </si>
  <si>
    <t>Ingreso Mínimo Garantizado</t>
  </si>
  <si>
    <t>Subsidio tipo C adulto mayor.</t>
  </si>
  <si>
    <t>INTEGRACIÓN SOCIAL</t>
  </si>
  <si>
    <t>Protección integral a personas y familias en situación de vulneración.</t>
  </si>
  <si>
    <t>Alto</t>
  </si>
  <si>
    <t>Descripción del universo SUBSIDIO TIPO C PERSONAS MAYORES
Cuantificación 431
Localización UPZ DE LA LOCALIDAD</t>
  </si>
  <si>
    <t>Anexo 2 (15%)</t>
  </si>
  <si>
    <t>Implementar una estrategia de acompañamiento de hogares pobres, en vulnerabilidad y riesgo social derivada de la pandemia del COVID 19, identificados poblacional diferencial y geográficamente en los barrios con mayor pobreza evidente y oculta del distrito</t>
  </si>
  <si>
    <t>INGRESO MÍNIMO</t>
  </si>
  <si>
    <t>Suma</t>
  </si>
  <si>
    <t>Hogares</t>
  </si>
  <si>
    <t>Transferencias Ordinarias.</t>
  </si>
  <si>
    <t>Muy Alto</t>
  </si>
  <si>
    <t>Descripción del universo HOGARES FOCALIZADOS
Cuantificación 740
Localización UPZ DE LA LOCALIDAD</t>
  </si>
  <si>
    <t>Sistema Distrital de Cuidado</t>
  </si>
  <si>
    <t>Diseñar y poner en marcha uno o varios vehículos financieros para fondear al menos 73.900 unidades de MIPYIMES, negocios, emprendimientos, pequeños comercios, unidades productivas aglomeradas y/o emprendimientos por subsistencia, formales e informales, que permitan su liquidez y la conservación de los empleos o que ayude a crecer y consolidar sus negocios, disminuyendo la exposición a la tasa de mortalidad empresarial en el marco de la reactivación económica de la ciudad. Como mínimo, un 20% de la oferta será destinada a jóvenes</t>
  </si>
  <si>
    <t>FORTALECIMIENTO MIPYMES</t>
  </si>
  <si>
    <t>200.00</t>
  </si>
  <si>
    <t>Mipymes y/o emprendimiento</t>
  </si>
  <si>
    <t>culturales y creativos</t>
  </si>
  <si>
    <t>Desarrollo de la Economía Local</t>
  </si>
  <si>
    <t>Apoyo a industrias culturales y creativas.</t>
  </si>
  <si>
    <t>DESARROLLO ECONÓMICO, INDUSTRIA Y TURISMO</t>
  </si>
  <si>
    <t>Servicios de asesoría, asistencia técnica integral, dotación y/o apoyo financiero a Mipymes y/o emprendimientos.</t>
  </si>
  <si>
    <t>Bajo</t>
  </si>
  <si>
    <t>Descripción del universo
Se evidencia que se tienen un total de
17.907 empresas
Cuantificación 17907
Localización Localidad de Chapinero</t>
  </si>
  <si>
    <t>Impactar al menos 3.500 emprendimientos de alto potencial de crecimiento o alto impacto a través del fortalecimiento del Fondo Cuenta Distrital de Innovación, Tecnología e Industrias Creativas (FITIC) para financiación, fomento y/o liquidez, principalmente enfocado a las MIPYMES con el ánimo de promover la transformación digital y la inclusión financiera y la innovación para detonar generación de empleo en industrias de oportunidad en el marco de la reactivación económica. como mínimo un 20% de la oferta será destinada a jóvenes</t>
  </si>
  <si>
    <t>REACTIVACIÓN</t>
  </si>
  <si>
    <t xml:space="preserve"> 150.00</t>
  </si>
  <si>
    <t>procesos de reconversión hacia actividades sostenibles</t>
  </si>
  <si>
    <t>Reactivación y reconversión verde</t>
  </si>
  <si>
    <t>Brindar acceso a mecanismos de financiación a 3.700 emprendimientos de estilo de vida, de alto impacto, independientes, MIPYMES acompañadas en programas de apropiación y fortalecimiento de nuevas tecnologías y empresas medianas en programas de sofisticación e innovación. Como mínimo, un 20% de la oferta será destinada a jóvenes</t>
  </si>
  <si>
    <t>TRANSFORMACIÓN PRODUCTIVA</t>
  </si>
  <si>
    <t xml:space="preserve"> 160.00</t>
  </si>
  <si>
    <t>la transformación empresarial y/o productiva</t>
  </si>
  <si>
    <t>Transformación productiva y formación de capacidades</t>
  </si>
  <si>
    <t>REVITALIZACIÓN</t>
  </si>
  <si>
    <t>130.00</t>
  </si>
  <si>
    <t>potencializadas dentro de las aglomeraciones económicas que fomentan el
empleo y/o nuevas actividades económicas</t>
  </si>
  <si>
    <t>Revitalización del corazón productivo de las localidades</t>
  </si>
  <si>
    <t>Optimizar el 100% de la red de unidades operativas para la prestación de servicios sociales, a través de la construcción, restitución, mantenimiento, adecuación o habilitación de inmuebles para atención especial en respuesta a situaciones de impacto poblacional diferencial, en el marco de la implementación del Sistema Distrital de Cuidado</t>
  </si>
  <si>
    <t>DOTACIÓN CENTROS DE ATENCIÓN ESPECIALIZADOS</t>
  </si>
  <si>
    <t>centro</t>
  </si>
  <si>
    <t>de atención especializado</t>
  </si>
  <si>
    <t>Dotación a Centros Crecer, Renacer.</t>
  </si>
  <si>
    <t>Dotación para la atención y la prestación de los servicios en la infraestructura del sector Integración Social.</t>
  </si>
  <si>
    <t>Descripción del universo De igual forma existen centro crecer y
centro de desarrollo comunitario y la
población objetivo beneficiaria corresponde
a la totalidad de la población de la localidad
de Chapinero.
Cuantificación El potencial de población que puede
enfrentarse al problema de la violencia
intrafamiliar y delitos sexuales es la
totalidad de la población de Chapinero y se
determina la vinculación de 3000
LocalizaciónComponente Violencia
intrafamiliar y delitos sexuales:
Todas las UPZ y UPR de la
localidad
Componente Infraestructura y
dotacional: UPZ Pardo Rubio</t>
  </si>
  <si>
    <t xml:space="preserve">                               -  </t>
  </si>
  <si>
    <t xml:space="preserve">                        -  </t>
  </si>
  <si>
    <t xml:space="preserve">                          -  </t>
  </si>
  <si>
    <t xml:space="preserve">                           -  </t>
  </si>
  <si>
    <t>DOTACIÓN CDC</t>
  </si>
  <si>
    <t>de desarrollo comunitario</t>
  </si>
  <si>
    <t>Dotación Centros de Desarrollo Comunitario.</t>
  </si>
  <si>
    <t>Formular, implementar, monitorear y evaluar un Plan Distrital de Prevención Integral de las Violencias contra las niñas, los niños, adolescentes, mujeres y personas mayores, de carácter interinstitucional e intersectorial con enfoque de derechos, diferencial, poblacional, ambiental, territorial y de género</t>
  </si>
  <si>
    <t>PREVENCIÓN DE VIOLENCIAS</t>
  </si>
  <si>
    <t>personas</t>
  </si>
  <si>
    <t>en prevención de violencia intrafamiliar y/o violencia sexual.</t>
  </si>
  <si>
    <t>Desarrollo social y cultural</t>
  </si>
  <si>
    <t>Prevención y atención de violencia intrafamiliar y sexual para poblaciones en situaciones de riesgo y vulneración de derechos.</t>
  </si>
  <si>
    <t>Protección integral a niños y niñas y adolescentes.</t>
  </si>
  <si>
    <t>Medio</t>
  </si>
  <si>
    <t>Formular e implementar una estrategia pedagógica para la valoración, la resignificación, el reconocimiento y la redistribución del trabajo de cuidado no remunerado que realizan las mujeres en Bogotá</t>
  </si>
  <si>
    <t>ESTRATEGIAS DE CUIDADO</t>
  </si>
  <si>
    <t>VINCULAR</t>
  </si>
  <si>
    <t>MUJERES
CUIDADORA</t>
  </si>
  <si>
    <t>A ESTRATEGIAS DE CUIDADO</t>
  </si>
  <si>
    <t>Estrategias de cuidado para cuidadoras, cuidadores y a personas con discapacidad</t>
  </si>
  <si>
    <t>MUJERES</t>
  </si>
  <si>
    <t>Estrategias del cuidado para cuidadoras.</t>
  </si>
  <si>
    <t>Descripción del universo HABITANTES DE LA LOCALIDAD
Cuantificación 122991
Localización UPZs de la Localidad</t>
  </si>
  <si>
    <t>Incrementar en 30% la atención de las personas con discapacidad en Bogotá, mediante procesos de articulación intersectorial, con mayor capacidad de respuesta integral teniendo en cuenta el contexto social e implementar el registro distrital de cuidadoras y cuidadores de personas con discapacidad, garantizando así el cumplimiento del Art 10 del Acuerdo distrital 710 de 2018</t>
  </si>
  <si>
    <t>DISPOSITIVOS DE ASISTENCIA PERSONAL</t>
  </si>
  <si>
    <t>BENEFICIAR</t>
  </si>
  <si>
    <t>personas con
discapacidad</t>
  </si>
  <si>
    <t>a través de dispositivos de asistencia personal-Ayudas técnicas (No
incluidas en el POS)</t>
  </si>
  <si>
    <t>Condiciones de salud</t>
  </si>
  <si>
    <t>Dispositivos de asistencia personal -DAP- Ayudas técnicas a personas con discapacidad (No incluidas en el POS).</t>
  </si>
  <si>
    <t>Promoción, prevención e intervención en salud.</t>
  </si>
  <si>
    <t>Descripción del universo HABITANTES DE LA LOCALIDAD
Cuantificación 122991
Localización UPZs DE LA LOCALIDAD</t>
  </si>
  <si>
    <t>A 2024 reducir en un 8% la tasa de mortalidad infantil, implementando programas y acciones de promoción y prevención (Entre los que se encuentra el programa ampliado de inmunizaciones PAI y la gestión de riesgo preconcepcional, prenatal y postnatal) de igual forma se fortalecerán acciones para la identificación temprana de posibles casos de meningococo para garantizar la aplicación de la vacuna como acción preventiva para su contención</t>
  </si>
  <si>
    <t>ACCIONES DE CUIDADO</t>
  </si>
  <si>
    <t>vinculados en acciones de protección especifica y detección temprana</t>
  </si>
  <si>
    <t>Acciones de cuidado y protección para madres gestantes, niños y niñas migrantes.</t>
  </si>
  <si>
    <t>A 2024 incrementar la vinculación en 70.000 personas con discapacidad y cuidadoras/es a las acciones individuales y colectivas para la identificación, reconocimiento y atención integral a las necesidades diferenciales en salud e inclusión, priorizando estrategias de prevención de la salud mental</t>
  </si>
  <si>
    <t xml:space="preserve">ACCIONES COMPLEMENTARIAS </t>
  </si>
  <si>
    <t>personas con
discapacidad, cudadores
y duidadoras</t>
  </si>
  <si>
    <t>en actividades alternativas de salud física y mental</t>
  </si>
  <si>
    <t>Acciones complementarias para personas en condición de discapacidad y sus cuidadores.</t>
  </si>
  <si>
    <t>A 2024 ejecutar un programa de salud mental a través de acciones de atención integral que incluyen la promoción y prevención, consejería e intervención con enfoque comunitario. También el reforzamiento de 2 centros de salud mental actuales y la creación de un nuevo centro especializado con tratamiento diferencial de menores de edad, y la implementación de unidades móviles especializadas. Para la prevención del consumo de sustancias psicoactivas se enfocarán acciones de cuidado y prevención , con énfasis en el control del consumo de sustancias psicoactivas ilegales. Para la atención de consumidores problemáticos y habituales de sustancias psicoactivas se usarán estrategias de reducción del daño</t>
  </si>
  <si>
    <t>DISMINUCIÓN FACTORES DE RIESGO SPA</t>
  </si>
  <si>
    <t>en acciones desarrolladas desde los dispositivos de base comunitaria en
respuesta al consumo de SPA</t>
  </si>
  <si>
    <t>Acciones para la disminución de los factores de riesgo frente al consumo de sustancias psicoactivas.</t>
  </si>
  <si>
    <t>Ajustar el actual Modelo de Salud para basarlo en APS incorporando el enfoque poblacional diferencial, de cultura ciudadana, de género, participativo, territorial y resolutivo que incluya la ruralidad y aporte a modificar de manera efectiva los determinantes sociales de la salud en la ciudad. La implementación del Modelo incluirá coordinaciones por localidad y la conformación de 200 equipos de atención territorial interdisciplinarios que abordaran como mínimo el 40% de las UPZ de la ciudad focalizando la población por índice de pobreza multidimensional e incluyendo una estrategia de entrega de medicamentos a domicilio que priorizará a los adultos mayores y personas en condición de discapacidad</t>
  </si>
  <si>
    <t>SABERES ANCESTRALES</t>
  </si>
  <si>
    <t>las acciones y estrategias de reconocimiento de los saberes ancestrales  en medicina</t>
  </si>
  <si>
    <t>Reconocimiento de los saberes ancestrales en medicina.</t>
  </si>
  <si>
    <t>A 2024 cumplir con el 100% en la implementación de la arquitectura empresarial de soluciones que integran exitosamente la mejora de los procesos estratégicos, técnicos y operativos de la Dirección Territorial de Salud</t>
  </si>
  <si>
    <t>ESTRATEGIA TERRITORIAL DE SALUD</t>
  </si>
  <si>
    <t>en acciones complementarias de la estrategia terriorial de salud integral</t>
  </si>
  <si>
    <t>Coinversión en la estrategia territorial de salud.</t>
  </si>
  <si>
    <t>Reducir la maternidad y paternidad temprana en mujeres menores o iguales a 19 años, así como la violencia sexual contra niñas y mujeres jóvenes, fortaleciendo capacidades de niñas, niños, adolescentes, jóvenes y sus familias sobre derechos sexuales y derechos reproductivos</t>
  </si>
  <si>
    <t>PREVENCIÓN</t>
  </si>
  <si>
    <t>PERSONAS</t>
  </si>
  <si>
    <t>a las acciones y estrategias para la prevención del embarazo adolescente</t>
  </si>
  <si>
    <t>Prevención del embarazo en adolescentes.</t>
  </si>
  <si>
    <t>Educación inicial: Bases sólidas para la vida</t>
  </si>
  <si>
    <t>Entregar 35 colegios nuevos o restituidos, de los cuales 15 corresponden a terminación de colegios que se encuentran en ejecución de obra al inicio de la administración y 20 colegios nuevos o restituidos, con comedores escolares y ambientes de aprendizaje adecuados para la jornada única, el desarrollo de la primera infancia, y la transformación pedagógica, y realizar la intervención del 100% de instituciones educativas priorizadas en materia de mejoramientos y con dotaciones para el aprendizaje y el cierre de brechas digitales, contribuyendo al plan de reactivación económica de la ciudad a raíz de la emergencia de la CODIV-19</t>
  </si>
  <si>
    <t>EDUCACIÓN INICIAL</t>
  </si>
  <si>
    <t>Proyectos</t>
  </si>
  <si>
    <t>Para el desarrollo Integral de la primera infancia</t>
  </si>
  <si>
    <t>Educación superior y primera infancia (10%)</t>
  </si>
  <si>
    <t>Apoyo para educación inicial.</t>
  </si>
  <si>
    <t>EDUCACIÓN</t>
  </si>
  <si>
    <t>Descripción del universo Niños y Niñas
Cuantificación 5311
Localización UPZs de la Localidad</t>
  </si>
  <si>
    <t>Formación integral: más y mejor tiempo en los colegios</t>
  </si>
  <si>
    <t>Implementar el programa de bienestar integral de la comunidad educativa que incluye salud integral física, mental y emocional y dotaciones para el desarrollo de su labor</t>
  </si>
  <si>
    <t>DOTACIÓN</t>
  </si>
  <si>
    <t>DOTAR</t>
  </si>
  <si>
    <t>SEDES</t>
  </si>
  <si>
    <t>educativas Urbanas</t>
  </si>
  <si>
    <t>Dotación pedagógica a colegios.</t>
  </si>
  <si>
    <t>Infraestructura y dotación escolar.</t>
  </si>
  <si>
    <t>Descripción del universo 3 COLEGIOS DISTRITALES
Cuantificación 4 SEDES
Localización UPZs DE LA LOCALIDAD</t>
  </si>
  <si>
    <t>sede</t>
  </si>
  <si>
    <t>de casa de juventud</t>
  </si>
  <si>
    <t>Dotación Casas de Juventud.</t>
  </si>
  <si>
    <t>Descripción del universo Casa de la Juventud: Espacio de
encuentros culturales, sociales y
participativos para jóvenes de 14-28 años,
donde se fomentan acciones encaminadas
al empoderamiento de la política pública
juvenil y la garantía de los derechos de los y
las jóvenes
Cuantificación Todos los jóvenes entre las edades de 14 y
28 años cumplidos, habitantes de la
localidad o con procesos sociales,
educativos, económicos y de participación
ciudadana activos y con incidencia en el
territorio.
Localización
Localidad de Chapinero, la
totalidad de sus UPZ y zona rural.
Una (1) Casa de la Juventud que
está ubicada en la carrera 5 No.
58-48.</t>
  </si>
  <si>
    <t>Beneficiar al 100% de los estudiantes de la matrícula oficial que lo requieren y cumplan las condiciones, serán beneficiarios de movilidad escolar, de los cuales 50.000 estudiantes lo serán con movilidad alternativa y sostenible: uso de la bicicleta, tarifa subsidiada en el Sistema Integrado de Transporte Público con tarjetas personalizadas y promoción en contratación de rutas escolares con el uso de tecnologías limpias, entre otros</t>
  </si>
  <si>
    <t>APOYO EDUCACIÓN SUPERIOR</t>
  </si>
  <si>
    <t>apoyo para la educación superior</t>
  </si>
  <si>
    <t>Apoyo para educación superior.</t>
  </si>
  <si>
    <t>Apoyo a la educación superior.</t>
  </si>
  <si>
    <t>Descripción del universo Estudiantes de grado 11 de los 3 colegios
públicos de la Localidad, que deseen
continuar con estudios superiores
Cuantificación Estudiantes egresados de los 3 colegios de
la Localidad que se encuentren realizando
estudios superiores 3
Localización UPZs de la Localidad</t>
  </si>
  <si>
    <t xml:space="preserve">No aplica </t>
  </si>
  <si>
    <t>SOSTENIMIENTO</t>
  </si>
  <si>
    <t>estudiantes</t>
  </si>
  <si>
    <t>de programas de educación superior con apoyo de sostenimiento para la
permanencia</t>
  </si>
  <si>
    <t>Diseñar e implementar alternativas financieras y esquemas para el acceso a una vivienda digna y gestión del hábitat</t>
  </si>
  <si>
    <t>MEJORAMIENTO DE VIVIENDA</t>
  </si>
  <si>
    <t>mejorar</t>
  </si>
  <si>
    <t>viviendas</t>
  </si>
  <si>
    <t>interés social rurales.</t>
  </si>
  <si>
    <t>Ruralidad</t>
  </si>
  <si>
    <t>Mejoramiento de vivienda rural.</t>
  </si>
  <si>
    <t>HÁBITAT</t>
  </si>
  <si>
    <t>Viviendas de interés social rural mejoradas.</t>
  </si>
  <si>
    <t>Descripción del universo La zona rural comprende el 68% del área,
esta zona se denomina Vereda El Verjón
Bajo.
Cuantificación Las viviendas rurales para la localidad de
Chapinero son aproximadamente 92
viviendas, con potencial para intervención.
Localización Localidad de Chapinero</t>
  </si>
  <si>
    <t>Formar 40.000 niñas, niños y adolescentes y jóvenes en disciplinas deportivas priorizadas en el marco de la jornada escolar complementaria</t>
  </si>
  <si>
    <t>FORMACIÓN DEPORTIVA</t>
  </si>
  <si>
    <t>en los campos deportivos</t>
  </si>
  <si>
    <t>Procesos de formación y dotación de insumos para los campos artísticos, interculturales, culturales, patrimoniales y deportivos.</t>
  </si>
  <si>
    <t>CULTURA, RECREACIÓN Y DEPORTE</t>
  </si>
  <si>
    <t>Eventos y actividades recreativas y deportivas.</t>
  </si>
  <si>
    <t>Promover la participación, la transformación cultural, deportiva, recreativa, patrimonial y artística que propicien espacios de encuentro, tejido social y reconocimiento del otro.</t>
  </si>
  <si>
    <t>EVENTOS</t>
  </si>
  <si>
    <t>en actividades recreo-deportivas comunitarias</t>
  </si>
  <si>
    <t>Eventos recreo-deportivos.</t>
  </si>
  <si>
    <t>FORMACIÓN</t>
  </si>
  <si>
    <t>FORMAR</t>
  </si>
  <si>
    <t>EN LOS CAMPOS ARTISITICOS, INTERCULTURALES, CULTURALES
Y/O PATRIMONIALES CON ENFOQUE DIFERENCIAL, POBLACIONAL Y
DE DERECHOS</t>
  </si>
  <si>
    <t>Formación artística y cultural.</t>
  </si>
  <si>
    <t>Realizar 700 intervenciones en bienes de interés cultural de Bogotá</t>
  </si>
  <si>
    <t>FORTALECIMIENTO INFRAESTRUCTURA</t>
  </si>
  <si>
    <t>INTERVENIR</t>
  </si>
  <si>
    <t>SEDE</t>
  </si>
  <si>
    <t>CULTURAL CON DOTACION Y/O ADECUACION</t>
  </si>
  <si>
    <t>Dotación e infraestructura cultural.</t>
  </si>
  <si>
    <t>Infraestructura y dotación a centros artísticos y culturales.</t>
  </si>
  <si>
    <t>Implementar una (1) estrategia que permita atender a los artistas del espacio público, que propicie el goce efectivo de los derechos culturales de la ciudadanía</t>
  </si>
  <si>
    <t>ESTÍMULOS</t>
  </si>
  <si>
    <t>OTORGAR</t>
  </si>
  <si>
    <t>ESTIMULOS</t>
  </si>
  <si>
    <t>DE APOYO AL SECTOR ARTISTICO Y CULTURAL</t>
  </si>
  <si>
    <t>Iniciativas de interés cultural, artístico, patrimonial y recreo deportivas.</t>
  </si>
  <si>
    <t>Servicio de apoyo financiero para el desarrollo de prácticas artísticas y culturales en el Distrito de Bogotá.</t>
  </si>
  <si>
    <t>Promover 16 espacios y/o eventos de valoración social del libro, la lectura y la literatura en la ciudad</t>
  </si>
  <si>
    <t>REALIZAR</t>
  </si>
  <si>
    <t>DE PROMOCION DE ACTIVIDADES CULTURALES</t>
  </si>
  <si>
    <t>Circulación y apropiación de prácticas artísticas, interculturales, culturales y patrimoniales.</t>
  </si>
  <si>
    <t>Espacios artísticos y culturales.</t>
  </si>
  <si>
    <t>Vincular al menos 750 hogares y/o unidades productivas a procesos productivos sostenibles y sustentables y de comercialización en el sector rural</t>
  </si>
  <si>
    <t>EMPRENDIMIENTO RURAL</t>
  </si>
  <si>
    <t>hogares</t>
  </si>
  <si>
    <t>a productivas a procesos productivos y de comercialización en el sector rural.</t>
  </si>
  <si>
    <t>Asistencia técnica agropecuaria y ambiental y productividad rural.</t>
  </si>
  <si>
    <t>94-89</t>
  </si>
  <si>
    <t>AMBIENTE / DESARROLLO ECONÓMICO</t>
  </si>
  <si>
    <t>Servicios de asistencia técnica agropecuaria y/o ambiental.</t>
  </si>
  <si>
    <t>Descripción del universo SDA  quienes  calculan que la Ruralidad de
la Localidad de Chapinero para el año 2018
contó  con un aproximado de  2699
Cuantificación Habitantes 346
Localización Localidad de Chapinero</t>
  </si>
  <si>
    <t>Implementar un (1) programa distrital de agricultura urbana y periurbana articulado a los mercados campesinos</t>
  </si>
  <si>
    <t>AGRICULTURA URBANA</t>
  </si>
  <si>
    <t>acciones</t>
  </si>
  <si>
    <t>de fomento para la agricultura urban</t>
  </si>
  <si>
    <t>Inversiones ambientales sostenibles</t>
  </si>
  <si>
    <t>Agricultura urbana.</t>
  </si>
  <si>
    <t>Servicios de asesoría, asistencia técnica integral y dotación de infraestructura productiva para la Agricultura urbana y periurbana.</t>
  </si>
  <si>
    <t>Descripción del universo En Chapinero se presentan alrededor de
unas 170 personas identificadas en huertas
urbanas en las que se incluyen niños,
jóvenes, adultos, personas mayores,
mujeres, organizaciones ambientales
Cuantificación 103 huertas activas y en procesos de
fortalecimiento realizadas
Localización Localidad de Chapinero,  UPZ 89,
solo una de la UPZ 97 y otra de
la UPZ 90.</t>
  </si>
  <si>
    <t>FORTALECIMIENTO INDUSTRIA CULTURAL</t>
  </si>
  <si>
    <t>proyectos</t>
  </si>
  <si>
    <t>del sector cultural y creativo.</t>
  </si>
  <si>
    <t>Apoyo y fortalecimiento a las industrias culturales y creativas en las localidades</t>
  </si>
  <si>
    <t>MUROS VERDES</t>
  </si>
  <si>
    <t>m2</t>
  </si>
  <si>
    <t>de muros y techos verdes</t>
  </si>
  <si>
    <t>Eco-urbanismo.</t>
  </si>
  <si>
    <t>Calidad ambiental y preservación del patrimonio natural.</t>
  </si>
  <si>
    <t>Descripción del universo Población de chapinero
Cuantificación 122.991 habitantes (DANE, Censo General)
Localización Localidad de Chapinero</t>
  </si>
  <si>
    <t>Vincular 3.500.000 personas a las estrategias de cultura ciudadana, participación, educación ambiental y protección animal, con enfoque territorial, diferencial y de género</t>
  </si>
  <si>
    <t>EDUCACIÓN AMBIENTAL</t>
  </si>
  <si>
    <t>unidades</t>
  </si>
  <si>
    <t>de PROCEDAS</t>
  </si>
  <si>
    <t>Educación ambiental.</t>
  </si>
  <si>
    <t>Mantener 590 hectáreas priorizadas en proceso de recuperación, rehabilitación o restauración ecológica en la estructura ecológica principal y áreas de interés ambiental</t>
  </si>
  <si>
    <t>Ha</t>
  </si>
  <si>
    <t>con procesos de restauración, rehabilitación o recuperación ecológica.</t>
  </si>
  <si>
    <t>Restauración ecológica urbana y/o rural.</t>
  </si>
  <si>
    <t>Descripción del universo El potencial Ambiental de la Localidad de
Chapinero contiene un sistema espacial,  estructural y funcionalmente  interrelacionado
Cuantificación área de 25 Ha de Retamo espinoso, del  total 2720,22 Ha un 0,91% contiene esta
condición, de la extensión de la zona  urbana 163844,9 m2, un 5,37%  corresponde a áreas del ecosistema donde  predomina el Retamo Espinoso
Localización
Localidad de Chapinero</t>
  </si>
  <si>
    <t>Construir nueve (9) obras de mitigación para la reducción del riesgo y adaptación a la crisis climática</t>
  </si>
  <si>
    <t>REDUCCIÓN DEL RIESGO Y ADAPTACIÓN AL CAMBIO CLIMÁTICO</t>
  </si>
  <si>
    <t>Intervención</t>
  </si>
  <si>
    <t>física para la reducción del riesgo y adaptación al cambio climático</t>
  </si>
  <si>
    <t>Mitigación del riesgo.</t>
  </si>
  <si>
    <t>Gestión para la prevención y mitigación del riesgo.</t>
  </si>
  <si>
    <t>Descripción del universo Cuantificación En la localidad de chapinero existe altas
probabilidades de amenaza por remoción
en masa por tu topografía
Localización hay un total de 250 manzanas localizadas
en zonas de remoción con amenaza alta,
509 en amenaza media y 241 se
encuentran localizadas en amenaza baja.
Localidad de Chapinero</t>
  </si>
  <si>
    <t>Atender el 100% de la población afectada por emergencias con respuesta integral y coordinada del SDGR-CC</t>
  </si>
  <si>
    <t>MANEJO DE EMERGENCIAS, CALAMIDADES Y DESASTRES</t>
  </si>
  <si>
    <t>efectivas para el fortalecimiento de las capacidades locales para la respuesta a emergencias y desastres materializadas en el Plan Local de  Gestión del Riesgo y Cambio Climático</t>
  </si>
  <si>
    <t>Manejo de emergencias y desastres.</t>
  </si>
  <si>
    <t>Plantar 80.000 árboles en el espacio urbano de Bogotá y realizar el mantenimiento de 400.000 de los existentes</t>
  </si>
  <si>
    <t>ARBORIZACIÓN</t>
  </si>
  <si>
    <t xml:space="preserve">árboles </t>
  </si>
  <si>
    <t>urbanos y/o rurales</t>
  </si>
  <si>
    <t>Arbolado urbano y/o rural.</t>
  </si>
  <si>
    <t xml:space="preserve">Plantación y mantenimiento de árboles, jardines y especies vegetales. </t>
  </si>
  <si>
    <t>Descripción del universo En la Localidad de Chapinero se evidencia
la problemática principal de degradación de
suelos, por tala ilegal de árboles en los
Cerros Orientales
Cuantificación El número estimado de árboles localizados
en el espacio público de uso público del
perímetro urbano de la localidad de
chapinero, es de 56.360 individuos arbóreos
Localización Localidad de Chapinero</t>
  </si>
  <si>
    <t>Plantar y mantener 225.000 individuos vegetales con criterios de recuperación ecológica en zona rural</t>
  </si>
  <si>
    <t>Construcción de 3 escenarios y/o parques deportivos</t>
  </si>
  <si>
    <t>CONSTRUCCIÓN</t>
  </si>
  <si>
    <t xml:space="preserve"> m2</t>
  </si>
  <si>
    <t>de Parques vecinales y/o de bolsillo (la construcción incluye su dotación).</t>
  </si>
  <si>
    <t>Construcción, mantenimiento y dotación de parques vecinales y/o de bolsillo.</t>
  </si>
  <si>
    <t>Parques y escenarios deportivos.</t>
  </si>
  <si>
    <t>Descripción del universo corresponde a los parques vecinales de la
localidad
Cuantificación De acuerdo con el IDRD, la localidad de
Chapinero cuenta con 70 parques de
bolsillo, 88 parques vecinales y 3 parques
zonales, para un total de 161 parques
Localización
Localidad de Chapinero</t>
  </si>
  <si>
    <t>60.000 animales atendidos en los programas de atención integral de la fauna doméstica del Distrito Capital</t>
  </si>
  <si>
    <t>BIENESTAR ANIMAL</t>
  </si>
  <si>
    <t>animales</t>
  </si>
  <si>
    <t>en urgencias, brigadas médico-veterinarias, acciones de esterilización, educación y adopción, de las cuales una se realizará en el día de los animales como estrategia de promoción del cuidado animal..</t>
  </si>
  <si>
    <t>Acuerdos con las redes locales de proteccionistas de animales para urgencias, brigadas médico veterinarias, acciones de esterilización, educación y adopción</t>
  </si>
  <si>
    <t>Servicios de protección y bienestar animal.</t>
  </si>
  <si>
    <t>Descripción del universo Conforme a fuentes del ministerio de salud,
para el año 2018   las cifras del estimativo
poblacional de perros y gatos para la
localidad de Chapinero es de
aproximadamente 25.550
Cuantificación 25550
Localización Localidad de Chapinero, UPZ que
presenta más problemáticas de
animales que coincide con
población vulnerable estratos 1,2
y e como lo son la: UPZ 88, UPZ
89, UPZ 90, UPR Verjón Bajo, Y
parte de la UPZ 97</t>
  </si>
  <si>
    <t>Provisión y mejoramiento de servicios públicos</t>
  </si>
  <si>
    <t>ACUEDUCTOS VEREDALES</t>
  </si>
  <si>
    <t>acueducto</t>
  </si>
  <si>
    <t>veredales con asistencia, intervenir técnica u organizativa.</t>
  </si>
  <si>
    <t>Acueductos veredales y saneamiento básico.</t>
  </si>
  <si>
    <t>Acueductos y alcantarillados.</t>
  </si>
  <si>
    <t>Descripción del universo Cuantificación Según informe de Secretaria Distrital de
Integración (2017) en la vereda el Verjón
Localización Bajo habitan aproximadamente 550
familias, las cuales carecen de servicios
publicos o son precarios
Actualmente  la zona rural, cuenta con
acueductos veredales conformados
principalmente por 7 zonas de captación,
cada una con toma directa de las quebradas
Localidad de Chapinero</t>
  </si>
  <si>
    <t>Gestionar en el terreno del RSDJ la disminución del entierro de residuos y el mayor aprovechamiento con alternativas de transformación en energía y biogás, para que su vida útil no dependa del entierro de residuos sino de los proyectos de aprovechamiento</t>
  </si>
  <si>
    <t>ENERGÍAS ALTERNATIVAS</t>
  </si>
  <si>
    <t>con energías alternativas para el área rural.</t>
  </si>
  <si>
    <t>Energías alternativas para el área rural.</t>
  </si>
  <si>
    <t>Fuentes de energías alternativas para el área rural.</t>
  </si>
  <si>
    <t>Descripción del universo En el área rural de la localidad de
chapinero, específicamente en la vereda el
Verjón Bajo
Cuantificación para finales del año 2019 en la localidad  se
han identificado 37 puntos que presenta
criticidad  criticidad, frecuencia y cantidad
de residuos que generan problemas de
contaminación en el espacio público críticos
de residuos
Localización Localidad de Chapinero</t>
  </si>
  <si>
    <t>Implementar una estrategia de cultura ciudadana para promover la separación en la fuente, el reuso, el reciclaje, valoración y aprovechamiento de residuos ordinarios orgánicos e inorgánicos, contribuyendo a mejorar la gestión sostenible de los residuos generados en la ciudad</t>
  </si>
  <si>
    <t>HÁBITOS DE CONSUMO</t>
  </si>
  <si>
    <t xml:space="preserve">personas </t>
  </si>
  <si>
    <t>como multiplicadoras en separación en la fuente y reciclaje</t>
  </si>
  <si>
    <t>Cambios de hábitos de consumo, separación en la fuente y reciclaje.</t>
  </si>
  <si>
    <t xml:space="preserve">Manejo integral de residuos sólidos. </t>
  </si>
  <si>
    <t>Desarrollar acciones y procesos de asistencia, atención, reparación integral y participación para las víctimas del conflicto armado, en concordancia con las obligaciones y disposiciones legales establecidas para el Distrito Capital</t>
  </si>
  <si>
    <t>a procesos de construcción de memoria, verdad, reparación integral a víctimas, paz y reconciliación.</t>
  </si>
  <si>
    <t>Construcción de memoria, verdad, reparación, víctimas, paz y reconciliación.</t>
  </si>
  <si>
    <t>GESTIÓN PÚBLICA</t>
  </si>
  <si>
    <t>Servicio de apoyo y fortalecimiento a los procesos de construcción de memoria, verdad, reparación integral a víctimas, paz y reconciliación.</t>
  </si>
  <si>
    <t>Implementar una estrategia de formación para el desarrollo de capacidades de incidencia, liderazgo, empoderamiento y participación política de las mujeres, fortaleciendo las escuelas de formación política y definiendo mecanismos para involucrar a las mujeres en los proceso de planeación del Distrito</t>
  </si>
  <si>
    <t>DESARROLLO DE CAPACIDADES</t>
  </si>
  <si>
    <t>para la construcción de ciudadanía y desarrollo de capacidades para el ejercicio de derechos de las mujeres.</t>
  </si>
  <si>
    <t>Construcción de ciudadanía y desarrollo de capacidades para el ejercicio de derechos de las mujeres.</t>
  </si>
  <si>
    <t>Servicios de promoción y capacitación para la construcción de ciudadanía y desarrollo de capacidades para el ejercicio de derechos de las mujeres.</t>
  </si>
  <si>
    <t>Implementar una estrategia semi permanente para la protección de las mujeres víctimas de violencia y su acceso a la justicia en 3 Unidades de Reacción Inmediata -  URI de la Fiscalía General de la Nación y articulada a la línea  123 y Línea púrpura</t>
  </si>
  <si>
    <t>en acciones para la prevención del feminicidio y la violencia contra la mujer.</t>
  </si>
  <si>
    <t>Prevención del feminicidio y la violencia contra la mujer.</t>
  </si>
  <si>
    <t>Prevención, atención y gestión del conflicto en la localidad.</t>
  </si>
  <si>
    <t>Formar a 10.000 jóvenes en habilidades de mediación, tolerancia, empatía, autocontrol y manejo de emociones para prevenir la vinculación de jóvenes al delito, violencias y consumo de sustancias</t>
  </si>
  <si>
    <t>ESCUELA DE SEGURIDAD</t>
  </si>
  <si>
    <t>en la escuela de seguridad, derechos humanos (DDHH) y convivencia.</t>
  </si>
  <si>
    <t>Promoción de la convivencia ciudadana.</t>
  </si>
  <si>
    <t>SEGURIDAD, CONVIVENCIA Y JUSTICIA</t>
  </si>
  <si>
    <t>Descripción del universo Chapinero es la octava localidad con mayor
extensión del Distrito. Cuenta con una
población de 122.991   habitantes (DANE,
Censo General 2005)
Cuantificación 122991
Localización Localidad de Chapinero</t>
  </si>
  <si>
    <t>Implementar al 100% una (1) estrategia institucional para la prevención y el control del delito, con énfasis en la gestión del riesgo de las amenazas y los hechos terroristas a la infraestructura vital y las entradas y salidas de la ciudad</t>
  </si>
  <si>
    <t>en actividades de educación para la resiliencia y la prevención de hechos delictivos.</t>
  </si>
  <si>
    <t>ACUERDOS CIUDADANOS</t>
  </si>
  <si>
    <t>Acuerdo</t>
  </si>
  <si>
    <t>para el uso del EP con fines culturales, deportivos, recreacionales o de
mercados temporales</t>
  </si>
  <si>
    <t>Acuerdos para el uso, acceso y aprovechamiento del espacio público.</t>
  </si>
  <si>
    <t>GOBIERNO</t>
  </si>
  <si>
    <t>Acuerdos ciudadanos suscritos.</t>
  </si>
  <si>
    <t>Descripción del universo En la localidad de Chapinero se han
identificado 10.225 personas que se
dedican a las ventas informales, en distintos
puntos de la ciudad. De estos, se han
registrado 4619 hombres y 5323 mujeres, y
283 sin identificar
Cuantificación 10225
Localización Localidad de Chapinero</t>
  </si>
  <si>
    <t>para la promover la formalización de vendedores informales a círculos
económicos productivos de la ciudad</t>
  </si>
  <si>
    <t>Acuerdos para fortalecer la formalidad.</t>
  </si>
  <si>
    <t>para la vinculación de la ciudadanía en los programas adelantados por el
IDRD y acuerdos con vendedores informales o estacionarios</t>
  </si>
  <si>
    <t>Acuerdos para mejorar el uso de medios de transporte no motorizados.</t>
  </si>
  <si>
    <t>MOVILIDAD</t>
  </si>
  <si>
    <t>Formular e implementar al 100% el Plan Integral de convivencia, seguridad y justicia</t>
  </si>
  <si>
    <t>JUECES DE PAZ</t>
  </si>
  <si>
    <t>Personas</t>
  </si>
  <si>
    <t>en estrategias de acceso a la justicia integral en la ciudad</t>
  </si>
  <si>
    <t>Acceso a la Justicia.</t>
  </si>
  <si>
    <t>Bienes y  servicios de apoyo para el fortalecimiento de la justicia comunitaria y la justicia integral en la ciudad.</t>
  </si>
  <si>
    <t>Descripción del universo Personas antedidas por los servicios
ofertados por la Casa de Jusiticia
Cuantificación 908
Localización Localidad de Chapinero</t>
  </si>
  <si>
    <t>Diseñar e implementar al 100% una estrategia pedagógica del Código Nacional de Seguridad y Convivencia Ciudadana</t>
  </si>
  <si>
    <t>ACCIONES PEDAGÓGICAS</t>
  </si>
  <si>
    <t>Estrategias</t>
  </si>
  <si>
    <t>local de acciones pedagógicas del Código Nacional de Seguridad y
Convivencia Ciudadana en la localidad</t>
  </si>
  <si>
    <t>Diseñar e implementar al 100% una (1) estrategia de intervención de entornos vulnerables, con especial énfasis en las Instituciones Educativas Distritales, las Instituciones de Educación Superior, el Sistema Integrado de Transporte Público, las ciclorrutas, los parques y las zonas de rumba</t>
  </si>
  <si>
    <t>RESOLUCIÓN DE CONFLICTOS ESCOLARES</t>
  </si>
  <si>
    <t>Instituciones educativas</t>
  </si>
  <si>
    <t>al programa pedagógico de resolución de conflictos en la comunidad
escolar.</t>
  </si>
  <si>
    <t>Implementar al 100% el plan de infraestructura y dotación de los organismos de seguridad y justicia, con enfoque territorial</t>
  </si>
  <si>
    <t>Dotaciones</t>
  </si>
  <si>
    <t>de equipos especiales de protección a organismos de seguridad</t>
  </si>
  <si>
    <t>Dotación para instancias de seguridad.</t>
  </si>
  <si>
    <t>Infraestructura y dotaciones para seguridad.</t>
  </si>
  <si>
    <t>Suministrar 1 dotación del parque automotor a organismos de seguridad.</t>
  </si>
  <si>
    <t>del parque automotor a organismos de seguridad.</t>
  </si>
  <si>
    <t>logísticas a organismos de seguridad.</t>
  </si>
  <si>
    <t>Diseñar e implementar al 100% el plan integral de mejoramiento tecnológico para la seguridad</t>
  </si>
  <si>
    <t>Suministrar 1 dotación tecnológica a organismos de seguridad.</t>
  </si>
  <si>
    <t>tecnológicas a organismos de seguridad.</t>
  </si>
  <si>
    <t>Construir 146 km. de malla vial. En esta construcción se contara con un 35% de mano de obra de la localidad donde se ejecute el proyecto</t>
  </si>
  <si>
    <t>INTERVENCIÓN MALLA VIAL LOCAL</t>
  </si>
  <si>
    <t>km-carril</t>
  </si>
  <si>
    <t>De malla vial urbana (local y/o intermedia) con acciones de construcción y/o
conservación</t>
  </si>
  <si>
    <t>Diseño, construcción y conservación (mantenimiento y rehabilitación) de la malla vial local e intermedia urbana o rural.</t>
  </si>
  <si>
    <t>Vías locales.</t>
  </si>
  <si>
    <t>Descripción del universo
Cuantificación
Localización
infraestructura vial y espacio público
malla vial local  318.15 Km ¿ Carril, malla
vial rural con 318.15 km; déficit de 0,6
m2/hab de espacio público; solo el 12.5% de
los puentes se encuentran en buen estado o
sin anomalías
Localidad de Chapinero</t>
  </si>
  <si>
    <t>INTERVENCIÓN MALLA VIAL RURAL</t>
  </si>
  <si>
    <t>e malla vial rural con acciones de construcción y/o conservación</t>
  </si>
  <si>
    <t>Construir 280 km. de cicloinfraestructura</t>
  </si>
  <si>
    <t>CICLO INFRAESTRUCTURA</t>
  </si>
  <si>
    <t>ml</t>
  </si>
  <si>
    <t>de Ciclo-infraestructura con acciones de construcción y/o conservación."</t>
  </si>
  <si>
    <t>Diseño, construcción y conservación de ciclo-infraestructura.</t>
  </si>
  <si>
    <t>Ciclo infraestructura construida y/o conservada.</t>
  </si>
  <si>
    <t>Construir o reforzar 29 Puentes vehiculares e intersecciones a desnivel</t>
  </si>
  <si>
    <t>INTERVENCIÓN PUENTES</t>
  </si>
  <si>
    <t>De Puentes vehiculares y/o peatonales de escala local sobre cuerpos de
agua con acciones de construcción y/o conservación.</t>
  </si>
  <si>
    <t>Construcción y/o conservación de puentes peatonales y/o vehiculares sobre cuerpos de agua (de escala local: urbana y/o rural).</t>
  </si>
  <si>
    <t xml:space="preserve"> Espacio público.</t>
  </si>
  <si>
    <t>Construir 2.718.592 m2 de espacio público para el disfrute de los ciudadanos. En esta construcción se contara con un 35% de mano de obra de la localidad donde se ejecute el proyecto</t>
  </si>
  <si>
    <t xml:space="preserve">CONSTRUCCIÓN Y CONSERVACIÓN </t>
  </si>
  <si>
    <t>de elementos del sistema de espacio público peatonal con acciones de
construcción y/o conservación.</t>
  </si>
  <si>
    <t>Construcción y/o conservación de elementos del sistema de espacio público peatonal.</t>
  </si>
  <si>
    <t>Diseñar una estrategia de integración, alineación y estandarización de la oferta de servicios en los canales de atención disponibles en el Distrito</t>
  </si>
  <si>
    <t>CONECTIVIDAD</t>
  </si>
  <si>
    <t xml:space="preserve">Centro de Acceso Comunitario </t>
  </si>
  <si>
    <t>en zonas rurales y/o apartadas.</t>
  </si>
  <si>
    <t>Conectividad y redes de comunicación.</t>
  </si>
  <si>
    <t>Servicios de Conectividad y redes de comunicación.</t>
  </si>
  <si>
    <t>Descripción del universo Secretaría Distrital de Planeación expone
que la cobertura de internet en la zona rural
de la cuidad es muy baja, el acceso a
internet de los hogares es tan solo del 13%,
mostrando que la brecha digital entre el
área urbana y rural es demasiado alta.
Cuantificación Secretaría Distrital de Planeación muestran
que para la Localidad de Chapinero tan solo
el  33,33 % de hogares rurales cuentan  con
acceso a internet (EMP-2017).
Localización
Localidad de Chapinero</t>
  </si>
  <si>
    <t>Implementar una (1) estrategia para promover expresiones y acciones diversas e innovadoras de participación ciudadana y social para aportar a sujetos y procesos activos en la sostenibilidad del nuevo contrato social</t>
  </si>
  <si>
    <t>a través de procesos de formación para la participación de manera virtual y
presencial.</t>
  </si>
  <si>
    <t>Escuelas y procesos de formación para la participación ciudadana y/u organizaciones para los procesos de presupuestos participativos.</t>
  </si>
  <si>
    <t xml:space="preserve">Espacios y procesos de participación ciudadana fortalecidos. </t>
  </si>
  <si>
    <t>Descripción del universo Las Organizaciones Comunales de primer y
segundo grado, en los espacios comunales
Cuantificación Según el IDPAC existen 16 JAC en la
localidad de Chapinero
Localización Localidad de Chapinero</t>
  </si>
  <si>
    <t>Implementar una (1) estrategia para fortalecer a las organizaciones comunales, sociales, comunitarias, de propiedad horizontal e instancias de participación promocionando la inclusión y el liderazgo de nuevas ciudadanías</t>
  </si>
  <si>
    <t>de salon comunal</t>
  </si>
  <si>
    <t>Intervención y dotación de salones comunales.</t>
  </si>
  <si>
    <t>organizaciones</t>
  </si>
  <si>
    <t>FORTALECIMIENTO ORGANIZATIVO</t>
  </si>
  <si>
    <t>fortalecer</t>
  </si>
  <si>
    <t>JAC e Instancias de participación ciuda</t>
  </si>
  <si>
    <t>Fortalecimiento de organizaciones sociales, comunitarias, comunales, propiedad horizontal e instancias y mecanismos de participación, con énfasis en jóvenes y asociatividad productiva.</t>
  </si>
  <si>
    <t>TRANSPARENCIA Y CONTROL SOCIAL</t>
  </si>
  <si>
    <t>1.00</t>
  </si>
  <si>
    <t>Rendición</t>
  </si>
  <si>
    <t>de cuentas anuales</t>
  </si>
  <si>
    <t>Participación
Ciudadana y
construcción de
confianza.</t>
  </si>
  <si>
    <t>Transparencia, control social y rendición de cuentas del Gobierno Local.</t>
  </si>
  <si>
    <t>FORTALECIMIENTO LOCAL</t>
  </si>
  <si>
    <t>4.00</t>
  </si>
  <si>
    <t>de fortalecimiento institucional.</t>
  </si>
  <si>
    <t>Fortalecimiento institucional.</t>
  </si>
  <si>
    <t>Acciones</t>
  </si>
  <si>
    <t>de inspección, vigilancia y control</t>
  </si>
  <si>
    <t>Inspección, vigilancia y control</t>
  </si>
  <si>
    <t>Inspección, vigilancia y control.</t>
  </si>
  <si>
    <t>Inspección, vigilancia y control (IVC).</t>
  </si>
  <si>
    <t>Gastos totales</t>
  </si>
  <si>
    <t>Funcionamiento</t>
  </si>
  <si>
    <t>Inversión</t>
  </si>
  <si>
    <t xml:space="preserve">2020 a 31 Diciembre </t>
  </si>
  <si>
    <t>NOMBRE</t>
  </si>
  <si>
    <t>DISPONIBLE (Final)</t>
  </si>
  <si>
    <t>EJECUCION</t>
  </si>
  <si>
    <t xml:space="preserve">% Ejec </t>
  </si>
  <si>
    <t>GIROS</t>
  </si>
  <si>
    <t>% Giros</t>
  </si>
  <si>
    <t>GASTOS</t>
  </si>
  <si>
    <t>GASTOS DE FUNCIONAMIENTO</t>
  </si>
  <si>
    <t>GASTOS GENERALES</t>
  </si>
  <si>
    <t>OBLIGACIONES POR PAGAR</t>
  </si>
  <si>
    <t>INVERSIÓN</t>
  </si>
  <si>
    <t>DIRECTA</t>
  </si>
  <si>
    <t xml:space="preserve">2021 a 31 Diciembre </t>
  </si>
  <si>
    <t xml:space="preserve">2022 a 31 Diciembre </t>
  </si>
  <si>
    <t xml:space="preserve">2023 a 31 Diciembre </t>
  </si>
  <si>
    <t xml:space="preserve">2024 a 30 Marzo </t>
  </si>
  <si>
    <t>Modalidad de Selección</t>
  </si>
  <si>
    <t>CONSOLIDADO 2020-2023</t>
  </si>
  <si>
    <t>Cantidad</t>
  </si>
  <si>
    <t>Licitación Publica</t>
  </si>
  <si>
    <t>Selección Abreviada</t>
  </si>
  <si>
    <t>Menor Cuantía</t>
  </si>
  <si>
    <t>Subasta Inversa</t>
  </si>
  <si>
    <t>Bolsa de Productos</t>
  </si>
  <si>
    <t>Acuerdo Marco de Precios</t>
  </si>
  <si>
    <t>Concurso de Méritos</t>
  </si>
  <si>
    <t>Mínima Cuantía</t>
  </si>
  <si>
    <t>Contratación Directa</t>
  </si>
  <si>
    <t>Convenios (Régimen especial del Decreto 777 de 1992, Art- 355 de la Constitución)</t>
  </si>
  <si>
    <t>Contratación Directa. Contratos Interadministrativos</t>
  </si>
  <si>
    <t>Contratación Directa. Contratos de Prestación de Servicios Profesionales</t>
  </si>
  <si>
    <t>Contratación Directa. Contratos de Prestación de Servicios de apoyo a la gestión.</t>
  </si>
  <si>
    <t>Otras modalidades de contratación directa, incluir convenios de asociación o de cooperación</t>
  </si>
  <si>
    <t>TOTAL CONTRATACIÓN</t>
  </si>
  <si>
    <t>Tipo de Contrato</t>
  </si>
  <si>
    <t>Obra Pública</t>
  </si>
  <si>
    <t>Interventoria</t>
  </si>
  <si>
    <t>Prestación de Servicios Profesionales</t>
  </si>
  <si>
    <t>Prestación de Servicios de Apoyo a la Gestión</t>
  </si>
  <si>
    <t>Prestación de Servicios (aseo, vigilancia, etc)</t>
  </si>
  <si>
    <t>Suministro</t>
  </si>
  <si>
    <t>Compraventa</t>
  </si>
  <si>
    <t>Seguros</t>
  </si>
  <si>
    <t>Comisión</t>
  </si>
  <si>
    <t>Convenios</t>
  </si>
  <si>
    <t>Contratos Interadminsitrativos</t>
  </si>
  <si>
    <t>Otros</t>
  </si>
  <si>
    <t>CRUCE DE CIFRAS</t>
  </si>
  <si>
    <t>Vigencia Fiscal</t>
  </si>
  <si>
    <t>N° Proceso SECOP</t>
  </si>
  <si>
    <t>Objeto del contrato</t>
  </si>
  <si>
    <t>Modalidad de selección</t>
  </si>
  <si>
    <t>Relación del contrato con la actividad misional de la Entidad Estatal.</t>
  </si>
  <si>
    <t>Nombre del contratista.</t>
  </si>
  <si>
    <t>Presupuesto estimado del Proceso de Contratación</t>
  </si>
  <si>
    <t>Valor final del Contrato</t>
  </si>
  <si>
    <t>Vigencias futuras</t>
  </si>
  <si>
    <t>Monto de las vigencias futuras</t>
  </si>
  <si>
    <t>Plazo</t>
  </si>
  <si>
    <t>Fecha de inicio de ejecución</t>
  </si>
  <si>
    <t>Fecha de terminación del contrato</t>
  </si>
  <si>
    <t>Adiciones</t>
  </si>
  <si>
    <t>Prórrogas</t>
  </si>
  <si>
    <t>Apoyo a la Supervisión</t>
  </si>
  <si>
    <t>Interventor</t>
  </si>
  <si>
    <t>Incumplimientos, Sanciones y multas.</t>
  </si>
  <si>
    <t>Garantias</t>
  </si>
  <si>
    <t>Estado de las garantías</t>
  </si>
  <si>
    <t>Liquidación</t>
  </si>
  <si>
    <t>Fecha de liquidación</t>
  </si>
  <si>
    <t>Observaciones a la liquidación</t>
  </si>
  <si>
    <t>Actividades pendientes</t>
  </si>
  <si>
    <t>FDLCH-CPS-001-2020</t>
  </si>
  <si>
    <t>PRESTACIÓN DE SERVICIOS PROFESIONALES PARA APOYAR LA GESTIÓN CONTRACTUAL A CARGO DEL ÁREA DE GESTIÓN DEL DESARROLLO LOCAL DE LA ALCALDÍA LOCAL DE CHAPINERO</t>
  </si>
  <si>
    <t>Contratación directa</t>
  </si>
  <si>
    <t>JENNYFER PAOLA GALVIS TORRES</t>
  </si>
  <si>
    <t>6 meses</t>
  </si>
  <si>
    <t>CESAR FRUTO CORREDOR GÓMEZ</t>
  </si>
  <si>
    <t>Vencida</t>
  </si>
  <si>
    <t>Terminación anticipada</t>
  </si>
  <si>
    <t>Ninguna</t>
  </si>
  <si>
    <t>FDLCH-CPS-002-2020</t>
  </si>
  <si>
    <t>BONNY BIANEY AGUIRRE BEDOYA</t>
  </si>
  <si>
    <t>FDLCH-CPS-003-2020</t>
  </si>
  <si>
    <t>PRESTACIÓN DE SERVICIOS PROFESIONALES PARA APOYAR LA GESTIÓN JURÍDICA DEL DESPACHO DE LA ALCALDÍA LOCAL DE CHAPINERO Y LA DE LAS DEPENDENCIAS QUE LA CONFORMAN, EN CUMPLIMIENTO DE LAS FUNCIONES ESTABLECIDAS POR MANDATO CONSTITUCIONAL Y LEGAL</t>
  </si>
  <si>
    <t>ERIKA NATHALIA MUNERA LEMUS</t>
  </si>
  <si>
    <t>4 meses</t>
  </si>
  <si>
    <t>JUAN CARLOS GÓMEZ MELGAREJO</t>
  </si>
  <si>
    <t>Terminado</t>
  </si>
  <si>
    <t>FDLCH-CPS-004-2020</t>
  </si>
  <si>
    <t>PAOLA KARINA ESCALONA PABON
CESIÓN MARGARITA MARIA CASAS ALARCON
CESIÓN JUAN CARLOS RESTREPO  RENGIFO</t>
  </si>
  <si>
    <t>5 meses</t>
  </si>
  <si>
    <t>FDLCH-CPS-005-2020</t>
  </si>
  <si>
    <t xml:space="preserve">PRESTACIÓN DE SERVICIOS PROFESIONALES PARA EL APOYO AL ÁREA DE GESTIÓN DEL DESARROLLO LOCAL DE LA ALCALDÍA LOCAL DE CHAPINERO EN LA FORMULACIÓN, GESTIÓN, EJECUCIÓN Y SEGUIMIENTO A LOS PROYECTOS ASIGNADOS POR EL ALCALDE LOCAL DE CHAPINERO DERIVADOS DE LOS GASTOS DE FUNCIONAMIENTOS Y LA SUPERVISIÓN DE CONTRATOS QUE LE SEAN ASIGNADOS  </t>
  </si>
  <si>
    <t xml:space="preserve">DANIEL FELIPE SANTIAGO COHEN </t>
  </si>
  <si>
    <t>FDLCH-CPS-006-2020</t>
  </si>
  <si>
    <t>PRESTACIÓN DE SERVICIOS PERSONALES NECESARIOS PARA EL APOYO EN LA EJECUCIÓN DE ACTIVIDADES ADMINISTRATIVAS Y OPERATIVAS ADELANTADAS EN LA JUNTA ADMINISTRADORA LOCAL DE CHAPINERO</t>
  </si>
  <si>
    <t>DIANA SOFIA MELO CASTRO</t>
  </si>
  <si>
    <t>FDLCH-CPS-007-2020</t>
  </si>
  <si>
    <t>PRESTACIÓN DE LOS SERVICIOS PERSONALES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</si>
  <si>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GERARDO MORENO HERRERA</t>
  </si>
  <si>
    <t>FDLCH-CPS-008-2020</t>
  </si>
  <si>
    <t>PRESTACIÓN DE SERVICIOS PARA EL APOYO EN LA EJECUCIÓN DE ACTIVIDADES ADMINISTRATIVAS Y OPERATIVAS TRANSVERSALES AL ÁREA DE GESTIÓN DEL DESARROLLO LOCAL RELACIONADAS CON LA GESTIÓN CONTRACTUAL DE LA ALCALDÍA LOCAL DE CHAPINERO</t>
  </si>
  <si>
    <t>FDLCH-CPS-009-2020</t>
  </si>
  <si>
    <t xml:space="preserve"> PRESTACIÓN DE LOS SERVICIOS TÉCNICOS PARA APOYAR LA GESTIÓN Y EJECUCIÓN DE ACTIVIDADES ADMINISTRATIVAS Y OPERATIVAS QUE SE ADELANTAN EN EL DESPACHO DE LA ALCALDÍA LOCAL DE CHAPINERO.</t>
  </si>
  <si>
    <t>SONIA MILENA PORTILLO OSORIO</t>
  </si>
  <si>
    <t>NELSON MAURICIO REY PEÑA</t>
  </si>
  <si>
    <t>FDLCH-CPS-010-2020</t>
  </si>
  <si>
    <t>FERNANDO MEDINA MONTERO</t>
  </si>
  <si>
    <t>CINDY ESPERANZA BULLA BERDUGO</t>
  </si>
  <si>
    <t>FDLCH-CPS-011-2020</t>
  </si>
  <si>
    <t>BENEDICTO VANEGAS CASTELLANOS</t>
  </si>
  <si>
    <t>FDLCH-CPS-012-2020</t>
  </si>
  <si>
    <t>“PRESTACIÓN DE SERVICIOS PERSONALES NECESARIOS PARA EL APOYO EN LA EJECUCIÓN DE ACTIVIDADES ADMINISTRATIVAS Y OPERATIVAS ADELANTADAS EN LA JUNTA ADMINISTRADORA LOCAL DE CHAPINERO”</t>
  </si>
  <si>
    <t>SANDRA MILENA GÓMEZ SALAZAR</t>
  </si>
  <si>
    <t>FDLCH-CPS-013-2020</t>
  </si>
  <si>
    <t>PRESTACIÓN DE SERVICIOS PROFESIONALES PARA APOYAR AL ALCALDE LOCAL EN LA GESTIÓN DE LOS ASUNTOS RELACIONADOS CON SEGURIDAD CIUDADANA, CONVIVENCIA Y PREVENCIÓN DE CONFLICTIVIDADES, VIOLENCIAS Y DELITOS EN LA LOCALIDAD, DE CONFORMIDAD CON EL MARCO NORMATIVO APLICABLE EN LA MATERIA.</t>
  </si>
  <si>
    <t>FDLCH-CPS-014-2020</t>
  </si>
  <si>
    <t>PRESTACIÓN DE SERVICIOS PERSONALES NECESARIOS PARA EL APOYO AL ÁREA DE GESTIÓN DEL DESARROLLO LOCAL DE LA ALCALDÍA LOCAL DE CHAPINERO EN LAS ACTIVIDADES DE RADIACIÓN Y CORRESPONDENCIA.</t>
  </si>
  <si>
    <t>NADIA CAMILA ROA BERMÚDEZ</t>
  </si>
  <si>
    <t>FDLCH-CPS-015-2020</t>
  </si>
  <si>
    <t>PRESTACIÓN DE LOS SERVICIOS PERSONALES NECESARIOS PARA LA CONDUCCIÓN DE LOS VEHÍCULOS QUE CONFORMAN EL PARQUE AUTOMOTOR EN PROPIEDAD O CUSTODIA DEL FONDO DE DESARROLLO LOCAL DE CHAPINERO, Y EL TRANSPORTE DE SERVIDORES PÚBLICOS PARA LA REALIZACIÓN DE LAS ACTIVIDADES MISIONALES DE LA ALCALDÍA LOCAL DE CHAPINER</t>
  </si>
  <si>
    <t>FDLCH-CPS-016-2020</t>
  </si>
  <si>
    <t>PRESTACIÓN DE SERVICIOS PROFESIONALES PARA APOYAR AL ÁREA DE GESTIÓN DEL DESARROLLO LOCAL DE LA ALCALDÍA LOCAL DE CHAPINERO EN LA FORMULACIÓN, GESTIÓN, EJECUCIÓN Y SEGUIMIENTO DE LOS PROYECTOS ASIGNADOS Y LA SUPERVISIÓN DE CONTRATOS QUE LE SEAN ASIGNADOS.</t>
  </si>
  <si>
    <t>MARIA CONSUELO MENDOZA VARELA</t>
  </si>
  <si>
    <t>MAURICIO BOHORQUEZ ESCOBAR</t>
  </si>
  <si>
    <t>FDLCH-CPS-017-2020</t>
  </si>
  <si>
    <t>PRESTACIÓN DE SERVICIOS PROFESIONALES EN DERECHO PARA APOYAR JURÍDICAMENTE LA EJECUCIÓN DE LAS ACCIONES REQUERIDAS PARA LA DEPURACIÓN DE LAS ACTUACIONES ADMINISTRATIVAS QUE CURSAN EN LA ALCALDÍA LOCAL</t>
  </si>
  <si>
    <t>NANCY ROCIO DEL SOCORRO SARMIENTO FONSECA</t>
  </si>
  <si>
    <t>ENVER ALBERTO MESTRA TAMAYO</t>
  </si>
  <si>
    <t>FDLCH-CPS-018-2020</t>
  </si>
  <si>
    <t>PRESTACIÓN DE SERVICIOS PROFESIONALES PARA LA ATENCIÓN, ACOMPAÑAMIENTO EN LA REALIZACIÓN Y PRÁCTICA DE LAS DILIGENCIAS CONTENIDAS EN LAS COMISIONES CIVILES ORDENADAS POR LOS JUECES DE LA REPÚBLICA, EN ATENCIÓN A LO ORDENADO EN MANDATO LEGAL CONTENIDO EN LOS ARTÍCULOS 37 Y 38 DEL CÓDIGO GENERAL DEL PROCESO, EN CONCORDANCIA CON LO PREVISTO EN EL ARTÍCULO 206, PARÁGRAFO 1° DEL CÓDIGO NACIONAL DE POLICÍA Y CONVIVENCIA</t>
  </si>
  <si>
    <t>FDLCH-CPS-019-2020</t>
  </si>
  <si>
    <t>PRESTACIÓN DE SERVICIOS PROFESIONALES PARA APOYAR A LA ALCALDÍA LOCAL DE CHAPINERO EN EL TRÁMITE Y SEGUIMIENTO DEL ESTADO DE LOS PROCESOS QUE SE ADELANTAN EN EL ÁREA DE GESTIÓN POLICIVA, QUE SE PRESENTEN AL DESPACHO DEL ALCALDE LOCAL</t>
  </si>
  <si>
    <t>MARÍA ANGÉLICA BALAGUERA RUIZ</t>
  </si>
  <si>
    <t>FDLCH-CPS-020-2020</t>
  </si>
  <si>
    <t>“PRESTACIÓN DE SERVICIOS PROFESIONALES PARA APOYAR AL EQUIPO DE PRENSA Y COMUNICACIONES DE LA ALCALDÍA LOCAL EN LA REALIZACIÓN Y PUBLICACIÓN DE CONTENIDOS DE REDES SOCIALES Y CANALES DE DIVULGACIÓN DIGITAL (SITIO WEB) DE LA ALCALDÍA LOCAL DE CHAPINERO”.</t>
  </si>
  <si>
    <t>LUISA FERNANDA ACOSTA LOZANO</t>
  </si>
  <si>
    <t>JUAN SEBASTIAN CASTRO</t>
  </si>
  <si>
    <t>FDLCH-CPS-021-2020</t>
  </si>
  <si>
    <t>“PRESTACIÓN DE SERVICIOS TÉCNICOS PARA EL APOYO TRANSVERSAL EN LA ELABORACIÓN DE DOCUMENTOS TÉCNICOS Y ADMINISTRATIVOS DEL ÁREA DE GESTIÓN DEL DESARROLLO LOCAL DE LA ALCALDÍA LOCAL DE CHAPINERO Y EL SEGUIMIENTO A LAS SOLICITUDES EN EL SIPSE”.</t>
  </si>
  <si>
    <t>DARIO ANTONIO MAYO GUERRERO</t>
  </si>
  <si>
    <t>FDLCH-CPS-022-2020</t>
  </si>
  <si>
    <t>PRESTACIÓN DE SERVICIOS PERSONALES NECESARIOS PARA LAS LABORES DE ENTREGA Y RECIBO DE LAS COMUNICACIONES EMITIDAS O RECIBIDAS POR LAS INSPECCIONES DE POLICÍA DE LA LOCALIDAD Y DEPENDENCIAS DE LA ALCALDÍA.</t>
  </si>
  <si>
    <t>DANIEL ALEJANDRO MORENO GARZON</t>
  </si>
  <si>
    <t>FDLCH-CPS-023-2020</t>
  </si>
  <si>
    <t>PRESTACIÓN DE SERVICIOS PROFESIONALES PARA APOYAR AL ÁREA DE GESTIÓN DEL DESARROLLO LOCAL DE LA ALCALDÍA LOCAL DE CHAPINERO EN LA FORMULACIÓN, GESTIÓN Y EJECUCIÓN DEL PROYECTO 1295 BRINDAR ACCIONES INTEGRALES PARA PERSONAS CON DISCAPACIDAD Y SUS RESPECTIVOS CUIDADORES Y EN LA SUPERVISIÓN DE CONTRATOS QUE LE SEAN ASIGNADOS.</t>
  </si>
  <si>
    <t>MYRIAM JEANET RUIZ</t>
  </si>
  <si>
    <t>DIANA CAROLINA MORENO RINCÓN</t>
  </si>
  <si>
    <t>FDLCH-CPS-024-2020</t>
  </si>
  <si>
    <t>PRESTACIÓN DE SERVICIOS PERSONALES NECESARIOS PARA EL APOYO EN LA EJECUCIÓN DE ACTIVIDADES ADMINISTRATIVAS Y OPERATIVAS TRANSVERSALES AL ÁREA DE GESTIÓN DEL DESARROLLO LOCAL Y AQUELLAS QUE SE ADELANTAN EN LA OFICINA DE CONTRATACIÓN DE LA ALCALDÍA LOCAL DE CHAPINERO</t>
  </si>
  <si>
    <t>MARYARY SUNED QUINCHE SANCHEZ</t>
  </si>
  <si>
    <t>CPS-025-2020</t>
  </si>
  <si>
    <t>PRESTACIÓN DE LOS SERVICIOS PERSONALES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</si>
  <si>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CESAR AUGUSTO PEREZ PALACIO</t>
  </si>
  <si>
    <t>Liquidación unilateral</t>
  </si>
  <si>
    <t>FDLCH-CPS-026-2020</t>
  </si>
  <si>
    <t>PRESTACIÓN DE SERVICIOS PROFESIONALES EN DERECHO PARA APOYAR JURÍDICAMENTE LA EJECUCIÓN DE LAS ACCIONES REQUERIDAS PARA LA DEPURACIÓN DE LAS ACTUACIONES ADMINISTRATIVAS QUE CURSAN EN LA ALCALDÍA LOCAL.</t>
  </si>
  <si>
    <t>MARIA ALEXANDRA CADENA FERNANDEZ</t>
  </si>
  <si>
    <t>DOLLY ESPERANZA BUITRAGO GOMEZ</t>
  </si>
  <si>
    <t>FDLCH-CPS-027-2020</t>
  </si>
  <si>
    <t>PRESTACIÓN DE SERVICIOS PROFESIONALES PARA APOYAR TÉCNICAMENTE LAS DISTINTAS ETAPAS DE LOS PROCESOS DE COMPETENCIA DE LA ALCALDÍA LOCAL DE CHAPINERO, PARA LA DEPURACIÓN DE ACTUACIONES ADMINISTRATIVAS</t>
  </si>
  <si>
    <t>CARLOS ANDRÉS GIL RUEDA</t>
  </si>
  <si>
    <t>FDLCH-CPS-028-2020</t>
  </si>
  <si>
    <t>PRESTACIÓN DE SERVICIOS PROFESIONALES PARA EL APOYO AL DESPACHO DE LA ALCALDÍA LOCAL DE CHAPINERO EN LA ADMINISTRACIÓN Y SOPORTE A LA INFRAESTRUCTURA TECNOLÓGICA EN PROPIEDAD O CUSTODIA Y PARA REALIZAR ACTIVIDADES DE FORMULACIÓN DE PROYECTOS QUE LE SEAN ASIGNADOS Y ACTIVIDADES DE APOYO A LA SUPERVISIÓN DE LOS CONTRATOS QUE LE FUEREN ASIGNADOS</t>
  </si>
  <si>
    <t>FREDY YOVANNI BORDA CEPEDA</t>
  </si>
  <si>
    <t>FDLCH-CPS-029-2020</t>
  </si>
  <si>
    <t>PRESTACIÓN DE SERVICIOS PROFESIONALES PARA APOYAR EL ÁREA DE GESTIÓN DEL DESARROLLO LOCAL DE LA ALCALDÍA LOCAL DE CHAPINERO EN LA GESTIÓN CONTRACTUAL DEL PROYECTO 1301 MEJORAR LA CALIDAD DE LA MOVILIDAD.</t>
  </si>
  <si>
    <t>JHOANA ANDREA SALOMON CASTRO</t>
  </si>
  <si>
    <t>FDLCH-CPS-030-2020</t>
  </si>
  <si>
    <t>PRESTAR LOS SERVICIOS PROFESIONALES PARA APOYAR EL ÁREA GESTIÓN DEL DESARROLLO LOCAL DE LA ALCALDÍA LOCAL DE CHAPINERO EN LAS ACTIVIDADES CONTABLES Y PRESUPUESTALES</t>
  </si>
  <si>
    <t xml:space="preserve">LEONARDO OROZCO MARTINEZ </t>
  </si>
  <si>
    <t>RICARDO MARTINEZ NIEVES</t>
  </si>
  <si>
    <t>FDLCH-CPS-031-2020</t>
  </si>
  <si>
    <t>PRESTAR SUS SERVICIOS PROFESIONALES A LA ALCALDIA LOCAL DE CHAPINERO PARA APOYAR TECNICAMENTE LA EJECUCION DEL PROYECTO 1299 , ASESORIA PARA LA LEGALIZACION DE BARRIOS Y TITULACION DE PREDIOS EN EL COMPONENTE DEMANDAS DE TITULACION CONFORME A GARANTIZAR EL CUMPLIMIENTO DEL PLAN DE DESARROLLO LOCAL</t>
  </si>
  <si>
    <t>JUAN CAMILO ALZATE OCAMPO</t>
  </si>
  <si>
    <t xml:space="preserve"> KAREN DANIELA NARVAEZ</t>
  </si>
  <si>
    <t>FDLCH-CPS-032-2020</t>
  </si>
  <si>
    <t>PRESTACIÓN DE SERVICIOS DE APOYO DE LOGÍSTICA QUE SE REQUIERAN EN EL DESARROLLO DE LAS ACTIVIDADES RELATIVAS A RECUPERACIÓN Y EMBELLECIMIENTO DEL ESPACIO PÚBLICO QUE TENGA A CARGO EL FONDO LOCAL DE DESARROLLO DE CHAPINERO</t>
  </si>
  <si>
    <t>JORGE ENRIQUE URQUIJO</t>
  </si>
  <si>
    <t xml:space="preserve">JORGE ENRIQUE ABREO REYES </t>
  </si>
  <si>
    <t>FDLCH-CPS-033-2020</t>
  </si>
  <si>
    <t>WILSON FERNANDO ORJUELA CHAVEZ</t>
  </si>
  <si>
    <t>FDLCH-CPS-034-2020</t>
  </si>
  <si>
    <t>AXEL FERNANDO ALONSO GARRIDO SALCEDO
LUIS ALFREDO SILVA TRACEVEDO</t>
  </si>
  <si>
    <t>FDLCH-CPS-035-2020</t>
  </si>
  <si>
    <t>JUAN CARLOS MURILLO GUZMAN</t>
  </si>
  <si>
    <t>FDLCH-CPS-036-2020</t>
  </si>
  <si>
    <t>PRESTACIÓN DE SERVICIOS PROFESIONALES PARA APOYAR EL ÁREA DE GESTIÓN DEL DESARROLLO LOCAL DE LA ALCALDÍA LOCAL DE CHAPINERO EN LA GESTIÓN CONTRACTUAL DEL PROYECTO 1301 MEJORAR LA CALIDAD DE LA MOVILIDAD</t>
  </si>
  <si>
    <t>YENNY ALEXANDRA HERRERA PEÑA</t>
  </si>
  <si>
    <t>JAIME HERNANDO PRIETO ÁLVAREZ</t>
  </si>
  <si>
    <t>FDLCH-CPS-037-2020</t>
  </si>
  <si>
    <t>PRESTACIÓN DE SERVICIOS PROFESIONALES PARA LA OPERACIÓN, PRESTACIÓN Y SEGUIMIENTO Y CUMPLIMIENTO DE LOS PROCEDIMIENTOS ADMINISTRATIVOS, OPERATIVOS Y PROGRAMÁTICOS DE LOS SERVICIOS SOCIALES DEL PROYECTO DE SUBSIDIO APOYO ECONÓMICO TIPO C, QUE CONTRIBUYAN A LA GARANTÍA DE LOS DERECHOS DE LA POBLACIÓN MAYOR EN EL MARCO DE LA POLÍTICA PÚBLICA SOCIAL PARA EL ENVEJECIMIENTO Y LA VEJEZ EN EL DISTRITO CAPITAL A CARGO DE LA ALCALDÍA LOCAL DE CHAPINERO</t>
  </si>
  <si>
    <t>BELLA ELOISA KAROLINA MORENO BRIONES</t>
  </si>
  <si>
    <t>FDLCH-CPS-038-2020</t>
  </si>
  <si>
    <t>PRESTACIÓN DE SERVICIOS PROFESIONALES PARA EL APOYO AL ÁREA DE GESTIÓN DEL DESARROLLO LOCAL DE LA ALCALDÍA LOCAL DE CHAPINERO EN LA FORMULACIÓN, GESTIÓN, EJECUCIÓN Y SEGUIMIENTO DEL PROYECTO 1301 'MEJORAR LA CALIDAD DE LA MOVILIDAD' Y LA SUPERVISIÓN DE CONTRATOS QUE LE SEAN ASIGNADOS.</t>
  </si>
  <si>
    <t>FDLCH-CPS-039-2020</t>
  </si>
  <si>
    <t>HEVER AUGUSTO PARADA VANEGAS</t>
  </si>
  <si>
    <t>FDLCH-CPS-040-2020</t>
  </si>
  <si>
    <t>PRESTACIÓN DE SERVICIOS PERSONALES NECESARIOS PARA APOYAR LA GESTIÓN Y EJECUCIÓN DE ACTIVIDADES ADMINISTRATIVAS, OPERATIVAS Y LOGÍSTICAS QUE SE ADELANTAN EN EL ÁREA DE GESTIÓN DEL DESARROLLO LOCAL DE LA ALCALDÍA LOCAL DE CHAPINERO</t>
  </si>
  <si>
    <t>ALEXANDER CASTRO PEREIRA</t>
  </si>
  <si>
    <t>FDLCH-CPS-041-2020</t>
  </si>
  <si>
    <t>APOYAR TÉCNICAMENTE A LOS RESPONSABLES E INTEGRANTES DE LOS PROCESOS EN LA IMPLEMENTACIÓN DE HERRAMIENTAS DE GESTIÓN, SIGUIENDO LOS LINEAMIENTOS METODOLÓGICOS ESTABLECIDOS POR LA OFICINA ASESORA DE PLANEACIÓN DE LA SECRETARÍA DISTRITAL DE GOBIERNO</t>
  </si>
  <si>
    <t>DEISY RUTH CONTRERAS RAMOS</t>
  </si>
  <si>
    <t>FDLCH-CPS-042-2020</t>
  </si>
  <si>
    <t>PRESTACIÓN DE SERVICIOS TÉCNICOS PARA APOYAR LAS TAREAS OPERATIVAS DE CARÁCTER ARCHIVÍSTICO DESARROLLADAS EN LA ALCALDÍA LOCAL PARA GARANTIZAR LA APLICACIÓN CORRECTA DE LOS PROCEDIMIENTOS TÉCNICOS.</t>
  </si>
  <si>
    <t>DIANA CAROLINA CASTRO</t>
  </si>
  <si>
    <t>FDLCH-CPS-043-2020</t>
  </si>
  <si>
    <t>PRESTACIÓN DE SERVICIOS PROFESIONALES PARA APOYAR AL ÁREA DE GESTIÓN DEL DESARROLLO LOCAL DE LA ALCALDÍA LOCAL DE CHAPINERO EN LA FORMULACIÓN, GESTIÓN Y EJECUCIÓN DEL PROYECTO 1298 CULTURA Y DEPORTE: TRANSFORMANDO VIDAS Y HACIENDO CIUDADANOS FELICES Y EN LA SUPERVISIÓN DE CONTRATOS QUE LE SEAN ASIGNADOS.</t>
  </si>
  <si>
    <t>LINA MARIA CORTES GUTIERREZ</t>
  </si>
  <si>
    <t>FDLCH-CPS-044-2020</t>
  </si>
  <si>
    <t>PRESTACIÓN DE SERVICIOS PROFESIONALES PARA APOYAR AL ÁREA DE GESTIÓN DEL DESARROLLO LOCAL DE LA ALCALDÍA LOCAL DE CHAPINERO EN LOS PROYECTOS QUE LE SEAN ASIGNADOS Y LA SUPERVISIÓN DE LOS CONTRATOS</t>
  </si>
  <si>
    <t xml:space="preserve">NELSON LUIS VILLERO GUERRA </t>
  </si>
  <si>
    <t>ASIGNADO: JAIME HERNANDO PRIETO                                           OSCAR YESID RAMOS CALDERON (anterior supervisor)</t>
  </si>
  <si>
    <t>FDLCH-CPS-045-2020</t>
  </si>
  <si>
    <t>PRESTACIÓN DE SERVICIOS PROFESIONALES PARA APOYAR AL ÁREA DE GESTIÓN DEL DESARROLLO LOCAL DE LA ALCALDÍA LOCAL DE CHAPINERO EN LA FORMULACIÓN, GESTIÓN Y EJECUCIÓN DEL PROYECTO 1293 'CONTRIBUIR EN EL DESARROLLO DE LA PRIMERA INFANCIA Y LA ELIMINACIÓN DE LAS VIOLENCIAS' Y LA SUPERVISIÓN DE CONTRATOS QUE LE SEAN ASIGNADOS</t>
  </si>
  <si>
    <t>FDLCH-CPS-046-2020</t>
  </si>
  <si>
    <t>PRESTACIÓN DE SERVICIOS TÉCNICOS PARA APOYAR LA GESTIÓN DOCUMENTAL DE LA ALCALDÍA LOCAL PARA LA IMPLEMENTACIÓN DEL PROCESO DE VERIFICACIÓN, SOPORTE Y ACOMPAÑAMIENTO, EN EL DESARROLLO DE LAS ACTIVIDADES PROPIAS DE LOS PROCESOS Y ACTUACIONES ADMINISTRATIVAS EXISTENTES</t>
  </si>
  <si>
    <t>CARMEN IRENE REYES GAÑAN</t>
  </si>
  <si>
    <t>FDLCH-CPS-047-2020</t>
  </si>
  <si>
    <t>PRESTAR LOS SERVICIOS TÉCNICOS PARA LA OPERACIÓN, SEGUIMIENTO Y CUMPLIMIENTO DE LOS PROCESOS Y PROCEDIMIENTOS DEL SERVICIO APOYOS PARA LA SEGURIDAD ECONÓMICA TIPO C, REQUERIDOS PARA EL OPORTUNO Y ADEC</t>
  </si>
  <si>
    <t>ANDREA DEL PILAR PASTRANA PEREZ</t>
  </si>
  <si>
    <t>CPS-048-2020</t>
  </si>
  <si>
    <t>PRESTACIÓN DE SERVICIOS PERSONALES NECESARIOS PARA APOYAR LA GESTIÓN DOCUMENTAL DE LA ALCALDÍA LOCAL, ACOMPAÑANDO AL EQUIPO JURÍDICO DE DEPURACIÓN EN LAS LABORES OPERATIVAS QUE GENERA EL PROCESO DE IMPULSO DE LAS ACTUACIONES ADMINISTRATIVAS EXISTENTES EN LAS DIFERENTES ALCALDÍAS LOCALES</t>
  </si>
  <si>
    <t>PAULO  CESAR RAMIREZ INFANTE</t>
  </si>
  <si>
    <t>FDLCH-CPS-049-2020</t>
  </si>
  <si>
    <t>PRESTACIÓN DE SERVICIOS PERSONALES NECESARIOS PARA EL APOYO A LA GESTIÓN Y EJECUCIÓN DE LAS ACTIVIDADES ADMINISTRATIVAS Y OPERATIVAS QUE SE ADELANTAN EN EL ÀREA DE GESTIÓN PILICIVA JURÍDICA DE LA ALCALDÍA LOCAL DE CHAPINERO</t>
  </si>
  <si>
    <t>OLGA LUCIA OBANDO CHACA</t>
  </si>
  <si>
    <t>FDLCH-CPS-050-2020</t>
  </si>
  <si>
    <t>PRESTACIÓN DE SERVICIOS PERSONALES NECESARIOS PARA EL APOYO DE LAS ACTIVIDADES ADMINISTRATIVAS Y OPERATIVAS QUE ADELANTEN EN EL ÁREA DE GESTIÓN POLICIVA OBRAS EN LA ALCALDÍA LOCAL DE CHAPINERO</t>
  </si>
  <si>
    <t>DIEGO ALEJANDRO PORTILLA UBATE</t>
  </si>
  <si>
    <t>FDLCH-CPS-051-2020</t>
  </si>
  <si>
    <t>PRESTACIÓN DE SERVICIOS PROFESIONALES PARA APOYAR TÉCNICAMENTE LAS DISTINTAS ETAPAS DE LOS PROCESOS DE COMPETENCIA DE LAS INSPECCIONES DE POLICÍA DE LA LOCALIDAD DE CHAPINERO, SEGÚN REPARTO</t>
  </si>
  <si>
    <t>SANDRA ELIZABETH ORTIZ MALDONADO</t>
  </si>
  <si>
    <t>FDLCH-CPS-052-2020</t>
  </si>
  <si>
    <t>PRESTACIÓN DE SERVICIOS PROFESIONALES PARA APOYAR TÉCNICAMENTE LAS DISTINTAS ETAPAS DE LOS PROCESOS DE COMPETENCIA DE LAS INSPECCIONES DE POLICÍA DE LA LOCALIDAD DE CHAPINERO, SEGÚN REPARTO.</t>
  </si>
  <si>
    <t>PEDRO FRANCISCO RORIGUEZ CUENCA</t>
  </si>
  <si>
    <t>FDLCH-CPS-053-2020</t>
  </si>
  <si>
    <t>DESCRIPCIÓN: PRESTACIÓN DE SERVICIOS PROFESIONALES PARA APOYAR AL ALCALDE LOCAL EN LA PROMOCIÓN, ACOMPAÑAMIENTO, COORDINACIÓN Y ATENCIÓN DE LAS INSTANCIAS DE COORDINACIÓN INTERINSTITUCIONALES Y LAS INSTANCIAS DE PARTICIPACIÓN LOCALES, ASÍ COMO LOS PROCESOS COMUNITARIOS EN LA LOCALIDAD</t>
  </si>
  <si>
    <t>CARLOS ARTURO BARBOSA PEREZ</t>
  </si>
  <si>
    <t>LAURA MALAGIGI GOMEZ</t>
  </si>
  <si>
    <t>FDLCH-CPS-054-2020</t>
  </si>
  <si>
    <t>PRESTACIÓN DE SERVICIOS PERSONALES NECESARIOS PARA EL APOYO AL ÁREA DE GESTIÓN POLICIVA DE INSPECCIONES DE LA ALCALDÍA LOCAL DE CHAPINERO EN LAS ACTIVIDADES DE RADICACIÓN Y CORRESPONDENCIA</t>
  </si>
  <si>
    <t>FDLCH-CPS-055 A-2020</t>
  </si>
  <si>
    <t>DESCRIPCIÓN: PRESTACIÓN DE SERVICIOS PROFESIONALES PARA APOYAR JURÍDICAMENTE LA EJECUCIÓN DE LAS ACCIONES REQUERIDAS PARA EL TRÁMITE E IMPULSO PROCESAL DE LAS ACTUACIONES CONTRAVENCIONES Y/O QUERELLAS QUE CURSEN EN LAS INSPECCIONES DE POLICÍA DE LA LOCALIDAD DE CHAPINERO</t>
  </si>
  <si>
    <t>DENNIS NATALIA BERNAL RAMIREZ</t>
  </si>
  <si>
    <t>FDLCH-CPS-056-2020</t>
  </si>
  <si>
    <t>PRESTACIÓN DE SERVICIOS PROFESIONALES PARA APOYAR AL ÁREA DE GESTIÓN DEL DESARROLLO LOCAL DE LA ALCALDÍA LOCAL DE CHAPINERO EN LA FORMULACIÓN, GESTIÓN Y EJECUCIÓN DEL PROYECTO 1302 ENTORNOS SEGUROS PARA LA CIUDADANÍA</t>
  </si>
  <si>
    <t>ALBA TERESA TRIANA RUBIANO</t>
  </si>
  <si>
    <t>FDLCH-CPS-057-2020</t>
  </si>
  <si>
    <t>PRESTACIÓN DE LOS SERVICIOS PROFESIONALES PARA APOYAR LA FORMULACIÓN, GESTIÓN Y SEGUIMIENTO DE ACTIVIDADES ENFOCADAS A LA GESTIÓN AMBIENTAL EXTERNA, ENCAMINADAS A LA MITIGACIÓN DE LOS DIFERENTES IMPACTOS AMBIENTALES Y LA CONSERVACIÓN DE LOS RECURSOS NATURALES DE LA LOCALIDAD DE CHAPINERO</t>
  </si>
  <si>
    <t>JOHN ELKIN FEO DUITAMA</t>
  </si>
  <si>
    <t>FDLCH-CPS-058-2020</t>
  </si>
  <si>
    <t>PRESTACIÓN DE SERVICIOS TÉCNICOS PARA APOYAR AL ÁREA DE GESTIÓN DEL DESARROLLO LOCAL DE LA ALCALDÍA LOCAL DE CHAPINERO EN LA GESTIÓN DEL PROYECTO 1298 CULTURA Y DEPORTE: TRANSFORMANDO VIDAS Y HACIENDO CIUDADANOS FELICES</t>
  </si>
  <si>
    <t>TAMIA PALOMA RIBADENEIRA MIÑO</t>
  </si>
  <si>
    <t>FDLCH-CPS-059-2020</t>
  </si>
  <si>
    <t>PRESTACIÓN DE SERVICIOS PROFESIONALES PARA APOYAR JURÍDICAMENTE LA EJECUCIÓN DE LAS ACCIONES REQUERIDAS PARA EL TRÁMITE E IMPULSO PROCESAL DE LAS ACTUACIONES CONTRAVENCIONES Y/O QUERELLAS QUE CURSEN EN LAS INSPECCIONES DE POLICÍA DE LA LOCALIDAD DE CHAPINERO</t>
  </si>
  <si>
    <t>ALVARO ENRIQUE CORRALES HERRERA
LUIS FERNANDO DELGADO JIMENEZ</t>
  </si>
  <si>
    <t>FDLCH-CPS-060-2020</t>
  </si>
  <si>
    <t>PRESTACIÓN DE SERVICIOS PROFESIONALES PARA APOYAR LA GESTIÓN JURÍDICA DEL DESPACHO DE LA ALCALDÍA LOCAL DE CHAPINERO Y LA DE LAS DEPENDENCIAS QUE LA CONFORMAN EN CUMPLIMIENTO DE LAS FUNCIONES ESTABLECIDAS POR MANDATO CONSTITUCIONAL Y LEGAL</t>
  </si>
  <si>
    <t>RAFAEL EDUARDO VARGAS CASTRO</t>
  </si>
  <si>
    <t>FDLCH-CPS-061-2020</t>
  </si>
  <si>
    <t>MARTHA LUCIA  SUAREZ OSORIO</t>
  </si>
  <si>
    <t>FDLCH-CPS-062-2020</t>
  </si>
  <si>
    <t>APOYAR LA FORMULACIÓN, EJECUCIÓN, SEGUIMIENTO Y MEJORA CONTINUA DE LAS HERRAMIENTAS QUE CONFORMAN LA GESTIÓN AMBIENTAL INSTITUCIONAL DE LA ALCALDÍA LOCAL DE CHAPINERO.</t>
  </si>
  <si>
    <t>RAYMON ALEXANDER JIMÉNEZ ARTEAGA</t>
  </si>
  <si>
    <t>RAYMOND ALEXANDER JIEMENZ ARTEAGA</t>
  </si>
  <si>
    <t>FDLCH-CPS-063-2020</t>
  </si>
  <si>
    <t>PRESTACIÓN DE SERVICIOS PERSONALES NECESARIOS PARA EL APOYO AL ÁREA DE GESTIÓN DEL DESARROLLO LOCAL DE LA ALCALDÍA LOCAL DE CHAPINERO EN LAS ACTIVIDADES DE RADICACIÓN Y CORRESPONDENCIA</t>
  </si>
  <si>
    <t>FDLCH-CPS-064-2020</t>
  </si>
  <si>
    <t>ANULADO</t>
  </si>
  <si>
    <t xml:space="preserve">ANULADO </t>
  </si>
  <si>
    <t>Anulado</t>
  </si>
  <si>
    <t>FDLCH-CPS-065-2020</t>
  </si>
  <si>
    <t>PRESTACIÓN DESERVICIOS DE APOYO ALÀREA DE GESTIÓN DEL DESARROLLO LOCAL DE LA ALCALDÇIA LOCAL DE CHAPINERO EN LAGESTIÓN DEL PROYECTO 1305,EN CHAPINERO PARTICIPAMOS TODOS</t>
  </si>
  <si>
    <t>MILENA YINETH VELASQUEZ MOYA</t>
  </si>
  <si>
    <t>FDLCH-CPS-066-2020</t>
  </si>
  <si>
    <t>JUAN SEBASTIAN GACHARNA BELLO</t>
  </si>
  <si>
    <t>FDLCH-CPS-067-2020</t>
  </si>
  <si>
    <t>MANUEL FALLA BUSTOS</t>
  </si>
  <si>
    <t>FDLCH-CPS-068-2020</t>
  </si>
  <si>
    <t>JUAN MANUEL CASTIBLANCO VARGAS</t>
  </si>
  <si>
    <t>FDLCH-CPS-069-2020</t>
  </si>
  <si>
    <t>PRESTACIÓN DE SERVICIOS DE APOYO DE LOGÍSTICO QUE SE REQUIERAN EN EL DESARROLLO DE LAS ACTIVIDADES RELATIVAS A RECUPERACIÓN Y EMBELLECIMIENTO DEL ESPACIO PÚBLICO QUE TENGA A CARGO EL FONDO LOCAL DE DESARROLLO DE CHAPINERO.</t>
  </si>
  <si>
    <t>FDLCH-CPS-070-2020</t>
  </si>
  <si>
    <t xml:space="preserve"> PRESTACIÓN DE SERVICIOS PROFESIONALES PARA EL APOYO AL ÁREA DE GESTIÓN DEL DESARROLLO LOCAL DE LA ALCALDÍA LOCAL DE CHAPINERO EN LA FORMULACIÓN, GESTIÓN, EJECUCIÓN Y SEGUIMIENTO DEL PROYECTO 1301 'MEJORAR LA CALIDAD DE LA MOVILIDAD' Y LA SUPERVISIÓN DE CONTRATOS QUE LE SEAN ASIGNADOS.</t>
  </si>
  <si>
    <t>LUIS FERNANDO ALARCON PEÑA</t>
  </si>
  <si>
    <t>FDLCH-CPS-071-2020</t>
  </si>
  <si>
    <t>SALOMON RODRÍGUEZ LAGUNA</t>
  </si>
  <si>
    <t>FDLCH-CPS-072-2020</t>
  </si>
  <si>
    <t>RICARDO ALBERTO CORNEJO GONZALEZ</t>
  </si>
  <si>
    <t>FDLCH-CPS-073-2020</t>
  </si>
  <si>
    <t>PRESTACIÓN DE SERVICIOS PROFESIONALES PARA APOYAR AL EQUIPO DE PRENSA Y CONUNICACIONES DE LA ALCALDIA LOCAL EN LA REALIZACION DE PRODUCTOS Y PIEZAS DIGITALES , IMPRESAS Y PUBLICITARIAS DE GRAN FORMATO Y DE ANIMACIÓN GRAFICA , ASI COMO APOYAR LA PRODUCCIÓN Y MONTAJE DE EVENTOS</t>
  </si>
  <si>
    <t>HENRRY DAVID CAJICA RINCON
LILIANA MONTAÑEZ SALGADO
MARIA CAMILA TORRES ALMANZA</t>
  </si>
  <si>
    <t>FDLCH-CPS-074-2020</t>
  </si>
  <si>
    <t>SANTIAGO LEON NISPERUZA</t>
  </si>
  <si>
    <t>FDLCH-CPS-075-2020</t>
  </si>
  <si>
    <t>PRESTACIÓN DE LOS SERVICIOS PROFESIONALES PARA APOYAR AL DESPACHO LA EJECUCIÓN DE ACTIVIDADES DE PLANEACIÓN Y GESTIÓN DEL RIESGO Y CAMBIO CLIMÁTICO EN LA LOCALIDAD DE CHAPINERO.</t>
  </si>
  <si>
    <t xml:space="preserve">RAYMOND ALEXANDER JIMENEZ ARTEAGA
MAURICIO BOHORQUEZ ESCOBAR </t>
  </si>
  <si>
    <t>FDLCH-CPS-076-2020</t>
  </si>
  <si>
    <t>LEONARD YESID GARCIA ROJAS</t>
  </si>
  <si>
    <t>FDLCH-CPS-077-2020</t>
  </si>
  <si>
    <t>FDLCH-CPS-078-2020</t>
  </si>
  <si>
    <t>VIDAL ROBERTO MENDEZ LASPRIELLA</t>
  </si>
  <si>
    <t>FDLCH-CPS-079-2020</t>
  </si>
  <si>
    <t>DIEGO IVAN HORTUA VILLALBA</t>
  </si>
  <si>
    <t>FDLCH-CPS-080-2020</t>
  </si>
  <si>
    <t>PRESTACIÓN DE SERVICIOS PROFESIONALES PARA APOYAR AL ÁREA DE GESTIÓN DEL DESARROLLO LOCAL DE LA ALCALDÍA LOCAL DE CHAPINERO EN LA FORMULACIÓN, GESTIÓN Y EJECUCIÓN DEL PROYECTO 1297 POR UN TERRITORIO EDUCADO, INCLUYENTE Y DIVERSO</t>
  </si>
  <si>
    <t>ELIANA CRISTINA VERA PEREA</t>
  </si>
  <si>
    <t>FDLCH-CPS-081-2020</t>
  </si>
  <si>
    <t>WILLIAM RENE DIAZ GARAY</t>
  </si>
  <si>
    <t>FDLCH-CPS-082-2020</t>
  </si>
  <si>
    <t>PRESTAR SUS SERVICIOS PROFESIONALES A LA ALCALDÍA LOCAL DE CHAPINERO APOYANDO LA EJECUCIÓN DEL PROYECTO 1299 ASESORÍA PARA LA LEGALIZACIÓN DE BARRIOS Y TITULACIÓN DE PREDIOS EN EL COMPONENTE DEMANDAS DE TITULACIÓN CONFORME A GARANTIZAR EL CUMPLIMIENTO DEL PLAN DE DESARROLLO LOCAL.</t>
  </si>
  <si>
    <t>ALVARO ENRIQUE CORRALES HERRERA</t>
  </si>
  <si>
    <t>KAREN DANIELA NARVAEZ ROSERO</t>
  </si>
  <si>
    <t>FDLCH-CPS-083-2020</t>
  </si>
  <si>
    <t>PAOLA KARINA ESCALONA PABON</t>
  </si>
  <si>
    <t>FDLCH-CPS-084-2020</t>
  </si>
  <si>
    <t>NANCY LOPEZ PINEDA</t>
  </si>
  <si>
    <t>FDLCH-CPS-085-2020</t>
  </si>
  <si>
    <t>FDLCH-CPS-086-2020</t>
  </si>
  <si>
    <t>PRESTACIÓN DE SERVICIOS PROFESIONALES EN DERECHO PARA  APOYAR JURÍDICAMENTE LA EJECUCIÓN DE LAS ACCIONES REQUERIDAS PARA LA DEPURACIÓN DE LAS ACTUACIONES ADMINISTRATIVAS QUE CURSAN  EN LA ALCALDÍA LOCAL</t>
  </si>
  <si>
    <t>MICHELLE MARGARITA CABALLERO GOMEZ</t>
  </si>
  <si>
    <t>FDLCH-CPS-087-2020</t>
  </si>
  <si>
    <t>PRESTAR SERVICIOS PERSONALES NECESARIOS PARA EL APOYO ADMINISTRATIVO, ASISTENCIALMENTE A LAS  INSPECCIONES DE POLICÍA DE LA LOCALIDAD DE CHAPINERO</t>
  </si>
  <si>
    <t>FDLCH-CPS-088-2020</t>
  </si>
  <si>
    <t>KEYLA MILENA DELUQUEZ MEDINA</t>
  </si>
  <si>
    <t>FDLCH-CPS-089-2020</t>
  </si>
  <si>
    <t>PRESTACIÓN DE SERVICIOS PROFESIONALES PARA EL ÀREA DE GESTIÓN DEL DESARROLLO DE LA ALCALDÍA DECHAPINERO PARA EL APOYO A LA SUPERVISIÓN DE LOS CONTRATOS DERIVADOS DEL PROYECTO 1302 ENTORNOS SEGUROS PARA LA CIUDADANÍA</t>
  </si>
  <si>
    <t>ANDREA MARCELA RODRIGUEZ ARANGO</t>
  </si>
  <si>
    <t>CPS-090-2020</t>
  </si>
  <si>
    <t>PRESTACIÓN DE SERVICIOS PERSONALES NECEARIOS PARA EL APOYO A LA GESTIÓN  Y EJECUCIÓN DE LASACTIVIDADES ADMINISTRATIVAS Y OPERATIVAS  QUE SE ADELANTAN  EN EL ÁREA  DE GESTIÓN POLICIVA JURÍDICA DE LA ACALDÍA LOCAL DE CHAPINERO</t>
  </si>
  <si>
    <t>YOLANDA VARGAS MORA</t>
  </si>
  <si>
    <t>OC-091-2020</t>
  </si>
  <si>
    <t>PRESTACIÓN DEL SERVICIO INTEGRAL DE ASEO Y CAFETERÍA PARA LA ALCALDÍA LOCAL DE CHAPINERO EN LAS CONDICIONES DEL ACUERDO MARCO DE PRECIOS CCE-972-AMP-2019</t>
  </si>
  <si>
    <t>Selección abreviada</t>
  </si>
  <si>
    <t>UNIÓN TEMPORAL ASEO COLOMBIA 2</t>
  </si>
  <si>
    <t>11 meses</t>
  </si>
  <si>
    <t>Liquidación de común acuerdo</t>
  </si>
  <si>
    <t>FDLCH-CA-092-2020</t>
  </si>
  <si>
    <t>PRESTACIÓN DE SERVICIOS DE MANTENIMIENTO PREVENTIVO, MANTENIMIENTO CORRECTIVO Y SUMINISTRO DE REPUESTOS PARA EL PARQUE AUTOMOTOR DE PROPIEDAD DEL FONDO DE DESARROLLO LOCAL DE CHAPINERO</t>
  </si>
  <si>
    <t>Mínima cuantía</t>
  </si>
  <si>
    <t>CENTRO CAR 19 LTDA</t>
  </si>
  <si>
    <t>8 meses</t>
  </si>
  <si>
    <t>FDLCH-CS-093-2020</t>
  </si>
  <si>
    <t>CONTRATAR LOS SEGUROS QUE AMPAREN LOS INTERESES PATRIMONIALES ACTUALES Y FUTUROS, ASÍ COMO LOS BIENES DE PROPIEDAD DEL FONDO DE DESARROLLO LOCAL DE CHAPINERO, QUE ESTÉN BAJO SU RESPONSABILIDAD Y CUSTODIA Y AQUELLOS QUE SEAN ADQUIRIDOS PARA DESARROLLAR LAS FUNCIONES INHERENTES A SU ACTIVIDAD”</t>
  </si>
  <si>
    <t>LA PREVISORA S.A  COMPAÑÍA DE SEGUROS</t>
  </si>
  <si>
    <t>230 días</t>
  </si>
  <si>
    <t>CCBMC-094-2020</t>
  </si>
  <si>
    <t>PRESTACIÓN DE LOS SERVICIOS DE VIGILANCIA Y SEGURIDAD PRIVADA INTEGRAL PERMANENTE EN LA MODALIDAD FIJA PARA LA PROTECCIÓN Y CUIDADO DE LOS FUNCIONARIOS, USUARIOS Y TODOS LOS BIENES MUEBLES E INMUEBLES DE PROPIEDAD O EN CUSTODIA DEL FONDO DE DESARROLLO LOCAL DE CHAPINERO Y DE TODOS AQUELLOS DE LOS QUE LLEGARE A ADQUIRIR</t>
  </si>
  <si>
    <t>Otra</t>
  </si>
  <si>
    <t xml:space="preserve">AGROBOLSA 
SEJARPI COOPERATIVA DE TRABAJO ASOCIADO C.T.A. </t>
  </si>
  <si>
    <t>7 meses</t>
  </si>
  <si>
    <t>OC-095-2020</t>
  </si>
  <si>
    <t>CONTRATAR EL SUMINISTRO DE COMBUSTIBLE GASOLINA CORRIENTE Y ACPM) PARA LOS VEHÍCULOS QUE CONFORMAN EL PARQUE AUTOMOTOR DE PROPIEDAD AL SERVICIO DEL FONDO DE DESARROLLO LOCAL DE CHAPINERO EN LAS CONDICIONES DEL ACUERDO MARCO DE PRECIOS CCE-715-1-AMP-2018, MODIFICACIÓN Y ACLARACIÓN N° 1- ORDEN DE COMPRA 47290</t>
  </si>
  <si>
    <t>ORGANIZACIÓN TERPEL SA</t>
  </si>
  <si>
    <t>12 meses</t>
  </si>
  <si>
    <t>FABIOLA VASQUEZ PEDRAZA</t>
  </si>
  <si>
    <t>FDLCH-CPS-096-2020</t>
  </si>
  <si>
    <t xml:space="preserve">PRESTAR LOS SERVICIOS PROFESIONALES ESPECIALIZADOS PARA APOYAR LA GESTIÓN JURÍDICA DEL DESPACHO DE LA ALCALDÍA LOCAL DE CHAPINERO Y LA DE LAS DEPENDENCIAS QUE LA CONFORMAN
</t>
  </si>
  <si>
    <t>JONATHAN RAMIREZ NIEVES</t>
  </si>
  <si>
    <t>FDLCH-CPS-097-2020</t>
  </si>
  <si>
    <t>LA CRUZ ROJA SE OBLIGA A PRESTAR, A MONTO AGOTABLE, LOS SERVICIOS Y REALIZAR LAS ACCIONES NECESARIAS PARA LA ATENCIÓN INTEGRAL, PROVISIÓN Y ENTREGA DE AYUDA HUMANITARIA Y ASISTENCIA PARA LA CONTINGENCIA DE LA POBLACIÓN POBRE Y VULNERABLE DE BOGOTÁ D.C., EN EL MARCO DE LA CONTENCIÓN Y MITIGACIÓN DEL COVID-19, LA DECLARATORIA DE EMERGENCIA SANITARIA EN TODO EL TERRITORIO NACIONAL Y LA CALAMIDAD PÚBLICA DECLARADA EN LA CIUDAD DE BOGOTÁ D.C., DE ACUERDO A LO ESTABLECIDO EN EL MANUAL OPERATIVO DEL SISTEMA DISTRITAL BOGOTÁ SOLIDARIA EN CASA.
LA CRUZ ROJA SE OBLIGA A PRESTAR, A MONTO AGOTABLE, LOS SERVICIOS Y REALIZAR LAS ACCIONES NECESARIAS PARA LA PROVISIÓN Y ENTREGA DE AYUDA HUMANITARITA Y ASISTENCIA PARA LA CONTINGENCIA POBRE Y VULNERABLE DE BOGOTÁ D.C., EN EL MARCO DE LA CONTINGENCIA Y MITIGACIÓN DEL COVID-19, LA DECLARATORIA DE EMERGENCIA SANITARIA EN TODO EL TERRITORIO NACIONAL  Y LA CALAMIDAD PÚBLICA DECLARADA EN LA CIUDAD DE BOGOTÁ D.C., DE ACUERDO A LO ESTABLECIDO EN EL MANUAL OPERATIVO DEL SISTEMA DISTRITAL BOGOTÁ  SOLIDARIA EN  CASA.  PARÁGRAFO. ALCANCE DEL OBJETO: EL ALCANCE DEL PRESENTE CONTRATO COMPRENDE LA ADMINISTRACIÓN, PLANEACIÓN ESTRATÉGICA, LOGÍSTICA Y OPERACIÓN PARA LA ENTREGA DE AYUDAS HUMANITARIAS BAJO SOMETIMIENTO DE LOS PRINCIPIOS DE CALIDAD, OPORTUNIDAD, PERTINENCIA Y EFICACIA, QUE PERMITA SOCORRER, ASISTIR, PROTEGER Y ATENDER LAS NECESIDADES DE ALIMENTACIÓN, ASEO PERSONAL MANEJO DE ABASTECIMIENTOS, UTENSILIOS, VESTUARIO, MEDICAMENTOS, TRANSPORTE Y TRASLADO DE EMERGENCIA, ALOJAMIENTO TEMPORAL, ASISTENCIA DE GASTOS FUNERARIOS, TRÁMITES DOCUMENTALES, EN CONDICIONES DIGNAS PARA LA POBLACIÓN POBRE Y VULNERABLE DE BOGOTÁ D.C., O LA ENTREGA DE BONOS CANJEABLES, TARJETAS MONEDERO O SIMILARES, DENTRO DE LOS LINEAMIENTOS DEL SISTEMA DISTRITAL SOLIDARIA EN CASA Y SU MANUAL OPERATIVO.</t>
  </si>
  <si>
    <t>Contratación directa por Urgencia Manifiesta</t>
  </si>
  <si>
    <t>CRUZ ROJA COLOMBIANA SECCIONAL CUNDINAMARCA Y BOGOTA</t>
  </si>
  <si>
    <t>140 días</t>
  </si>
  <si>
    <t>FDLCH-CPS-098-2020</t>
  </si>
  <si>
    <t xml:space="preserve"> PRESTAR LOS SERVICIOS PROFESIONALES ESPECIALIZADOS PARA APOYAR LA PLANEACIÓN, GESTIÓN Y SEGUIMIENTO A LAS NECESIDADES DE ÍNDOLE SOCIAL, EN ATENCIÓN AL DESARROLLO DE LA LOCALIDAD DE CHAPINERO</t>
  </si>
  <si>
    <t>OLGA LUCIA BRICEÑO GARCIA</t>
  </si>
  <si>
    <t>FDLCH-CPS-099-2020</t>
  </si>
  <si>
    <t>PRESTAR LOS SERVICIOS PROFESIONALES PARA APOYAR LOS MECANISMOS DE COMUNICACIÓN LOCAL, ADMINISTRANDO CON LAS DIFERENTES INSTANCIAS LA APLICACIÓN DE ESTUDIOS Y NORMAS TÉCNICAS PARA LA PROYECCIÓN Y DIVULGACIÓN DE LA IMAGEN CORPORATIVA DE LA LOCALIDAD DE CHAPINERO.</t>
  </si>
  <si>
    <t>FABIAN ESTIVEN HIGUERA ROMERO</t>
  </si>
  <si>
    <t>JUAN SER</t>
  </si>
  <si>
    <t>CPS-100-2020</t>
  </si>
  <si>
    <t>PRESTACIÓN DE SERVICIOS DE FOTOCOPIADO Y REPRODUCCIÓN DE DOCUMENTOS PARA LA ALCALDÍA LOCAL DE CHAPINERO</t>
  </si>
  <si>
    <t>COPIERS MARKET EU</t>
  </si>
  <si>
    <t>SANDRA LILIANA CORREDOR BUITRAGO</t>
  </si>
  <si>
    <t>FDLCH-CPS-101-2020</t>
  </si>
  <si>
    <t>FDLCH-CPS-102-2020</t>
  </si>
  <si>
    <t>PRESTAR LOS SERVICIOS TÉCNICOS PARA APOYAR LA GESTIÓN Y EJECUCIÓN DE ACTIVIDADES ADMINISTRATIVAS QUE SE ADELANTAN EN EL DESPACHO DE LA ALCALDÍA LOCAL DE CHAPINERO DE ACUERDO CON LAS CONDICIONES Y ESPECIFICACIONES TÉCNICAS DESCRITAS EN LOS ESTUDIOS PREVIOS</t>
  </si>
  <si>
    <t>FDLCH-CPS-103-2020</t>
  </si>
  <si>
    <t>PRESTAR LOS SERVICIOS DE APOYO A LA GESTIÓN PARA ASISTIR LOGÍSTICAMENTE AL DESPACHO DE LA ALCALDÍA LOCAL DE CHAPINERO DE ACUERDO CON LAS CONDICIONES Y ESPECIFICACIONES TÉCNICAS DESCRITAS EN LOS ESTUDIOS PREVIOS</t>
  </si>
  <si>
    <t>GERMAN ENRIQUE CASTILLO CORREA</t>
  </si>
  <si>
    <t>FDLCH-CPS-104-2020</t>
  </si>
  <si>
    <t>PRESTAR LOS SERVICIOS PROFESIONALES PARA APOYAR LA PLANEACIÓN Y SEGUIMIENTO DE LA GESTIÓN TERRITORIAL DE LA LOCALIDAD DE CHAPINERO</t>
  </si>
  <si>
    <t>KAREN JOHANA CASTRO NUÑEZ</t>
  </si>
  <si>
    <t>FDLCH-CPS-105-2020</t>
  </si>
  <si>
    <t xml:space="preserve"> PRESTAR LOS SERVICIOS DE APOYO A LA GESTIÓN EN LA EJECUCIÓN DE LAS ACTIVIDADES ADMINISTRATIVAS QUE SE ADELANTAN POR EL PERSONAL JURÍDICO DEL DESPACHO DE LA ALCALDÍA LOCAL DE CHAPINERO</t>
  </si>
  <si>
    <t>MARIA DIACLIN RODRIGUEZ PULECIO</t>
  </si>
  <si>
    <t>FDLCH-OC-106-2020</t>
  </si>
  <si>
    <t>LA ALCALDÍA LOCAL DE CHAPINERO REQUIERE ADQUIRIR ELEMENTOS DE BIOSEGURIDAD, EN RAZÓN A LA DECLARATORIA DE ESTADO DE EMERGENCIA Y CALAMIDAD PÚBLICA, POR EL COVID 19, Y EN ARAS DE LLENAR TODOS LOS PROTOCOLOS DE BIOSEGURIDAD EN SUS INSTALACIONES, DEBIDO A LA ATENCIÓN AL PÚBLICO, Y TAMBIÉN PARA PROTEGER A LOS FUNCIONARIOS Y CONTRATISTAS, QUE LABORAN EN LA ENTIDAD</t>
  </si>
  <si>
    <t>COLOMBIANA DE COMERCIO S.A Y/O ALKOSTO S.A</t>
  </si>
  <si>
    <t>88 días</t>
  </si>
  <si>
    <t>FDLCH-CPS-107-2020</t>
  </si>
  <si>
    <t>FDLCH-CPS-108-2020</t>
  </si>
  <si>
    <t>PRESTAR LOS SERVICIOS PROFESIONALES DE APOYO AL ÁREA DE GESTIÓN DEL DESARROLLO LOCAL, EN TEMAS ESPECÍFICOS DE PLANEACIÓN, PARA LAS ACTIVIDADES RELACIONADAS CON LA FORMULACIÓN, SEGUIMIENTO Y CIERRE DE PROYECTOS Y ESTRUCTURACIÓN Y CIERRE DE LOS PLANES DE DESARROLLO LOCAL, ASÍ COMO EL SEGUIMIENTO PRESUPUESTAL DE LA VIGENCIA</t>
  </si>
  <si>
    <t>JENNIFER TORRES TORRES</t>
  </si>
  <si>
    <t>FDLCH-CPS-109-2020</t>
  </si>
  <si>
    <t>PRESTAR LOS SERVICIOS PROFESIONALES DE APOYO AL ÁREA DE GESTIÓN DEL DESARROLLO LOCAL, EN TEMAS DE PLANEACIÓN, PRESUPUESTACIÓN Y MECANISMOS DE COOPERACIÓN DEL FONDO DE DESARROLLO LOCAL</t>
  </si>
  <si>
    <t>NADIA PAOLA MARQUEZ LARA</t>
  </si>
  <si>
    <t>OC-110-2020</t>
  </si>
  <si>
    <t>FERRICENTROS S.A.S.</t>
  </si>
  <si>
    <t>FDLCH-OC-111-2020</t>
  </si>
  <si>
    <t>PANAMERICANA LIBRERÍA Y PAPELERÍA S.A.</t>
  </si>
  <si>
    <t>FDLCH-CPS-112-2020</t>
  </si>
  <si>
    <t>PRESTACIÓN DE SERVICIOS PROFESIONALES PARA COORDINAR, LIDERAR Y ASESORAR LOS PLANES Y ESTRATEGIAS DE COMUNICACIÓN INTERNA Y EXTERNA PARA LA DIVULGACIÓN DE LOS PROGRAMAS, PROYECTOS Y ACTIVIDADES DE LA ALCALDÍA LOCAL</t>
  </si>
  <si>
    <t>ESTEFANIA AYALA QUICENO</t>
  </si>
  <si>
    <t>FDLCH-CPS-113-2020</t>
  </si>
  <si>
    <t xml:space="preserve">PRESTACIÓN DE SERVICIOS PERSONALES NECESARIOS PARA APOYAR LA GESTIÓN Y EJECUCIÓN DE ACTIVIDADES ADMINISTRATIVAS, OPERATIVAS Y LOGÍSTICAS QUE SE ADELANTAN EN EL ÁREA DE GESTIÓN DEL DESARROLLO LOCAL DE LA ALCALDÍA LOCAL DE CHAPINERO. </t>
  </si>
  <si>
    <t>FDLCH-CPS-114-2020</t>
  </si>
  <si>
    <t>JIMENA MARÍA CARDONA DÍAZ</t>
  </si>
  <si>
    <t>FDLCH-CPS-115-2020</t>
  </si>
  <si>
    <t>PRESTAR LOS SERVICIOS PROFESIONALES ESPECIALIZADOS PARA APOYAR LA COORDINACIÓN Y LA ARTICULACIÓN DE LA INTERVENCIÓN DEL EJERCICIO POLICIVO EN LA ALCALDÍA LOCAL DE CHAPINERO EN EL MARCO DE LA NORMATIVIDAD VIGENTE</t>
  </si>
  <si>
    <t xml:space="preserve">JUAN CARLOS GÓMEZ MELGAREJO </t>
  </si>
  <si>
    <t>FDLCH-CPS-116-2020</t>
  </si>
  <si>
    <t>PRESTAR SERVICIOS PROFESIONALES PARA APOYAR LA GESTIÓN PRECONTRACTUAL Y CONTRACTUAL QUE ADELANTE EL FONDO DE DESARROLLO LOCAL DE CHAPINERO</t>
  </si>
  <si>
    <t>FDLCH-CPS-117-2020</t>
  </si>
  <si>
    <t>PRESTAR LOS SERVICIOS PROFESIONALES EN DERECHO PARA APOYAR JURÍDICAMENTE LA EJECUCIÓN DE LAS ACCIONES REQUERIDAS PARA LA DEPURACIÓN DE LAS ACTUACIONES ADMINISTRATIVAS QUE CURSAN EN LA ALCALDÍA LOCAL DE CHAPINERO</t>
  </si>
  <si>
    <t>FDLCH-CI-118-2020</t>
  </si>
  <si>
    <t>PROVEER UNA PLATAFORMA VIRTUAL Y SERVICIOS TECNOLÓGICOS NECESARIOS A LOS FONDOS DE DESARROLLO LOCAL, EN LA REALIZACIÓN DE LAS ASAMBLEAS, EVENTOS Y FOROS DIGITALES, EN EL MARCO DE LOS ENCUENTROS CIUDADANOS Y PRESUPUESTOS PARTICIPATIVOS, DE ACUERDO CON LOS LINEAMIENTOS  ESTRATÉGICOS  QUE  DETERMINEN  LOS  FDL</t>
  </si>
  <si>
    <t>EMPRESA DE TELECOMUNICACIONES DE BOGOTA S.A.ESP - ETB</t>
  </si>
  <si>
    <t>1 mes y 29 días meses</t>
  </si>
  <si>
    <t>CARLOS ARTURO BARBOSA PÉREZ</t>
  </si>
  <si>
    <t>FDLCH-CPS-119-2020</t>
  </si>
  <si>
    <t xml:space="preserve"> PRESTACIÓN DE SERVICIOS PROFESIONALES PARA APOYAR AL EQUIPO DE PRENSA Y COMUNICACIONES DE LA ALCALDÍA LOCAL EN LA REALIZACIÓN DE PRODUCTOS Y PIEZAS DIGITALES, IMPRESAS Y PUBLICITARIAS DE GRAN FORMATO Y DE ANIMACIÓN GRÁFICA, ASÍ COMO APOYAR LA PRODUCCIÓN Y MONTAJE DE EVENTOS.</t>
  </si>
  <si>
    <t>CRHISTIAN FELIPE FORIGUA CHACON</t>
  </si>
  <si>
    <t>FDLCH-CPS-120-2020</t>
  </si>
  <si>
    <t>PRESTACIÓN DE SERVICIOS PROFESIONALES PARA EL APOYO AL ÁREA DE GESTIÓN DEL DESARROLLO LOCAL DE LA ALCALDÍA LOCAL DE CHAPINERO EN LA FORMULACIÓN, GESTIÓN, EJECUCIÓN Y SEGUIMIENTO DERIVADOS DEL PROYECTO 1301 'MEJORAR LA CALIDAD DE LA MOVILIDAD' Y LA SUPERVISIÓN DE CONTRATOS QUE LE SEAN ASIGNADOS</t>
  </si>
  <si>
    <t>165 días</t>
  </si>
  <si>
    <t>FDLCH-CPS-121-2020</t>
  </si>
  <si>
    <t>Prestar los servicios profesionales de apoyo al área de gestión del desarrollo local, en temas de planeación y presupuestación del Fondo de Desarrollo Local.</t>
  </si>
  <si>
    <t>FDLCH-CPS-122-2020</t>
  </si>
  <si>
    <t>Prestación de servicios profesionales para apoyar al equipo de prensa y comunicaciones de la Alcaldía Local en la realización y publicación de contenidos de redes sociales y canales de divulgación digital (sitio web) de la Alcaldía local</t>
  </si>
  <si>
    <t>JUAN SEBASTIAN CASTRO VANEGAS</t>
  </si>
  <si>
    <t>FDLCH-CA-123-2020</t>
  </si>
  <si>
    <t>CONTRATAR EN ARRIENDO UNA BODEGA, CON EL PROPÓSITO DE GUARDAR LOS ELEMENTOS DECOMISADOS DURANTE LOS OPERATIVOS DE CONTROL DE ESPACIO PÚBLICO, ADELANTADOS POR LA ALCALDÍA LOCAL DE CHAPINERO</t>
  </si>
  <si>
    <t>ANA GRACIELA GALAN DE ALVAREZ</t>
  </si>
  <si>
    <t>176 días</t>
  </si>
  <si>
    <t>FDLCH-CPS-124-2020</t>
  </si>
  <si>
    <t>PRESTAR LOS SERVICIOS PROFESIONALES EN DERECHO PARA APOYAR AL ALCALDE LOCAL EN LA FORMULACIÓN, SEGUIMIENTO E IMPLEMENTACIÓN DE LA ESTRATEGIA LOCAL PARA LA TERMINACIÓN JURÍDICA DE LAS ACTUACIONES ADMINISTRATIVAS QUE CURSAN EN LA ALCALDÍA LOCAL.</t>
  </si>
  <si>
    <t>ANGELA CRISTINA CARVAJAL TOVAR</t>
  </si>
  <si>
    <t>FDLCH-CPS-125-2020</t>
  </si>
  <si>
    <t>PRESTACIÓN DE SERVICIOS PROFESIONALES PARA APOYAR AL ALCALDE LOCAL EN LA PROMOCIÓN, ACOMPAÑAMIENTO, COORDINACIÓN Y ATENCIÓN DE LAS INSTANCIAS DE COORDINACIÓN INTERINSTITUCIONALES Y LAS INSTANCIAS DE PARTICIPACIÓN LOCALES, ASÍ COMO LOS PROCESOS COMUNITARIOS EN LA LOCALIDAD</t>
  </si>
  <si>
    <t xml:space="preserve">NELSON MAURICIO REY PEÑA
</t>
  </si>
  <si>
    <t>FDLCH-CPS-126-2020</t>
  </si>
  <si>
    <t>PRESTACIÓN DE SERVICIOS PROFESIONALES PARA EL APOYO AL ÁREA DE GESTIÓN DEL DESARROLLO LOCAL DE LA ALCALDÍA LOCAL DE CHAPINERO EN LA FORMULACIÓN, GESTIÓN, EJECUCIÓN Y SEGUIMIENTO DEL PROYECTO 1301 'MEJORAR LA CALIDAD DE LA MOVILIDAD' Y LA SUPERVISIÓN DE CONTRATOS QUE LE SEAN ASIGNADOS</t>
  </si>
  <si>
    <t>138 días</t>
  </si>
  <si>
    <t>FDLCH-CPS-127-2020</t>
  </si>
  <si>
    <t xml:space="preserve"> PRESTACIÓN DE SERVICIOS PROFESIONALES PARA APOYAR EL ALCALDE LOCAL EN LA GESTIÓN DE LOS ASUNTOS RELACIONADOS CON SEGURIDAD CIUDADANA, CONVIVENCIA Y PREVENCIÓN DE CONFLICTIVIDADES, VIOLENCIAS Y DELITOS EN LA LOCALIDAD, DE CONFORMIDAD CON EL MARCO NORMATIVO APLICABLE EN LA MATERIA</t>
  </si>
  <si>
    <t>FELIPE CÓRDOBA MENDOZA</t>
  </si>
  <si>
    <t>FDLCH-CPS-128-2020</t>
  </si>
  <si>
    <t xml:space="preserve"> PRESTACIÓN DE SERVICIOS PROFESIONALES ESPECIALIZADOS PARA APOYAR EL ÁREA DE GESTIÓN DEL DESARROLLO LOCAL DE LA ALCALDÍA LOCAL DE CHAPINERO EN LA FORMULACIÓN, GESTIÓN Y EJECUCIÓN DEL PROYECTO 1302 ENTORNOS SEGUROS PARA LA CIUDADANÍA.</t>
  </si>
  <si>
    <t>JESÚS ÁNIBAL VERGARA MEJÍA 
JAIME MANUEL PINEDA MÉNDEZ</t>
  </si>
  <si>
    <t>FDLCH-CPS-129-2020</t>
  </si>
  <si>
    <t xml:space="preserve"> PRESTACIÓN DE SERVICIOS PROFESIONALES PARA EL APOYO AL ÁREA DE GESTIÓN DEL DESARROLLO LOCAL DE LA ALCALDÍA LOCAL DE CHAPINERO EN LA FORMULACIÓN, GESTIÓN, EJECUCIÓN Y SEGUIMIENTO DEL PROYECTO 1301 'MEJORAR LA CALIDAD DE LA MOVILIDAD' Y LA SUPERVISIÓN DE CONTRATOS QUE LE SEAN ASIGNADOS</t>
  </si>
  <si>
    <t>RICARDO ANDRÉS SÁNCHEZ VARGAS</t>
  </si>
  <si>
    <t>FDLCH-CPS-130-2020</t>
  </si>
  <si>
    <t>FDLCH-CPS-131-2020</t>
  </si>
  <si>
    <t xml:space="preserve"> PRESTACIÓN DE SERVICIOS PERSONALES NECESARIOS PARA APOYAR ADMINISTRATIVA Y ASISTENCIALMENTE A LAS INSPECCIONES DE POLICÍA DE LA LOCALIDAD DE CHAPINERO.</t>
  </si>
  <si>
    <t>PEDRO FRANCISCO RODRÍGUEZ CUENCA</t>
  </si>
  <si>
    <t>FDLCH-CPS-132-2020</t>
  </si>
  <si>
    <t>FDLCH-CPS-133-2020</t>
  </si>
  <si>
    <t>JUAN CAMILO ALZATE OCAMPO2</t>
  </si>
  <si>
    <t>FDLCH-CPS-134-2020</t>
  </si>
  <si>
    <t>PRESTACIÓN DE SERVICIOS PROFESIONALES PARA APOYAR TÉCNICAMENTE LAS DISTINTAS ETAPAS DE LOS PROCESOS DE COMPETENCIA DE LAS INSPECCIONES DE POLICÍA DE LA LOCALIDAD, SEGÚN REPARTO</t>
  </si>
  <si>
    <t>CARLOS ALBERTO ULLOA CALVO</t>
  </si>
  <si>
    <t>FDLCH-CPS-135-2020</t>
  </si>
  <si>
    <t xml:space="preserve"> PRESTACIÓN DE SERVICIOS PROFESIONALES PARA APOYAR TÉCNICAMENTE LAS DISTINTAS ETAPAS DE LOS PROCESOS DE COMPETENCIA DE LAS INSPECCIONES DE POLICÍA DE LA LOCALIDAD, SEGÚN REPARTO</t>
  </si>
  <si>
    <t xml:space="preserve"> YULIHED ANDREA ARIZA CONSUEGRA</t>
  </si>
  <si>
    <t>FDLCH-CPS-136-2020</t>
  </si>
  <si>
    <t>135 días</t>
  </si>
  <si>
    <t>FDLCH-CPS-137-2020</t>
  </si>
  <si>
    <t xml:space="preserve"> EFRAÍN ANDRÉS MONROY CEPEDA</t>
  </si>
  <si>
    <t>FDLCH-CPS-138-2020</t>
  </si>
  <si>
    <t xml:space="preserve"> PRESTACIÓN DE SERVICIOS PERSONALES NECESARIOS PARA EL APOYO AL ÁREA DE GESTIÓN DEL DESARROLLO LOCAL DE LA ALCALDÍA LOCAL DE CHAPINERO EN LAS ACTIVIDADES DE RADICACIÓN Y CORRESPONDENCIA</t>
  </si>
  <si>
    <t>DENIS PATRICIA RODRIGUEZ JAIMES</t>
  </si>
  <si>
    <t>FDLCH-CPS-139-2020</t>
  </si>
  <si>
    <t xml:space="preserve"> PRESTACIÓN DE SERVICIOS PROFESIONALES PARA LA OPERACIÓN, PRESTACIÓN Y SEGUIMIENTO Y CUMPLIMIENTO DE LOS PROCEDIMIENTOS ADMINISTRATIVOS, OPERATIVOS Y PROGRAMÁTICOS DE LOS SERVICIOS SOCIALES DEL PROYECTO DE SUBSIDIO APOYO ECONÓMICO TIPO C, QUE CONTRIBUYAN A LA GARANTÍA DE LOS DERECHOS DE LA POBLACIÓN MAYOR EN EL MARCO DE LA POLÍTICA PÚBLICA SOCIAL PARA EL ENVEJECIMIENTO Y LA VEJEZ EN EL DISTRITO CAPITAL A CARGO DE LA ALCALDÍA LOCAL DE CHAPINERO</t>
  </si>
  <si>
    <t>FDLCH-CPS-140-2020</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</si>
  <si>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CHAPINERO</t>
  </si>
  <si>
    <t>SONIA MILENA PORTILLO OSORIO   
JUAN CARLOS AREVALO</t>
  </si>
  <si>
    <t xml:space="preserve">ALICIA CUJABAN ZAZA                 </t>
  </si>
  <si>
    <t>FDLCH-CPS-141-2020</t>
  </si>
  <si>
    <t>PRESTACIÓN DE LOS SERVICIOS PERSONALES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</si>
  <si>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FDLCH-CPS-142-2020</t>
  </si>
  <si>
    <t xml:space="preserve"> PRESTACIÓN DE SERVICIOS PERSONALES NECESARIOS PARA APOYAR ADMINISTRATIVA Y ASISTENCIALMENTE A LAS INSPECCIONES DE POLICÍA DE LA LOCALIDAD DE CHAPINERO</t>
  </si>
  <si>
    <t>LAURA MELISSA PALACIO RODRÍGUEZ</t>
  </si>
  <si>
    <t>FDLCH-CPS-143-2020</t>
  </si>
  <si>
    <t>RICARDO APONTE BERNAL</t>
  </si>
  <si>
    <t>FDLCH-CPS-144-2020</t>
  </si>
  <si>
    <t>FDLCH-CPS-145-2020.</t>
  </si>
  <si>
    <t xml:space="preserve"> PRESTACIÓN DE SERVICIOS PROFESIONALES PARA APOYAR EL ALCALDE LOCAL EN EL ACOMPAÑAMIENTO, ATENCIÓN, PROMOCIÓN Y FORTALECIMIENTO DE LOS PROCESOS LOCALES DE PARTICIPACIÓN CIUDADANA, LOS ESPACIOS E INSTANCIAS INTERINSTITUCIONALES DE PARTICIPACIÓN CIUDADANA, ASÍ COMO LOS PROCESOS COMUNITARIOS EN LA LOCALIDAD</t>
  </si>
  <si>
    <t>FDLCH-CPS-146-2020</t>
  </si>
  <si>
    <t>PRESTACIÓN DE SERVICIOS PROFESIONALES PARA APOYAR EL ALCALDE LOCAL EN LA GESTIÓN DE LOS ASUNTOS RELACIONADOS CON SEGURIDAD CIUDADANA, CONVIVENCIA Y PREVENCIÓN DE CONFLICTIVIDADES, VIOLENCIAS Y DELITOS EN LA LOCALIDAD, DE CONFORMIDAD CON EL MARCO NORMATIVO APLICABLE EN LA MATERIA.</t>
  </si>
  <si>
    <t>FDLCH-CPS-147-2020</t>
  </si>
  <si>
    <t>154 días</t>
  </si>
  <si>
    <t>FDLCH-CPS-148-2020</t>
  </si>
  <si>
    <t xml:space="preserve"> PRESTACIÓN DE SERVICIOS PROFESIONALES PARA EL ÁREA DE GESTIÓN JURÍDICA Y POLICÍA EN LA ATENCIÓN INTEGRAL DEL MANEJO DE LAS COMISIONES JUDICIALES ORDENADAS POR LAS AUTORIDADES JURISDICCIONALES, EN CUMPLIMIENTO DE LO ORDENADO POR LOS ARTÍCULOS 37 Y SIGUIENTES DEL CÓDIGO GENERAL DEL PROCESO, EN CONCORDANCIA CON LO PREVISTO EN EL ARTÍCULO 206 DE LA LEY 1801 DE 2016, Y APOYAR EVENTUALMENTE LA GESTIÓN POLICIVA Y JURÍDICA EN TEMAS DE DESCONGESTIÓN DEL ÁREA EN MATERIA DE IMPULSOS PROCESALES.</t>
  </si>
  <si>
    <t xml:space="preserve"> ALFREDO ENRIQUE CACERES MENDOZA</t>
  </si>
  <si>
    <t>FDLCH-CPS-149-2020</t>
  </si>
  <si>
    <t xml:space="preserve"> EL CONTRATO QUE SE PRETENDE CELEBRAR, TENDRÁ POR OBJETO PRESTACIÓN DE SERVICIOS PARA APOYAR EN LAS TAREAS OPERATIVAS DE CARÁCTER ARCHIVÍSTICO DESARROLLADAS EN LA ALCALDÍA LOCAL PARA GARANTIZAR LA APLICACIÓN CORRECTA DE LOS PROCEDIMIENTOS TÉCNICOS DE ACUERDO CON LO CONTEMPLADO EN EL(LOS) PROYECTO(S) 1304 – GOBERNANZA Y FORTALECIMIENTO DEL DESARROLLO INSTITUCIONAL</t>
  </si>
  <si>
    <t>DIANA PAOLA OVALLE RODRÍGUEZ</t>
  </si>
  <si>
    <t>FDLCH-CPS-150-2020</t>
  </si>
  <si>
    <t xml:space="preserve"> PRESTACIÓN DE SERVICIOS PERSONALES NECESARIOS PARA EL APOYO EN LA EJECUCIÓN DE ACTIVIDADES ADMINISTRATIVAS Y OPERATIVAS ADELANTADAS EN LA JUNTA ADMINISTRADORA LOCAL DE CHAPINERO.</t>
  </si>
  <si>
    <t>FDLCH-CPS-151-2020</t>
  </si>
  <si>
    <t>PRESTACIÓN DE SERVICIOS PROFESIONALES PARA APOYAR AL ÁREA DE GESTIÓN DEL DESARROLLO LOCAL DE LA ALCALDÍA LOCAL DE CHAPINERO EN LA GESTIÓN DE LOS PROYECTOS RELACIONADOS CON LOS TEMAS DE RECREACIÓN Y DEPORTE, INCLUIDO EL PROYECTO 1298 CULTURA Y DEPORTE: TRANSFORMANDO VIDAS Y HACIENDO CIUDADANOS FELICES Y EN LA SUPERVISIÓN DE LOS CONTRATOS QUE LE SEAN ASIGNADOS</t>
  </si>
  <si>
    <t>ADRIANA SIABATTO FERNÁNDEZ</t>
  </si>
  <si>
    <t>FDLCH-CPS-152-2020</t>
  </si>
  <si>
    <t>FDLCH-CPS-153-2020</t>
  </si>
  <si>
    <t>FDLCH-CPS-154-2020</t>
  </si>
  <si>
    <t xml:space="preserve"> PRESTACIÓN DE LOS SERVICIOS PERSONALES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</si>
  <si>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FDLCH-CPS-155-2020</t>
  </si>
  <si>
    <t>PRESTACIÓN DE SERVICIOS PROFESIONALES PARA APOYAR AL ÁREA DE GESTIÓN DEL DESARROLLO LOCAL DE LA ALCALDÍA LOCAL DE CHAPINERO EN LA FORMULACIÓN, GESTIÓN Y EJECUCIÓN DE LOS PROYECTOS RELACIONADOS CON LOS TEMAS DE EDUCACIÓN, INCLUIDO EL PROYECTO 1297 POR UN TERRITORIO EDUCADO, INCLUYENTE Y DIVERSO Y LA SUPERVISIÓN DE CONTRATOS QUE LE SEAN ASIGNADOS</t>
  </si>
  <si>
    <t>NADIA ROJAS MUÑOZ</t>
  </si>
  <si>
    <t>CPS-156-2020</t>
  </si>
  <si>
    <t xml:space="preserve"> PRESTACIÓN DE SERVICIOS PROFESIONALES PARA APOYAR AL ÁREA DE GESTIÓN DEL DESARROLLO LOCAL DE LA ALCALDÍA LOCAL DE CHAPINERO, EN LA FORMULACIÓN, GESTIÓN Y EJECUCIÓN DE LOS PROYECTOS RELACIONADOS CON EL TEMA DE CULTURA, INCLUIDO EL PROYECTO 1298 CULTURA Y DEPORTE: TRANSFORMANDO VIDAS Y HACIENDO CIUDADANOS FELICES Y EN LA SUPERVISIÓN DE LOS CONTRATOS QUE LE SEAN ASIGNADOS</t>
  </si>
  <si>
    <t>TATIANA ANDREA BONILLA SEGURA 
HOSMAN HERNÁN ARIAS GUTIÉRREZ</t>
  </si>
  <si>
    <t xml:space="preserve"> HOSMAN HERNAN ARIAS GUTIERREZ                         </t>
  </si>
  <si>
    <t>FDLCH-CPS-157-2020</t>
  </si>
  <si>
    <t xml:space="preserve"> PRESTACIÓN DE SERVICIOS PROFESIONALES PARA APOYAR AL ÁREA DE GESTIÓN DEL DESARROLLO LOCAL DE LA ALCALDÍA LOCAL DE CHAPINERO EN LOS PROYECTOS QUE LE SEAN ASIGNADOS Y LA SUPERVISIÓN DE LOS CONTRATOS</t>
  </si>
  <si>
    <t>MAURICIO BOHÓRQUEZ ESCOBAR</t>
  </si>
  <si>
    <t>FDLCH-CPS-158-2020</t>
  </si>
  <si>
    <t xml:space="preserve"> PRESTAR LOS SERVICIOS PROFESIONALES DE APOYO AL ÁREA DE GESTIÓN DEL DESARROLLO LOCAL, EN TEMAS DE PLANEACIÓN, REACTIVACIÓN ECONÓMICA Y DE COOPERACIÓN DEL FONDO DE DESARROLLO LOCAL</t>
  </si>
  <si>
    <t>BORIS IVAN RODRIGUEZ DELGADO</t>
  </si>
  <si>
    <t>FDLCH-CPS-159-2020</t>
  </si>
  <si>
    <t xml:space="preserve"> PRESTACIÓN DE SERVICIOS PERSONALES NECESARIOS PARA EL APOYO EN LA EJECUCIÓN DE ACTIVIDADES ADMINISTRATIVAS Y OPERATIVAS TRANSVERSALES AL ÁREA DE GESTIÓN DEL DESARROLLO LOCAL Y AQUELLAS QUE SE ADELANTAN EN LA OFICINA DE CONTRATACIÓN DE LA ALCALDÍA LOCAL DE CHAPINERO</t>
  </si>
  <si>
    <t>6 días</t>
  </si>
  <si>
    <t>FDLCH-CPS-160-2020</t>
  </si>
  <si>
    <t>PRESTACIÓN DE SERVICIOS PROFESIONALES PARA APOYAR LA PROYECCIÓN DE CONCEPTOS TÉCNICOS RELACIONADOS CON EL CUMPLIMIENTO DE LAS NORMAS DE URBANISMO, CONSTRUCCIÓN E INFRAESTRUCTURA LOCAL, QUE PERMITAN SOPORTAR EL CUMPLIMIENTO DE LOS PROCESOS QUE DEBE ATENDER LA ALCALDÍA LOCAL DE CHAPINERO EN ESTOS TEMAS, DE CONFORMIDAD CON LOS LINEAMIENTOS ESTABLECIDOS.</t>
  </si>
  <si>
    <t>158 días</t>
  </si>
  <si>
    <t>FDLCH-CPS-161-2020</t>
  </si>
  <si>
    <t>JUAN CARLOS RESTREPO RENGIFO</t>
  </si>
  <si>
    <t>FDLCH-CPS-162-2020</t>
  </si>
  <si>
    <t>PRESTACIÓN DE SERVICIOS PROFESIONALES PARA APOYAR AL ÁREA DE GESTIÓN DEL DESARROLLO LOCAL DE LA ALCALDÍA LOCAL DE CHAPINERO EN LA FORMULACIÓN, GESTIÓN Y EJECUCIÓN DE LOS PROYECTOS RELACIONADOS CON LOS TEMAS DE SALUD EN GENERAL, INCLUIDA LA SALUD MENTAL PARA CONTRIBUIR CON EL MEJORAMIENTO DE LA CALIDAD DE VIDA DE LAS PERSONAS DE MANERA INTEGRAL Y EN LA SUPERVISIÓN DE CONTRATOS QUE LE SEAN ASIGNADOS.</t>
  </si>
  <si>
    <t>BEATRIZ ALICIA GIL CORREA</t>
  </si>
  <si>
    <t>FDLCH-CPS-163-2020</t>
  </si>
  <si>
    <t xml:space="preserve"> PRESTAR LOS SERVICIOS PROFESIONALES EN DERECHO PARA APOYAR JURÍDICAMENTE LA EJECUCIÓN DE LAS ACCIONES REQUERIDAS PARA LA DEPURACIÓN DE LAS ACTUACIONES ADMINISTRATIVAS QUE CURSAN EN LA ALCALDÍA LOCAL.</t>
  </si>
  <si>
    <t>CLAUDIA MARCELA AYALA GUERRERO</t>
  </si>
  <si>
    <t>FDLCH-CPS-164-2020</t>
  </si>
  <si>
    <t>PRESTACIÓN DE SERVICIOS PROFESIONALES PARA APOYAR JURÍDICAMENTE LA EJECUCIÓN DE LAS ACCIONES REQUERIDAS PARA EL TRÁMITE E IMPULSO PROCESAL DE LAS ACTUACIONES CONTRAVENCIONALES Y/O QUERELLAS QUE CURSEN EN LAS INSPECCIONES DE POLICÍA DE LA LOCALIDAD.</t>
  </si>
  <si>
    <t>LUIS FERNANDO DELGADO JIMENEZ 
VIDAL ROBERTO MENDEZ LASPRIELLA</t>
  </si>
  <si>
    <t>SANDRA ELIZABETH ORTÍZ MALDONADO</t>
  </si>
  <si>
    <t>FDLCH-CPS-165-2020</t>
  </si>
  <si>
    <t>MARTHA LUCIA SUAREZ OSORIO</t>
  </si>
  <si>
    <t>FDLCH-CPS-166-2020</t>
  </si>
  <si>
    <t>FDLCH-CPS-167-2020</t>
  </si>
  <si>
    <t xml:space="preserve"> JUAN CAMILO RAMIREZ PINTO</t>
  </si>
  <si>
    <t>FDLCH-CPS-168-2020</t>
  </si>
  <si>
    <t>PRESTAR APOYO PROFESIONAL A LA GESTIÓN LOCAL CON EL SEGUIMIENTO DE LOS PROYECTOS DE SEGURIDAD Y CONVIVENCIA Y LA INCLUSIÓN DEL ENFOQUE DE DERECHOS HUMANOS A LAS GESTIONES QUE DESARROLLA EL FONDO DE DESARROLLO LOCAL</t>
  </si>
  <si>
    <t xml:space="preserve">JHOANA KATERIN PORTILLA MENESES 
CRISTIAN ANDRES MONROY CARANTON </t>
  </si>
  <si>
    <t>144 días</t>
  </si>
  <si>
    <t>FDLCH-CPS-169-2020</t>
  </si>
  <si>
    <t>FDLCH-CPS-170-2020</t>
  </si>
  <si>
    <t>PRESTAR SERVICIOS DE APOYO PERSONALES A LA GESTIÓN LOCAL CON EL SEGUIMIENTO DE LOS PROYECTOS DE SEGURIDAD Y CONVIVENCIA QUE DESARROLLA EL FONDO DE DESARROLLO LOCAL.</t>
  </si>
  <si>
    <t>FDLCH-CPS-171-2020</t>
  </si>
  <si>
    <t xml:space="preserve"> PRESTACIÓN DE SERVICIOS PROFESIONALES PARA APOYAR AL ÁREA DE GESTIÓN DEL DESARROLLO LOCAL DE LA ALCALDÍA LOCAL DE CHAPINERO, EN LA FORMULACIÓN, GESTIÓN Y EJECUCIÓN DE LOS PROYECTOS RELACIONADOS CON LA PREVENCIÓN, ATENCIÓN DE LA VIOLENCIA INTRAFAMILIAR Y SEXUAL Y EL DESARROLLO INTEGRAL DE LA PRIMERA INFANCIA, INCLUIDO EL PROYECTO 1293 ¿CONTRIBUIR EN EL DESARROLLO DE LA PRIMERA INFANCIA Y LA ELIMINACIÓN DE LAS VIOLENCIAS' Y EN LA SUPERVISIÓN DE LOS CONTRATOS QUE LE SEAN ASIGNADOS.</t>
  </si>
  <si>
    <t>FDLCH-CPS-172-2020</t>
  </si>
  <si>
    <t>FDLCH-CPS-173-2020</t>
  </si>
  <si>
    <t xml:space="preserve"> PRESTAR LOS SERVICIOS PROFESIONALES A LA ALCALDÍA LOCAL DE CHAPINERO APOYANDO LA EJECUCIÓN DEL PROYECTO 1299, EN EL COMPONENTE DEMANDAS DE TITULACIÓN, CONFORME A GARANTIZAR EL CUMPLIMIENTO DEL PLAN DE DESARROLLO LOCAL</t>
  </si>
  <si>
    <t>SANTIAGO RONDEROS BURAGLIA</t>
  </si>
  <si>
    <t>FDLCH-CPS-174-2020</t>
  </si>
  <si>
    <t>FDLCH-CPS-175-2020</t>
  </si>
  <si>
    <t>PRESTACIÓN DE SERVICIOS PROFESIONALES ESPECIALIZADOS PARA APOYAR EL ÁREA DE GESTIÓN DEL DESARROLLO LOCAL DE LA ALCALDÍA LOCAL DE CHAPINERO EN LA GESTIÓN CONTRACTUAL DEL PROYECTO 1301 MEJORAR LA CALIDAD DE LA MOVILIDAD</t>
  </si>
  <si>
    <t>FDLCH-CPS-176-2020</t>
  </si>
  <si>
    <t>PRESTAR LOS SERVICIOS PROFESIONALES EN DERECHO PARA APOYAR JURÍDICAMENTE LA EJECUCIÓN DE LAS ACCIONES REQUERIDAS PARA LA DEPURACIÓN DE LAS ACTUACIONES ADMINISTRATIVAS QUE CURSAN EN LA ALCALDÍA LOCAL DE CHAPINERO.</t>
  </si>
  <si>
    <t>160 días</t>
  </si>
  <si>
    <t>FDLCH-CPS-177-2020</t>
  </si>
  <si>
    <t>BONNY BIANEY AGUIRRE BEDOYA cesión 
YEINI RAQUEL BLANCO MENDOZA</t>
  </si>
  <si>
    <t>FDLCH-CPS-178-2020</t>
  </si>
  <si>
    <t xml:space="preserve"> PRESTACIÓN DE SERVICIOS PROFESIONALES PARA APOYAR LA GESTIÓN CONTRACTUAL A CARGO DEL ÁREA DE GESTIÓN DEL DESARROLLO LOCAL DE LA ALCALDIA LOCAL DE CHAPINERO</t>
  </si>
  <si>
    <t>FDLCH-CPS-179-2020</t>
  </si>
  <si>
    <t>PRESTACIÓN DE LOS SERVICIOS PROFESIONALES PARA APOYAR LA FORMULACIÓN, EJECUCIÓN, SEGUIMIENTO Y MEJORA CONTINUA DE LAS HERRAMIENTAS QUE CONFORMAN LA GESTIÓN AMBIENTAL INSTITUCIONAL DE LA ALCALDÍA LOCAL DE CHAPINERO</t>
  </si>
  <si>
    <t>RAYMOND ALEXANDER JIMENEZ ARTEAGA</t>
  </si>
  <si>
    <t>CPS-180-2020</t>
  </si>
  <si>
    <t xml:space="preserve"> PRESTACIÓN DE SERVICIOS PERSONALES NECESARIOS PARA EL APOYO A LA GESTIÓN Y EJECUCIÓN DE LAS ACTIVIDADES ADMINISTRATIVAS Y OPERATIVAS QUE SE ADELANTAN EN LA ALCALDÍA LOCAL DE CHAPINERO</t>
  </si>
  <si>
    <t>FDLCH-CPS-181-2020</t>
  </si>
  <si>
    <t>PRESTACIÓN DE SERVICIOS DE APOYO DE LOGÍSTICA Y ACTIVIDADES OPERATIVAS QUE SE REQUIERAN PARA LA RECOPILACIÓN DE INFORMACIÓN, DIAGNÓSTICO DE VÍAS Y DEMÁS ACTIVIDADES RELACIONADAS QUE TENGA A CARGO EL FONDO LOCAL DE DESARROLLO DE CHAPINERO</t>
  </si>
  <si>
    <t>FDLCH-CPS-182-2020</t>
  </si>
  <si>
    <t>PRESTACIÓN DE SERVICIOS PROFESIONALES PARA APOYAR LA ELABORACIÓN Y ADMINISTRACIÓN DEL PRESUPUESTO DEL FONDO DE DESARROLLO LOCAL DE CHAPINERO DE ACUERDO A LA NORMATIVIDAD VIGENTE</t>
  </si>
  <si>
    <t>CLAUDIA MILENA DE LA CRUZ LADINO</t>
  </si>
  <si>
    <t>NIDIA ASENET GONZALEZ</t>
  </si>
  <si>
    <t>FDLCH-CPS-183-2020</t>
  </si>
  <si>
    <t xml:space="preserve"> PRESTACIÓN DE SERVICIOS DE APOYO DE LOGÍSTICA Y ACTIVIDADES OPERATIVAS QUE SE REQUIERAN PARA LA RECOPILACIÓN DE INFORMACIÓN, DIAGNÓSTICO DE VÍAS Y DEMÁS ACTIVIDADES RELACIONADAS QUE TENGA A CARGO EL FONDO LOCAL DE DESARROLLO DE CHAPINERO</t>
  </si>
  <si>
    <t>FDLCH-CPS-184-2020</t>
  </si>
  <si>
    <t>CARLOS JULIO MARTÍNEZ RIPE</t>
  </si>
  <si>
    <t>FDLCH-CPS-185-2020</t>
  </si>
  <si>
    <t xml:space="preserve"> PRESTAR LOS SERVICIOS PROFESIONALES EN DERECHO PARA APOYAR JURÍDICAMENTE LA EJECUCIÓN DE LAS ACCIONES REQUERIDAS PARA LA DEPURACIÓN DE LAS ACTUACIONES ADMINISTRATIVAS QUE CURSAN EN LA ALCALDÍA LOCAL</t>
  </si>
  <si>
    <t>ARIEL VALENCIA VALENCIA</t>
  </si>
  <si>
    <t>5 días</t>
  </si>
  <si>
    <t>FDLCH-CPS-186-2020</t>
  </si>
  <si>
    <t>EL CONTRATO QUE SE PRETENDE CELEBRAR, TENDRÁ POR OBJETO APOYAR TÉCNICAMENTE AL ALCALDE LOCAL EN LA PROMOCIÓN, ARTICULACIÓN, ACOMPAÑAMIENTO Y SEGUIMIENTO DE ACTIVIDADES REQUERIDAS EN LA GESTIÓN TERRITORIAL Y LAS DIFERENTES INSTANCIAS DE PARTICIPACIÓN, DE ACUERDO CON LO CONTEMPLADO EN EL(LOS) PROYECTO(S) 1296 – REDUCCION Y MITIGACION DEL RIESGO FRENTE AL CAMBIO CLIMATICO</t>
  </si>
  <si>
    <t>VERONICA SIMONA MARTÍNEZ AREVALO</t>
  </si>
  <si>
    <t>157 días</t>
  </si>
  <si>
    <t>FDLCH-CPS-187-2020</t>
  </si>
  <si>
    <t xml:space="preserve"> PRESTAR LOS SERVICIOS PROFESIONALES PARA APOYAR EL ÁREA GESTIÓN DEL DESARROLLO LOCAL DE LA ALCALDÍA LOCAL DE CHAPINERO EN LAS ACTIVIDADES CONTABLES Y PRESUPUESTALES</t>
  </si>
  <si>
    <t>WILLIAM CLAVIJO MORALES</t>
  </si>
  <si>
    <t>CPS-188-2020</t>
  </si>
  <si>
    <t>PRESTACIÓN DE LOS SERVICIOS PROFESIONALES PARA APOYAR AL DESPACHO LA EJECUCIÓN DE ACTIVIDADES DE PLANEACIÓN Y GESTIÓN DEL RIESGO Y CAMBIO CLIMÁTICO EN LA LOCALIDAD DE CHAPINERO</t>
  </si>
  <si>
    <t>LISET JOHANNA GARAVITO BARRERA</t>
  </si>
  <si>
    <t>FDLCH-CPS-189-2020</t>
  </si>
  <si>
    <t>FDLCH-CPS-190-2020</t>
  </si>
  <si>
    <t>PRESTACIÓN DE SERVICIOS PERSONALES NECESARIOS PARA EL APOYO A LA GESTIÓN Y EJECUCIÓN DE LAS ACTIVIDADES ADMINISTRATIVAS Y OPERATIVAS QUE SE ADELANTAN EN LA ALCALDÍA LOCAL DE CHAPINERO</t>
  </si>
  <si>
    <t>FDLCH-CPS-191-2020</t>
  </si>
  <si>
    <t>FDLCH-CPS-192-2020</t>
  </si>
  <si>
    <t>ANGELA MARIA TORRES RAMIREZ 
ANDERSON MEJIA GARZÓN</t>
  </si>
  <si>
    <t>FDLCH-CPS-193-2020</t>
  </si>
  <si>
    <t>FDLCH-CPS-194-2020</t>
  </si>
  <si>
    <t>PRESTACIÓN DE SERVICIOS PERSONALES NECESARIOS PARA APOYAR ADMINISTRATIVA Y ASISTENCIALMENTE A LAS INSPECCIONES DE POLICÍA DE LA LOCALIDAD</t>
  </si>
  <si>
    <t>FDLCH-CPS-195-2020</t>
  </si>
  <si>
    <t>FDLCH-CPS-196-2020</t>
  </si>
  <si>
    <t>PRESTACIÓN DE SERVICIOS PROFESIONALES PARA APOYAR AL ALCALDE LOCAL (SA) EN EL ACOMPAÑAMIENTO, ATENCIÓN, PROMOCIÓN Y FORTALECIMIENTO DE LOS PROCESOS LOCALES DE PARTICIPACIÓN CIUDADANA, LOS ESPACIOS E INSTANCIAS INTERINSTITUCIONALES DE PARTICIPACIÓN CIUDADANA, ASÍ COMO LOS PROCESOS COMUNITARIOS EN LA LOCALIDAD</t>
  </si>
  <si>
    <t>FDLCH-CPS-197-2020</t>
  </si>
  <si>
    <t xml:space="preserve"> PRESTACIÓN DE SERVICIOS PROFESIONALES PARA APOYAR JURÍDICAMENTE LA EJECUCIÓN DE LAS ACCIONES REQUERIDAS PARA EL TRÁMITE E IMPULSO PROCESAL DE LAS ACTUACIONES CONTRAVENCIONALES Y/O QUERELLAS QUE CURSEN EN LAS INSPECCIONES DE POLICÍA DE LA LOCALIDAD.</t>
  </si>
  <si>
    <t>WILLIAM JAVIER RIVERA MENDOZA</t>
  </si>
  <si>
    <t>CPS-198-2020</t>
  </si>
  <si>
    <t>PRESTAR LOS SERVICIOS REQUERIDOS PARA OPERAR EL PROGRAMA DE INCENTIVOS PARA EL EMPLEO CON EL CUAL SE BUSCA APOYAR AL TEJIDO PRODUCTIVO DE LAS LOCALIDADES DE BOGOTÁ D.C., CON ESPECIAL ÉNFASIS EN LOS EMPRESARIOS, E INCLUIR Y/O MANTENER LABORALMENTE A TRABAJADORES MAYORES DE 50 AÑOS, MUJERES Y JÓVENES (18-28 AÑOS) PRINCIPALMENTE, A TRAVÉS DE LA TRANSFERENCIA DE INCENTIVOS A LA NÓMINA, EN EL MARCO DE LA CONTENCIÓN Y MITIGACIÓN DE LOS EFECTOS DEL COVID-19, LA DECLARATORIA DE EMERGENCIA SANITARIA EN TODO EL TERRITORIO NACIONAL Y LA CALAMIDAD PÚBLICA DECLARADA EN LA CIUDAD DE BOGOTÁ D.C.</t>
  </si>
  <si>
    <t>CAJA DE COMPENSACIÓN FAMILIAR COMPENSAR</t>
  </si>
  <si>
    <t>10 meses</t>
  </si>
  <si>
    <t>Vigente</t>
  </si>
  <si>
    <t>FDLCH-CIA-199-2020</t>
  </si>
  <si>
    <t>AUNAR ESFUERZOS TÉCNICOS, ADMINISTRATIVOS Y FINANCIEROS, PARA IMPULSAR LA REACTIVACION ECONÓMICA DE, LOS AGENTES DE LA INDUSTRIA CULTURAL Y CREATIVA DEL SECTOR CULTURA, RECREACIÓN Y DEPORTE EN LA LOCALIDAD DE CHAPINERO DE BOGOTA. QUE SE PRIORICE EN EL EJE DE ADAPTACIÓN Y TRANSFORMACIÓN PRODUCTIVA DE LA ESTRATEGÍA DE REACTIVACIÓN ECONÓMICA LOCAL - EMRE LOCAL, PROGRAMA APOYO Y FORTALECIMINETO DE LAS INDUSTRIAS CREATIVAS Y CULTURALES PARA LA ADAPTACIÓN Y TRANSFORMACIÓN PRODUCTIVA, EN EL MARCO DE UN PROCESO DE FOMENTO</t>
  </si>
  <si>
    <t>SECRETARÍA CULTURA E IDARTES</t>
  </si>
  <si>
    <t>15 días</t>
  </si>
  <si>
    <t xml:space="preserve">HOSMAN ARÍAS
BORIS                              </t>
  </si>
  <si>
    <t>CI-200-2020</t>
  </si>
  <si>
    <t>IMPLEMENTAR Y EJECUTAR EL PROGRAMA “CUMPLIMENTO DE PROTOCOLOS DE BIOSEGURIDAD PARA LA ADAPTACIÓN Y REACTIVACIÓN ECONÓMICA EN LAS LOCALIDADES DE USAQUÉN, CHAPINERO, ENGATIVÁ, SUBA, BARRIOS UNIDOS Y TEUSAQUILLO. ALCANCE DEL OBJETO.- EL PRESENTE CONTRATO INCLUYE LA ENTREGA DE ELEMENTOS DE BIOSEGURIDAD RELACIONADOS EN LA “GUÍA OPERATIVA PROGRAMA CUMPLIMIENTO DE PROTOCOLOS DE BIOSEGURIDAD PARA LA ADAPTACIÓN Y REACTIVACIÓN ECONÓMICA” QUE SE ADOPTE, CON EL PROPÓSITO DE CONTRIBUIR AL CUMPLIMIENTO DE LOS PROTOCOLOS DE BIOSEGURIDAD PARA LA REACTIVACIÓN ECONÓMICA DE 6 LOCALIDADES DE BOGOTÁ, EN ESTE CASO USAQUÉN, CHAPINERO, ENGATIVÁ, SUBA, BARRIOS UNIDOS Y TEUSAQUILLO, A TRAVÉS DE ACCIONES DE INFORMACIÓN, EDUCACIÓN Y COMUNICACIÓN EN SALUD – IEC, ENFOCADAS A ORIENTAR A LOS TRABAJADORES RESPECTO AL USO ADECUADO DE LOS ELEMENTOS DE BIOSEGURIDAD CONTENIDOS EN LOS KITS, ACTIVIDADES QUE SERÁN DESARROLLADAS POR PERFILES IDÓNEOS EN SEGURIDAD Y SALUD EN EL TRABAJO, ASÍ COMO LA ENTREGA DE LOS KITS DE ELEMENTOS DE BIOSEGURIDAD A MICROEMPRESAS, ESTABLECIMIENTOS, LOCALES COMERCIALES Y VENDEDORES INFORMALES; EN EL MARCO DEL PROGRAMA CUMPLIMIENTO DE PROTOCOLOS DE BIOSEGURIDAD PARA LA ADAPTACIÓN Y REACTIVACIÓN ECONÓMICA DEL EJE ADAPTACIÓN Y TRANSFORMACIÓN PRODUCTIVA DE LA ESTRATEGIA DE REACTIVACIÓN ECONÓMICA LOCAL</t>
  </si>
  <si>
    <t>SUBRED INTEGRADA DE SERVICIOS DE SALUD NORTE ESE</t>
  </si>
  <si>
    <t>FDLCH-CPS-201-2020</t>
  </si>
  <si>
    <t xml:space="preserve"> REALIZAR EL MANTENIMIENTO Y RECARGA O ADQUISICIÓN DE LOS EXTINTORES CONTRA INCENDIO UBICADOS EN LAS INSTALACIONES DE LA ALCALDÍA LOCAL DE CHAPINERO Y LOS VEHÍCULOS DEL FONDO DE DESARROLLO LOCAL DE CHAPINERO</t>
  </si>
  <si>
    <t>EXTPROSECOL S.A.S.</t>
  </si>
  <si>
    <t>1 meses</t>
  </si>
  <si>
    <t>CPS-202-2020</t>
  </si>
  <si>
    <t>PRESTAR EL SERVICIO DE MANTENIMIENTO PREVENTIVO Y CORRECTIVO DE LOS ASCENSORES ELÉCTRICOS DE LAS MARCAS MP&amp;L Y OTIS DE LAS TORRES A Y B DE LA PLANTA FÍSICA DE LA ALCALDÍA LOCAL DE CHAPINERO</t>
  </si>
  <si>
    <t>INGYEMEL PROFESIONALES J&amp;H S.A.S</t>
  </si>
  <si>
    <t>FDLCH-CPS-203-2020-</t>
  </si>
  <si>
    <t>PRESTAR LOS SERVICIOS TÉCNICOS PARA APOYAR LA GESTIÓN Y EJECUCIÓN DE ACTIVIDADES ADMINISTRATIVAS QUE SE ADELANTAN EN EL DESPACHO DE LA ALCALDÍA LOCAL DE CHAPINERO, DE ACUERDO CON LAS CONDICIONES Y ESPECIFICACIONES TÉCNICAS DESCRITAS EN LOS ESTUDIOS PREVIOS.</t>
  </si>
  <si>
    <t>3 meses</t>
  </si>
  <si>
    <t>FDLCH-CPS-204-2020</t>
  </si>
  <si>
    <t>FDLCH-CCV-205-2020</t>
  </si>
  <si>
    <t>ADQUIRIR ELEMENTOS DE BIOSEGURIDAD PARA LA PROTECCIÓN DE LOS FUNCIONARIOS Y CONTRATISTAS DE LA ALCALDÍA LOCAL DE CHAPINERO, DEL CONTAGIO DEL CORONAVIRUS (COVID-19)</t>
  </si>
  <si>
    <t>LIFE SUMINISTROS MEDICOS SAS</t>
  </si>
  <si>
    <t>30 días</t>
  </si>
  <si>
    <t>FDLCH-CPS-206-2020</t>
  </si>
  <si>
    <t>PRESTAR LOS SERVICIOS PROFESIONALES PARA APOYAR EL ÁREA GESTIÓN DEL DESARROLLO LOCAL DE LA ALCALDÍA LOCAL DE CHAPINERO EN LAS ACTIVIDADES CONTABLES Y PRESUPUESTALES.</t>
  </si>
  <si>
    <t>FDLCH-CPS-207-2020</t>
  </si>
  <si>
    <t>PRESTAR LOS SERVICIOS PROFESIONALES ESPECIALIZADOS PARA APOYAR LA GESTIÓN JURÍDICA DEL DESPACHO DE LA ALCALDÍA LOCAL DE CHAPINERO Y LA DE LAS DEPENDENCIAS QUE LA CONFORMAN</t>
  </si>
  <si>
    <t>CPS-208-2020</t>
  </si>
  <si>
    <t>CORPORACIÓN COLOMBIA INTERNACIONAL - CCI, SE OBLIGA A PRESTAR SUS SERVICIOS PARA LLEVAR A CABO LA IMPLEMENTACIÓN A TRAVÉS DE UNA INTERVENCIÓN INTEGRAL PARA LLEVAR A CABO LA REACTIVACIÓN ECONÓMICA RURAL, A TRAVÉS DE LAS ACCIONES DE FORTALECIMIENTO PRODUCTIVO, COMERCIAL Y GESTIÓN DE LOS PLANES DE EXTENSIÓN AGROPECUARIA, DENTRO DEL PROGRAMA DE FORTALECIMIENTO DEL CORAZÓN RURAL</t>
  </si>
  <si>
    <t>Corporacion Colombia Internacional-CCI</t>
  </si>
  <si>
    <t>LIBARDO FERNANDEZ ALMANZA (Componente técnico)
ALEX JAVIER GUZMAN CUERVO (Componente jurídico)</t>
  </si>
  <si>
    <t>FDLCH-CPS-209-2020</t>
  </si>
  <si>
    <t>CS-210-2020</t>
  </si>
  <si>
    <t>CONTRATAR EL SEGURO DE VIDA GRUPO QUE AMPARE LOS EDILES DEL FONDO DE DESARROLLO LOCAL DE CHAPINERO</t>
  </si>
  <si>
    <t>COMPAÑÍA MUNDIAL DE SEGUROS S.A.</t>
  </si>
  <si>
    <t>12 y 17 días meses</t>
  </si>
  <si>
    <t>FDLCH-CPS-211-2020</t>
  </si>
  <si>
    <t xml:space="preserve"> PRESTAR LOS SERVICIOS PROFESIONALES DE APOYO AL ÁREA DE GESTIÓN DEL DESARROLLO LOCAL, EN TEMAS ESPECÍFICOS DE PLANEACIÓN, PARA LAS ACTIVIDADES RELACIONADAS CON LA FORMULACIÓN, SEGUIMIENTO Y CIERRE DE PROYECTOS Y ESTRUCTURACIÓN Y CIERRE DE LOS PLANES DE DESARROLLO LOCAL, ASÍ COMO EL SEGUIMIENTO PRESUPUESTAL DE LA VIGENCIA</t>
  </si>
  <si>
    <t>FDLCH-CPS-212-2020</t>
  </si>
  <si>
    <t xml:space="preserve"> PRESTAR LOS SERVICIOS DE APOYO A LA GESTIÓN A ALCALDÍA LOCAL DE CHAPINERO PARA EL DESARROLLO DE ACCIONES DE PREVENCIÓN, COMUNICACIÓN, MONITOREO Y MEDIACIÓN EN LOS PROCESOS DE MOVILIZACIÓN CIUDADANA Y EN LA IMPLEMENTACIÓN DE ACCIONES DEL PLAN LOCAL DE SEGURIDAD, CONVIVENCIA Y JUSTICIA PARA MEJORAR LAS CONDICIONES DE SEGURIDAD EN EL DISTRITO CAPITAL.</t>
  </si>
  <si>
    <t>FDLCH-CPS-213-2020</t>
  </si>
  <si>
    <t>JEAN MICHEL ALBARRACIN MERCADO</t>
  </si>
  <si>
    <t>FDLCH-CPS-214-2020</t>
  </si>
  <si>
    <t>75 días</t>
  </si>
  <si>
    <t>FDLCHA-CPS-215i-2020</t>
  </si>
  <si>
    <t xml:space="preserve"> PRESTAR LOS SERVICIOS PROFESIONALES ESPECIALIZADOS PARA APOYAR LA COORDINACIÓN Y LA ARTICULACIÓN DE LA INTERVENCIÓN DEL EJERCICIO POLICIVO EN LA ALCALDÍA LOCAL DE CHAPINERO EN EL MARCO DE LA NORMATIVIDAD VIGENTE.</t>
  </si>
  <si>
    <t>FDLCH-CPS-216-2020</t>
  </si>
  <si>
    <t>70 días</t>
  </si>
  <si>
    <t>FDLCH-CPS-217-2020</t>
  </si>
  <si>
    <t>PRESTAR SERVICIOS PROFESIONALES PARA APOYAR LA GESTIÓN PRECONTRACTUAL Y CONTRACTUAL QUE ADELANTE EL FONDO DE DESARROLLO LOCAL DE CHAPINERO.</t>
  </si>
  <si>
    <t>FDLCH-CPS-218-2020</t>
  </si>
  <si>
    <t>PRESTAR LOS SERVICIOS PROFESIONALES PARA APOYAR COORDINAR, LIDERAR Y ASESORAR LOS PLANES Y ESTRATEGIAS DE COMUNICACIÓN INTERNA Y EXTERNA PARA LA DIVULGACIÓN DE LOS PROGRAMAS, PROYECTOS Y ACTIVIDADES DE LA ALCALDÍA LOCAL.</t>
  </si>
  <si>
    <t>FDLCH-CPS-219-2020</t>
  </si>
  <si>
    <t>PRESTAR LOS SERVICIOS DE APOYO A LA GESTIÓN EN LA EJECUCIÓN DE LAS ACTIVIDADES ADMINISTRATIVAS QUE SE ADELANTAN POR EL PERSONAL JURÍDICO DEL DESPACHO DE LA ALCALDÍA LOCAL DE CHAPINERO.</t>
  </si>
  <si>
    <t>FDLCH-CPS-220-2020</t>
  </si>
  <si>
    <t>FDLCH-CPS-221-2020</t>
  </si>
  <si>
    <t>RESTAR LOS SERVICIOS DE APOYO A LA GESTIÓN A ALCALDÍA LOCAL DE CHAPINERO PARA EL DESARROLLO DE ACCIONES DE PREVENCIÓN, COMUNICACIÓN, MONITOREO Y MEDIACIÓN EN LOS PROCESOS DE MOVILIZACIÓN CIUDADANA Y EN LA IMPLEMENTACIÓN DE ACCIONES DEL PLAN LOCAL DE SEGURIDAD, CONVIVENCIA Y JUSTICIA PARA MEJORAR LAS CONDICIONES DE SEGURIDAD EN EL DISTRITO CAPITAL</t>
  </si>
  <si>
    <t>FDLCH-CCV-222-2020</t>
  </si>
  <si>
    <t>COMPRAVENTA DE CONSUMIBLES DE IMPRESIÓN ORIGINALES PARA LOS EQUIPOS DE IMPRESIÓN DE MARCA HEWLETT PACKARD Y LEXMARK DE PROPIEDAD O EN CUSTODIA DEL FONDO DE DESARROLLO LOCAL DE CHAPINERO</t>
  </si>
  <si>
    <t>PC PRONTO SAS</t>
  </si>
  <si>
    <t xml:space="preserve">JHONATAN FERNANDO ESCAMILLA </t>
  </si>
  <si>
    <t>CPS-223-2020</t>
  </si>
  <si>
    <t xml:space="preserve"> PRESTACIÓN DE SERVICIOS PROFESIONALES PARA EL APOYO AL ÁREA DE GESTIÓN DEL DESARROLLO LOCAL DE LA ALCALDÍA LOCAL DE CHAPINERO EN LA FORMULACIÓN, GESTIÓN, EJECUCIÓN Y SEGUIMIENTO DEL PROYECTO 1301 “MEJORA LA CALIDAD DE LA MOVILIDAD” Y LA SUPERVISIÓN DE CONTRATOS QUE LE SEAN ASIGNADOS.</t>
  </si>
  <si>
    <t>BRIAN ROBERTO RAMOS CARRILLO</t>
  </si>
  <si>
    <t>FDLCH-CPS-224-2020</t>
  </si>
  <si>
    <t xml:space="preserve"> PRESTACIÓN DE SERVICIOS PROFESIONALES PARA APOYAR TÉCNICAMENTE LAS DISTINTAS ETAPAS DE LOS PROCESOS DE COMPETENCIA DE LA ALCALDÍA LOCAL DE CHAPINERO, PARA LA DEPURACIÓN DE ACTUACIONES ADMINISTRATIVAS</t>
  </si>
  <si>
    <t>CPS-225-2020</t>
  </si>
  <si>
    <t xml:space="preserve"> REALIZAR LA TOMA FÍSICA DE BIENES Y EL AVALÚO TÉCNICO DE LOS BIENES DE PROPIEDAD Y/O A CARGO DEL FONDO DE DESARROLLO LOCAL DE CHAPINERO DE CONFORMIDAD CON LAS DISPOSICIONES LEGALES VIGENTES QUE LE SEAN APLICABLES.</t>
  </si>
  <si>
    <t>GUSTAVO ADOLFO FORERO GONZÁLEZ</t>
  </si>
  <si>
    <t>2 meses</t>
  </si>
  <si>
    <t>FDLCH-CPS-226-2020</t>
  </si>
  <si>
    <t>PRESTACIÓN DE SERVICIOS PROFESIONALES PARA EL APOYO AL ÁREA DE GESTIÓN DEL DESARROLLO LOCAL DE LA ALCALDÍA LOCAL DE CHAPINERO EN LA FORMULACIÓN, GESTIÓN, EJECUCIÓN Y SEGUIMIENTO DEL PROYECTO 1301 "MEJORAR LA CALIDAD DE LA MOVILIDAD" Y LA SUPERVISIÓN DE CONTRATOS QUE LE SEAN ASIGNADOS.</t>
  </si>
  <si>
    <t>FDLCH-CPS-227-2020</t>
  </si>
  <si>
    <t>OSCAR MAURICIO ALMARIO FERNANDEZ</t>
  </si>
  <si>
    <t>45 días</t>
  </si>
  <si>
    <t>FDLCH-CPS-228-2020</t>
  </si>
  <si>
    <t xml:space="preserve"> APOYAR AL EQUIPO DE PRENSA Y COMUNICACIONES DE LA ALCALDÍA LOCAL EN LA REALIZACIÓN Y PUBLICACIÓN DE CONTENIDOS DE REDES SOCIALES Y CANALES DE DIVULGACIÓN DIGITAL (SITIO WEB) DE LA ALCALDÍA LOCAL.</t>
  </si>
  <si>
    <t>FDLCH-CPS-229-2020</t>
  </si>
  <si>
    <t>PRESTAR LOS SERVICIOS PROFESIONALES DE APOYO AL ÁREA DE GESTIÓN DEL DESARROLLO LOCAL, EN TEMAS DE PLANEACIÓN Y PRESUPUESTACIÓN DEL FONDO DE DESARROLLO LOCAL.</t>
  </si>
  <si>
    <t>FDLCH-CPS-230-2020</t>
  </si>
  <si>
    <t xml:space="preserve"> PRESTACIÓN DE SERVICIOS PROFESIONALES PARA APOYAR AL ÁREA DE GESTIÓN DEL DESARROLLO LOCAL DE LA ALCALDÍA LOCAL DE CHAPINERO EN LOS PROYECTOS QUE LE SEAN ASIGNADOS Y LA SUPERVISIÓN DE LOS CONTRATOS.</t>
  </si>
  <si>
    <t>MAURICIO  BOHORQUEZ ESCOBAR</t>
  </si>
  <si>
    <t>FDLCH-CIA-231-2020</t>
  </si>
  <si>
    <t xml:space="preserve"> AUNAR ESFUERZOS ENTRE LA SUBRED INTEGRADA DE SERVICIOS DE SALUD NORTE Y EL FDL CHAPINERO PARA EL OTORGAMIENTO DE DISPOSITIVOS DE ASISTENCIA PERSONAL, NO INCLUIDAS O NO CUBIERTAS EN EL PLAN OBLIGATORIO DE SALUD – POS, COMO ACCIÓN QUE FACILITA EL MEJORAMIENTO DE LA CALIDAD DE VIDA Y LA PROMOCIÓN DEL BIENESTAR PARA LAS PERSONAS CON DISCAPACIDAD, RESIDENTES EN LA LOCALIDAD DE CHAPINERO, EN DESARROLLO DE LA POLÍTICA PÚBLICA DISTRITAL Y DEMÁS NORMAS AFINES”</t>
  </si>
  <si>
    <t>DIANA CAROLINA MORENO</t>
  </si>
  <si>
    <t>FDLCH-CPS-232-2020</t>
  </si>
  <si>
    <t xml:space="preserve"> PRESTACION DE SERVICIOS PARA DESARROLLAR ESTRATEGIAS DE SENSIBILIZACION Y FORMACION FRENTE A LA PREVENCION DE VIOLENCIAS Y LA PROMOCION DEL BUEN TRATO EN LA LOCALIDAD DE CHAPINERO</t>
  </si>
  <si>
    <t>CORPORACIÓN ESTRATEGICA EN GESTIÓN E INTEGRACIÓN COLOMBIA - EGESCO</t>
  </si>
  <si>
    <t>FDLCH-CPS-233-2020</t>
  </si>
  <si>
    <t>FDLCH-CPS-234-2020</t>
  </si>
  <si>
    <t>FDLCH-CPS-235-2020</t>
  </si>
  <si>
    <t>PRESTACIÓN DE SERVICIOS PROFESIONALES PARA APOYAR AL EQUIPO DE PRENSA Y COMUNICACIONES DE LA ALCALDÍA LOCAL EN LA REALIZACIÓN DE PRODUCTOS Y PIEZAS DIGITALES, IMPRESAS Y PUBLICITARIAS DE GRAN FORMATO Y DE ANIMACIÓN GRÁFICA, ASÍ COMO APOYAR LA PRODUCCIÓN Y MONTAJE DE EVENTOS</t>
  </si>
  <si>
    <t>OLGA LUCIA ANGARITA LOPEZ</t>
  </si>
  <si>
    <t>FDLCH-CCV-236-2020</t>
  </si>
  <si>
    <t xml:space="preserve"> COMPRAVENTA DE EQUIPOS, ACCESORIOS, INSTALACIÓN Y PUESTA EN FUNCIONAMIENTO DEL SISTEMA DE DETECCIÓN DE INCENDIOS PARA EL JARDÍN INFANTIL JUAN XXIII</t>
  </si>
  <si>
    <t>PROXEL COLOMBIA SAS</t>
  </si>
  <si>
    <t>FDLCH-CPS-237-2020</t>
  </si>
  <si>
    <t>FDLCH-CPS-238-2020</t>
  </si>
  <si>
    <t xml:space="preserve"> PRESTAR LOS SERVICIOS PARA LA EJECUCIÓN DE LAS ESCUELAS DE FORMACIÓN ARTÍSTICA DE LA LOCALIDAD DE CHAPINERO</t>
  </si>
  <si>
    <t>FUNDACIÓN PARA EL DESAROLLO SOCIOCULTURAL DEPORTIVO Y COMUNITARIO FUNDESCO</t>
  </si>
  <si>
    <t>FDLCH-CPS-239-2020</t>
  </si>
  <si>
    <t xml:space="preserve"> PRESTAR SERVICIOS PARA REALIZAR LA EJECUCIÓN DE LAS ESCUELAS DE FORMACIÓN DEPORTIVA DE LA LOCALIDAD DE CHAPINERO</t>
  </si>
  <si>
    <t>FUNDACION PARA EL DESARROLLO INFANTIL, SOCIAL Y CULTURAL IWOKE</t>
  </si>
  <si>
    <t>FDLCH-CPS-240-2020</t>
  </si>
  <si>
    <t xml:space="preserve"> prestar los servicios profesionales a la Alcaldía Local de Chapinero apoyando la ejecución del PROYECTO 1299 en el componente Demandas de Titulación conforme a garantizar el cumplimiento del Plan de Desarrollo Local </t>
  </si>
  <si>
    <t>JOSE JOAQUIN CASTAÑEDA CANTOR</t>
  </si>
  <si>
    <t>FDLCH-CPS-241-2020</t>
  </si>
  <si>
    <t>FDLCH-CPS-242-2020</t>
  </si>
  <si>
    <t xml:space="preserve"> PRESTAR LOS SERVICIOS PROFESIONALES A LA ALCALDÍA LOCAL EN EL RELACIONAMIENTO Y GESTIÓN DE LAS ACCIONES DE DIALOGO, CONCERTACIÓN, ORGANIZACIÓN Y SEGUIMIENTO QUE SE ADELANTAN ENTRE LOS DISTINTOS ACTORES QUE OCUPAN EL ESPACIO PÚBLICO DE MANERA INDEBIDA, ASÍ COMO EL DIALOGO INTERINSTITUCIONAL PARA MEJORAR LA CONVIVENCIA CIUDADANA EN EL ESPACIO PÚBLICO</t>
  </si>
  <si>
    <t>FDLCH-CPS-243-2020</t>
  </si>
  <si>
    <t>Prestación de servicios para el apoyo en la ejecución de actividades administrativas y operativas transversales al área de gestión del desarrollo local relacionadas con la gestión contractual de la Alcaldía Local de Chapinero.</t>
  </si>
  <si>
    <t>FDLCH-CPS-244-2020</t>
  </si>
  <si>
    <t>prestar los servicios técnicos para apoyar la gestión documental de la Alcaldía Local para la implementación del proceso de verificación, soporte y acompañamiento en el desarrollo de las actividades propias de los procesos y actuaciones administrativas existentes del área de Gestión Policiva</t>
  </si>
  <si>
    <t>MOISES OLIVO ROJAS VEGA</t>
  </si>
  <si>
    <t>25 días</t>
  </si>
  <si>
    <t>FDLCH-CPS-245-2020</t>
  </si>
  <si>
    <t>JUAN ESTEBAN RODRIGUEZ GONZALEZ</t>
  </si>
  <si>
    <t>FDLCH-CO-247-2020</t>
  </si>
  <si>
    <t xml:space="preserve"> CONSTRUCCIÓN DE LAS OBRAS DE RECONFORMACIÓN DE RECUPERACIÓN Y/O LA IMPLEMENTACIÓN DE MEDIDAS PARA EL CONTROL DE EROSIÓN LA MITIGACIÓN DE RIESGO EN UN SITIO CRÍTICO DE LA LOCALIDAD DE CHAPINERO EN LA CIUDAD DE BOGOTÁ D.C.</t>
  </si>
  <si>
    <t>Licitación pública</t>
  </si>
  <si>
    <t>BB INGENIEROS S.A.S</t>
  </si>
  <si>
    <t>75 meses</t>
  </si>
  <si>
    <t>JUAN FRANCISCO PLATA VARGAS / LUIS EDUARDO CRUZ</t>
  </si>
  <si>
    <t>FDLCH-CIN-248-2020</t>
  </si>
  <si>
    <t>CONTRATAR LA INTERVENTORIA TÉCNICA, ADMINISTRATIVA, LEGAL, FINANCIERA,SOCIAL Y AMBIENTAL DE LA CONSTRUCCIÓN DE OBRAS PARA LA MITIGACIÓN DERIESGO EN LA LOCALIDAD DE CHAPINERO.</t>
  </si>
  <si>
    <t>Concurso de méritos</t>
  </si>
  <si>
    <t>2L PROYECTOS S.A.S.</t>
  </si>
  <si>
    <t>FDLCH-CPS-249-2020</t>
  </si>
  <si>
    <t>CONTRATAR LOS SEGUROS DE DAÑOS CORPORALES CAUSADOS A LAS PERSONAS EN ACCIDENTES DE TRÁNSITO – SOAT, PARA LOS VEHÍCULOS DEL PARQUE AUTOMOTOR DEL FONDO DE DESARROLLO LOCAL DE CHAPINERO.</t>
  </si>
  <si>
    <t>365 días</t>
  </si>
  <si>
    <t>FDLCH-CPS-250-2020</t>
  </si>
  <si>
    <t xml:space="preserve"> Contratar la prestación de servicios para promover el acceso a la justicia, el acceso a espacios seguros y la convivencia ciudadana en la Localidad de Chapinero</t>
  </si>
  <si>
    <t>Avance Organizacional Consultores SAS</t>
  </si>
  <si>
    <t>FDLCH-CPS-251-2020</t>
  </si>
  <si>
    <t xml:space="preserve"> Prestación de servicios profesionales para apoyar al área de Gestión del Desarrollo Local de la Alcaldía Local de Chapinero, en la formulación, gestión, ejecución y liquidación de los proyectos desarrollados en el marco del proyecto 1293.</t>
  </si>
  <si>
    <t>FDLCH-CPS-252-2020</t>
  </si>
  <si>
    <t>Apoyar al Alcalde Local en la promoción, acompañamiento, coordinación y atención de las instancias de coordinación interinstitucionales y las instancias de participación locales, así como los procesos comunitarios en la localidad</t>
  </si>
  <si>
    <t>FDLCH-CCV-253-2020</t>
  </si>
  <si>
    <t>REALIZAR LA COMPRAVENTA DE UNA URNA QUE PERMITA CUSTODIAR LAS ARMAS ENTREGADAS EN EL MARCO DE LA CAMPAÑA DESARME POR LA VIDA.</t>
  </si>
  <si>
    <t xml:space="preserve"> MULTIDOMINO SAS</t>
  </si>
  <si>
    <t>10 días</t>
  </si>
  <si>
    <t>FDLCH-CPS-254-2020</t>
  </si>
  <si>
    <t>Prestar servicios para realizar la ejecución de Eventos Recreativos y Deportivos, que se desarrollarán en la Localidad de Chapinero</t>
  </si>
  <si>
    <t>FDLCH-CPS-255-2020</t>
  </si>
  <si>
    <t xml:space="preserve"> PRESTACION DE SERVICIOS PARA DESARROLLAR EL CIRCUITO DE CIRCULACION ARTISTICA CULTURAL Y PATRIMONIAL DE LA LOCALIDAD DE CHAPINERO</t>
  </si>
  <si>
    <t>FDLCH-CPS-256-2020</t>
  </si>
  <si>
    <t>Prestación de servicios para la vinculación de diferentes actores locales a los procesos de participación ciudadana el fortalecimiento de las organizaciones sociales y comunales locales en el marco de los procesos de gobernabilidad y gobernanza en la localidad, teniendo en cuenta una perspectiva diferencial, poblacional y de género en el marco del proyecto 1305 en chapinero participamos todos</t>
  </si>
  <si>
    <t>ASOCIACION PARA EL DESARROLLO INTEGRAL DE LA FAMILIA COLOMBIANA</t>
  </si>
  <si>
    <t>FDLCH-CPS-257-2020</t>
  </si>
  <si>
    <t>IMPLEMENTAR ACCIONES DE ASISTENCIA TÉCNICA AGROPECUARIA MEDIANTE PRÁCTICAS SOSTENIBLES Y EMPRENDIMIENTO RURAL EN LA VEREDA EL VERJÓN BAJO DE CHAPINERO, CON UN ENFOQUE DIFERENCIAL Y DE DERECHOS</t>
  </si>
  <si>
    <t>UNIÓN TEMPORAL DESARROLLO RURAL</t>
  </si>
  <si>
    <t>JHON ELKIN FEO DUITAMA</t>
  </si>
  <si>
    <t>FDLCH-CPS-258-2020</t>
  </si>
  <si>
    <t>Realizar el mantenimiento preventivo y correctivo de equipos de cómputo, escáner, impresoras, dispositivos de red e infraestructura tecnológica de propiedad del Fondo de Desarrollo local de Chapinero y puesta en funcionamiento de una UPS</t>
  </si>
  <si>
    <t>IIS TECHNOLOGY SOLUTIONS SAS</t>
  </si>
  <si>
    <t>ESTEBAN GONZALEZ PORTILLA(Componente Técnico)                         YEINI RAQUEL BLANCO MENDOZA(Componente Jurídico Contractual)</t>
  </si>
  <si>
    <t>FDLCH-CO-259-2020</t>
  </si>
  <si>
    <t xml:space="preserve"> REALIZAR EL MANTENIMIENTO PREVENTIVO Y CORRECTIVO, ASÍ COMO LAS REPARACIONES LOCATIVAS Y ACTIVIDADES EMERGENTES NECESARIAS, A LAS INSTALACIONES A CARGO DE LA ALCALDÍA LOCAL DE CHAPINERO</t>
  </si>
  <si>
    <t>BB INGENIEROS SAS</t>
  </si>
  <si>
    <t>FDLCH-CPS-260-2020</t>
  </si>
  <si>
    <t xml:space="preserve"> REALIZAR EL MANTENIMIENTO, LA INSTALACIÓN, REUBICACIÓN Y RECERTIFICACIÓN DEL CABLEADO ESTRUCTURADO, EN LA ALCALDÍA LOCAL, JUNTA ADMINISTRADORA LOCAL E INSPECCIONES DE POLICÍA DE CHAPINERO</t>
  </si>
  <si>
    <t>FDLCH-CPS-261-2020</t>
  </si>
  <si>
    <t xml:space="preserve"> Realizar el mantenimiento preventivo y correctivo del sistema telefónico, incluida bolsa de repuestos, del Fondo de Desarrollo Local de Chapinero, Junta Administradora Local e Inspecciones de Policía.</t>
  </si>
  <si>
    <t>GAMA.COMPAÑIA.S.A.S</t>
  </si>
  <si>
    <t>OC-262-2020</t>
  </si>
  <si>
    <t>ADQUISICIÓN DE VEHICULOS PARA EL FONDO DE DESARROLLO LOCAL DE CHAPINEROEN VIRTUD DEL ACUERDO MARCO DE PRECIOS ACUERDO MARCO MOTOCICLETAS YMOTOCARROS II "CCE-971-AMP-2019" Y PARA LA ADQUISICIÓN DE VEHÍCULOS,VEHICULOS ELÉCTRICOS Y VEHÍCULOS HÍBRIDOS PARA TRANSPORTE TERRESTRECCE-163-III-AMP-2020, PARA FORTALECER LAS ACCIONES DE SEGURIDAD EN LASLOCALIDADES DE BOGOTA DISTRITO CAPITAL. ORDEN DE COMPRA 63001.</t>
  </si>
  <si>
    <t>FABRICA NACIONAL DE AUTOPARTES S.A. FANALCA SA</t>
  </si>
  <si>
    <t>FDLCH-CCV-263-2020</t>
  </si>
  <si>
    <t>REALIZAR LA COMPRAVENTA DE COMPUTADORES PARA DOTAR LOS COLEGIOS DISTRITALES DE LA LOCALIDAD DE CHAPINERO.</t>
  </si>
  <si>
    <t>FDLCH-CPS-264-2020</t>
  </si>
  <si>
    <t xml:space="preserve"> PRESTAR EL SERVICIOS Y SUMINISTRO DE MATERIAL IMPRESO PARA EL FORTALECIMIENTO DE LOS PROCESOS DE DIVULGACIÓN Y PROMOCIÓN QUE SE GENEREN DE ACUERDO A LAS NECESIDADES EN LA ALCALDÍA LOCAL DE CHAPINERO.</t>
  </si>
  <si>
    <t>FEC SUMINISTROS Y SERVICIOS SAS</t>
  </si>
  <si>
    <t>FDLCH-CCV-265-2020</t>
  </si>
  <si>
    <t>ADQUIRIR TODOS LOS INSUMOS DE PAPELERIA Y ELEMENTOS DE OFICINA,NECESARIOS PARA SUPLIR LAS NECESIDADES DEL FONDO DE DESARROLLO LOCAL DECHAPINERO, JUNTA ADMINISTRADORA LOCAL E INSPECCIONES DE POLICIA. ORDENDE COMPRA 63084</t>
  </si>
  <si>
    <t>MAKRO MAYORISTAS SAS</t>
  </si>
  <si>
    <t>FDLCH-CCV-266-2020</t>
  </si>
  <si>
    <t>FDLCH-CCV-267-2020</t>
  </si>
  <si>
    <t>ADQUIRIR TODOS LOS INSUMOS DE PAPELERIA Y ELEMENTOS DE OFICINA,NECESARIOS PARA SUPLIR LAS NECESIDADES DEL FONDO DE DESARROLLO LOCAL DECHAPINERO, JUNTA ADMINISTRADORA LOCAL E INSPECCIONES DE POLICIA. ORDENDE COMPRA 63082</t>
  </si>
  <si>
    <t>FDLCH-CCV-268-2020</t>
  </si>
  <si>
    <t>ADQUIRIR TODOS LOS INSUMOS DE PAPELERIA Y ELEMENTOS DE OFICINA,NECESARIOS PARA SUPLIR LAS NECESIDADES DEL FONDO DE DESARROLLO LOCAL DECHAPINERO, JUNTA ADMINISTRADORA LOCAL E INSPECCIONES DE POLICIA. ORDENDE COMPRA 63086</t>
  </si>
  <si>
    <t>FDLCH-CCV-269-2020</t>
  </si>
  <si>
    <t>ADQUIRIR COMPUTADORES DE ESCRITORIO, PORTATILES Y ESCANER PARA EL FONDODE DESARROLLO LOCAL DE CHAPINERO. ORDEN DE COMPRA 63116.</t>
  </si>
  <si>
    <t>GRUPO EMPRESARIAL CREAR DE COLOMBIA S A S</t>
  </si>
  <si>
    <t>OC-270-2020</t>
  </si>
  <si>
    <t>ADQUIRIR COMPUTADORES DE ESCRITORIO, PORTATILES Y ESCANER PARA EL FONDODE DESARROLLO LOCAL DE CHAPINERO. ORDEN DE COMPRA 63117.</t>
  </si>
  <si>
    <t>SUMIMAS S A S</t>
  </si>
  <si>
    <t xml:space="preserve">     JUAN FRANCISCO ALFONSO PLATA </t>
  </si>
  <si>
    <t>FDLCH-CCV-271-2020</t>
  </si>
  <si>
    <t>ADQUIRIR COMPUTADORES DE ESCRITORIO, PORTATILES Y ESCANER PARA EL FONDODE DESARROLLO LOCAL DE CHAPINERO. ORDEN DE COMPRA 63115.</t>
  </si>
  <si>
    <t>CASTOR DATA SAS</t>
  </si>
  <si>
    <t>FDLCH-CPS-001-2021</t>
  </si>
  <si>
    <t>Prestar sevicios profesionales especializados para apoyar la organización y estructuracion de la gestión precontractual, contractual y postcontractual que adelante el Fondo de Desarrollo Local de Chapinero.</t>
  </si>
  <si>
    <t>Contratación Directa.</t>
  </si>
  <si>
    <t>CESAR FRUTO CORREDOR GOMEZ</t>
  </si>
  <si>
    <t>11 meses y 20 días</t>
  </si>
  <si>
    <t>FDLCH-CPS-002-2021</t>
  </si>
  <si>
    <t>Prestar servicios profesionales para apoyar la gestión precontractual, contractual y postcontractual que adelante el Fondo de Desarrollo Local de Chapinero.</t>
  </si>
  <si>
    <t>7 meses y 15 días</t>
  </si>
  <si>
    <t>FDLCH-CPS-003-2021</t>
  </si>
  <si>
    <t>Prestar los servicios personales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</si>
  <si>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FDLCH-CPS-004-2021</t>
  </si>
  <si>
    <t>Prestar servicios técnicos para apoyar la gestión y ejecución de las actividades administrativas que se adelantan en el Despacho de la Alcaldía Local de Chapinero para el cumplimiento de las metas y objetivos del Plan de Desarrollo Local</t>
  </si>
  <si>
    <t>NELSON MAURICIO REY</t>
  </si>
  <si>
    <t>FDLCH-CPS-005-2021</t>
  </si>
  <si>
    <t>Prestar servicios profesionales especializados de apoyo al área de Gestión del Desarrollo Local, en la articulación, estructuración y seguimiento del proceso de planeación estratégica local, desarrollando actividades relacionadas con la formulación, seguimiento, terminación y cierre de proyectos de inversión, así como la estructuración, ejecución y cierre de los Planes de Desarrollo Local</t>
  </si>
  <si>
    <t>11 meses y 19 días</t>
  </si>
  <si>
    <t>FDLCH-CPS-006-2021</t>
  </si>
  <si>
    <t>Prestar servicios personales para apoyar actividades operativas y administrativas de la gestión precontractual, contractual y postcontractual que adelante el Fondo de Desarrollo Local de Chapinero “</t>
  </si>
  <si>
    <t>FDLCH-CPS-007-2021</t>
  </si>
  <si>
    <t>Prestar servicios de apoyo a la gestión para asistir logística y administrativamente al Despacho de la Alcaldía Local de Chapinero</t>
  </si>
  <si>
    <t>FDLCH-CPS-008-2021</t>
  </si>
  <si>
    <t>Prestar servicios profesionales para apoyar la gestión precontractual, contractual y postcontractual que adelante el Fondo de Desarrollo Local de Chapinero “</t>
  </si>
  <si>
    <t>YEINI RAQUEL BLANCO MENDOZA</t>
  </si>
  <si>
    <t>FDLCH-CPS-009-2021</t>
  </si>
  <si>
    <t>JUAN CARLOS GOMEZ MELGAREJO</t>
  </si>
  <si>
    <t>11 meses y 17 días</t>
  </si>
  <si>
    <t>FDLCH-CPS-010-2021</t>
  </si>
  <si>
    <t>Prestar los servicios personales necesarios para la conducción de los vehículos que conforman el parque automotor en propiedad u custodia del fondo de Desarrollo Local de Chapinero y el transporte de servidores públicos para la realización de las actividades misionales de la Alcaldía Local de Chapinero</t>
  </si>
  <si>
    <t>FDLCH-CPS-011-2021</t>
  </si>
  <si>
    <t>Prestación de servicios personales de apoyo a la gestión necesarios para el apoyo en la ejecución de actividades administrativas y operativas adelantadas en la Junta Administradora Local de Chapinero.</t>
  </si>
  <si>
    <t>4 meses y 15 días</t>
  </si>
  <si>
    <t>FDLCH-CPS-012-2021</t>
  </si>
  <si>
    <t>Prestar servicios profesionales para apoyar jurídicamente la ejecución de las acciones requeridas para la depuración de las actuaciones administrativas que cursan en la Alcaldía Local.</t>
  </si>
  <si>
    <t>9 meses</t>
  </si>
  <si>
    <t>KAREN DANIELA ROSERO</t>
  </si>
  <si>
    <t>FDLCH-CPS-013-2021</t>
  </si>
  <si>
    <t>Prestar los servicios profesionales para apoyar el área Gestión del Desarrollo Local en las actividades contables requeridas por el Fondo de Desarrollo Local de Chapinero.</t>
  </si>
  <si>
    <t>LEONARDO OROZCO MARTINEZ MARTINEZ</t>
  </si>
  <si>
    <t xml:space="preserve"> NIDIA ASCENETH GONZÁLEZ</t>
  </si>
  <si>
    <t>FDLCH-CPS-014-2021</t>
  </si>
  <si>
    <t>Prestar servicios profesionales especializados para apoyar la gestión jurídica del Despacho de la Alcaldía Local de Chapinero y la de las dependencias que la conforman</t>
  </si>
  <si>
    <t>KAREN DANIELA ROSERO NARVAEZ</t>
  </si>
  <si>
    <t>11 meses y 10 días</t>
  </si>
  <si>
    <t>FDLCH-CPS-015-2021</t>
  </si>
  <si>
    <t>FDLCH-CPS-016-2021</t>
  </si>
  <si>
    <t>Prestar servicios profesionales para apoyar en la gestión de los asuntos relacionados con espacio publico más seguro mediante actuaciones que garanticen la seguridad ciudadana, convivencia y prevención de conflictividades, violencias y delitos en la localidad de conformidad con el marco normativo vigente</t>
  </si>
  <si>
    <t>FDLCH-CPS-017-2021</t>
  </si>
  <si>
    <t>Prestar servicios de apoyo a la gestión para desarrollar las actividades de radicación, gestión de correspondencia y de la documentación que expide, se allega y controla la Alcaldía Local de Chapinero.</t>
  </si>
  <si>
    <t>FDLCH-CPS-018-2021</t>
  </si>
  <si>
    <t>FDLCH-CPS-019-2021</t>
  </si>
  <si>
    <t>Prestar servicios de apoyo a la gestión para desarrollar las actividades de radicación, gestión de correspondencia y de la documentación que expide, se allega y controlan las Inspecciones de Policía de la Alcaldía Local de Chapinero.</t>
  </si>
  <si>
    <t>6 meses y 15 días</t>
  </si>
  <si>
    <t>FDLCH-CPS-020-2021</t>
  </si>
  <si>
    <t>Prestar Servicios profesionales para la gestión, formulación, desarrollo y seguimiento del proyecto de inversión chapinero siembra esperanza</t>
  </si>
  <si>
    <t xml:space="preserve">      RAYMON ALEXANDER JIMENEZ ARTEAGA</t>
  </si>
  <si>
    <t>FDLCH-CPS-021-2021</t>
  </si>
  <si>
    <t>Prestar servicios profesionales para la gestión, formulación, desarrollo y seguimiento del proyecto de inversión proyecto chapinero sostenible y consciente.</t>
  </si>
  <si>
    <t>FDLCH-CPS-022-2021</t>
  </si>
  <si>
    <t>Prestar servicios profesionales para coordinar, liderar y asesorar los planes y estrategias de comunicación interna y externa para la divulgación de los programas, proyectos y actividades de la Alcaldía Local</t>
  </si>
  <si>
    <t>FDLCH-CPS-023-2021</t>
  </si>
  <si>
    <t>Prestar servicios profesionales para apoyar el cubrimiento de las actividades, cronogramas y agenda de la Alcaldía local a nivel interno y externo, así́ como la generación de contenidos periodísticos</t>
  </si>
  <si>
    <t>FDLCH-CPS-024-2021</t>
  </si>
  <si>
    <t>Prestar servicios de apoyo a las labores de entrega y recibo de las comunicaciones emitidas o recibidas por las Inspecciones de Policía de la Localidad.</t>
  </si>
  <si>
    <t xml:space="preserve"> FABIOLA VASQUEZ PEDRAZA </t>
  </si>
  <si>
    <t>FDLCH-CPS-025-2021</t>
  </si>
  <si>
    <t>Prestar servicios profesionales para apoyar técnicamente las distintas etapas de los procesos de competencia de las inspecciones de policía de la localidad de chapinero, según reparto</t>
  </si>
  <si>
    <t>FDLCH-CPS-026-2021</t>
  </si>
  <si>
    <t>Prestar los servicios profesionales para la gestión, formulación, desarrollo, seguimiento y evaluación del proyecto de inversión CHAPINERO CONSTRUYE TEJIDO CULTURAL”.</t>
  </si>
  <si>
    <t>FDLCH-CPS-027-2021</t>
  </si>
  <si>
    <t>Prestar servicios profesionales para el apoyo al área de gestión del desarrollo local de la Alcaldía Local de Chapinero en la formulación, gestión, ejecución y seguimiento de los contratos derivados del proyecto Chapinero Productivo y emprendedor, la Estrategia de Mitigación y Reactivación Económica, EMRE Local y la supervisión de contratos que le sean asignados.</t>
  </si>
  <si>
    <t>FDLCH-CPS-028-2021</t>
  </si>
  <si>
    <t>Prestar servicios profesionales para la gestión, formulación, desarrollo, seguimiento y evaluación del Proyecto “Chapinero territorio para vivir sin miedo</t>
  </si>
  <si>
    <t>FDLCH-CPS-029-2021</t>
  </si>
  <si>
    <t>Prestar los servicios profesionales para la gestión, formulación, desarrollo, seguimiento y evaluación del proyecto de inversión “Chapinero espacio para hábitos saludables” en el componente “construcción y/o conservación de los parques vecinales y/o de bolsillo”.</t>
  </si>
  <si>
    <t>JAIME HERNANDO PRIETO</t>
  </si>
  <si>
    <t>FDLCH-CPS030</t>
  </si>
  <si>
    <t>Prestar servicios profesionales para la gestión, planeación, seguimiento, mitigación y respuesta a situaciones y escenarios de emergencia, en marco del fortalecimiento de la gestión local de los riesgos y la adaptación al cambio climático</t>
  </si>
  <si>
    <t>LUIS EDUARDO CRUZ SÁNCHEZ</t>
  </si>
  <si>
    <t>FDLCH-CPS-031-2021</t>
  </si>
  <si>
    <t>Prestar los servicios de apoyo a la gestión administrativa y asistencial a las Inspecciones de Policía de la Localidad</t>
  </si>
  <si>
    <t>JENNIFER VANNESA NIÑO DIAZ</t>
  </si>
  <si>
    <t>FDLCH-CPS-032-2021</t>
  </si>
  <si>
    <t>Prestar los servicios profesionales de apoyo jurídico en la ejecución de las acciones requeridas para el trámite e impulso procesal de las actuaciones, contravenciones y/o querellas que cursen en las inspecciones de policía de la localidad</t>
  </si>
  <si>
    <t>DOLLY ESPERANZA BUITRAGO</t>
  </si>
  <si>
    <t>FDLCH-CPS-033-2021</t>
  </si>
  <si>
    <t>Prestar servicios profesionales para apoyar técnicamente las distintas etapas de los procesos de competencia de las inspecciones de policía de la localidad de chapinero según reparto.</t>
  </si>
  <si>
    <t xml:space="preserve"> DIANDRA THERINA PINTO </t>
  </si>
  <si>
    <t>FDLCH-CPS-034-2021</t>
  </si>
  <si>
    <t xml:space="preserve">          DOLLY ESPERANZA BUITRAGO </t>
  </si>
  <si>
    <t>FDLCH-CPS-035-2021</t>
  </si>
  <si>
    <t>FDLCH-CPS-036-2021</t>
  </si>
  <si>
    <t>Prestar los servicios de apoyo a la gestión en la implementación, atención, verificación, soporte y acompañamiento de los procesos y/o actuaciones administrativas que requieran el uso de aplicativos y/o herramientas vituales en la localidad de Chapinero</t>
  </si>
  <si>
    <t>4 meses y 18 días</t>
  </si>
  <si>
    <t>FDLCH-CPS-037-2021</t>
  </si>
  <si>
    <t>JORGE ENRIQUE SOLIS MARTINEZ</t>
  </si>
  <si>
    <t>FDLCH-CPS-038-2021</t>
  </si>
  <si>
    <t>Prestar servicios personales para apoyar actividades operativas y administrativas de la gestión precontractual, contractual y postcontractual que adelante el fondo de desarrollo local de chapinero</t>
  </si>
  <si>
    <t>PAOLA YUREXY QUIROGA CUBILLOS</t>
  </si>
  <si>
    <t>FDLCH-CPS-039-2021</t>
  </si>
  <si>
    <t>Prestar servicios de apoyo a la gestión en la ejecución de las actividades administrativas y documentales relacionadas con la gestión policiva en la Alcaldía Local de Chapinero</t>
  </si>
  <si>
    <t>PAULO CESAR RAMIREZ INFANTE</t>
  </si>
  <si>
    <t>FDLCH-CPS-040-2021</t>
  </si>
  <si>
    <t>Prestar los servicios profesionales de apoyo a la gestión para la planeación, gestión, formulación, desarrollo, seguimiento y evaluación del proyecto de inversión "en chapinero todas contamos", en atención al fortalecimiento de la capacidad de gestión del Fondo de Desarrollo Local.</t>
  </si>
  <si>
    <t>VIVIANA LOZANO DUCUARA</t>
  </si>
  <si>
    <t>FDLCH-CPS-041-2021</t>
  </si>
  <si>
    <t>Prestar servicios de apoyo a la gestión en la ejecución de las actividades administrativas y documentales relacionadas con la gestión policiva en la Alcaldía Local de Chapinero.</t>
  </si>
  <si>
    <t>FDLCH-CPS-042-2021</t>
  </si>
  <si>
    <t>Prestar servicios profesionales para apoyar la gestión jurídica en la ejecución de las acciones requedias para el trámite e impulso procesal de las actuaciones administrativas y de inspección, vigilancia y control de competencia de la Alcaldía Local de Chapinero en Cerros Orientales, zona de reserva forestal protectoa, polígonos de monitoreo, áreas de ocupación pública prioritaria, franja de adecuación y zonas de especial protección ambiental.</t>
  </si>
  <si>
    <t>SARA CAROLINA OLIVEROS ACOSTA</t>
  </si>
  <si>
    <t>FDLCH-CPS-043-2021</t>
  </si>
  <si>
    <t>Prestar los sevicios profesionales para la gestión, formulación, desarrollo, seguimiento y evaluación de inversión "Chapinero modelo de movilidad inteligente" y apoyo a la supervisión de contratos que le sean asignados.</t>
  </si>
  <si>
    <t>10 meses y 10 días</t>
  </si>
  <si>
    <t>FDLCH-CPS-044-2021</t>
  </si>
  <si>
    <t>Prestar servicios profesionales de apoyo jurídico en la ejecución de las acciones requeridad para el trámite e impulso procesal de las actuaciones administrativas y de cobro persuasivo de competencia de la Alcaldía Local de Chapinero.</t>
  </si>
  <si>
    <t>FDLCH-CPS-045-2021</t>
  </si>
  <si>
    <t xml:space="preserve">      JUAN CARLOS GOMEZ MELGAREJO </t>
  </si>
  <si>
    <t>FDLCH-CPS-046-2021</t>
  </si>
  <si>
    <t>FDLCH-CPS-047-2021</t>
  </si>
  <si>
    <t>Prestación de servicios profesionales para la gestión, formulación, desarrollo, seguimiento y evaluación del proyecto de inversión local “Jóvenes comprometidos por Chapinero”, así como el apoyo a la supervisión de los contrataos que le sean asignados por el Alcalde Local</t>
  </si>
  <si>
    <t xml:space="preserve"> FABIOLA VASQUEZ PEDROZA</t>
  </si>
  <si>
    <t>FDLCH-CPS-048-2021</t>
  </si>
  <si>
    <t>Prestar los servicios profesionales de apoyo a la gestión para la formulación, desarrollo y seguimiento de las actividades derivadas del proyecto de inversión chapinero modelo de movilidad inteligente</t>
  </si>
  <si>
    <t>FDLCH-CPS-049-2021</t>
  </si>
  <si>
    <t>Prestar los servicios profesionales para apoyar el área de Gestión del Desarrollo Local de la Alcaldía Local de Chapinero, en la formulación, gestión, ejecución y apoyo a la supervisión de los proyectos relacionados con la prevención, atención de la violencia intrafamiliar y sexual y la eliminación de las violencias basadas en género</t>
  </si>
  <si>
    <t>FDLCH-CPS-050-2021</t>
  </si>
  <si>
    <t>MAIVEL DANIELA VELASQUEZ RICO</t>
  </si>
  <si>
    <t>FDLCH-CPS-051-2021</t>
  </si>
  <si>
    <t>FDLCH-CPS-052-2021</t>
  </si>
  <si>
    <t>Apoyar jurídicamente la ejecución de las acciones requeridas para la depuración de las actuaciones administrativas que cursan en la Alcaldía Local</t>
  </si>
  <si>
    <t>JUAN CAMILO RAMIREZ PINTO</t>
  </si>
  <si>
    <t>FDLCH-CPS-053-2021</t>
  </si>
  <si>
    <t>Prestar los servicios profesionales para apoyar el área de Gestión del Desarrollo local de la Alcaldía Local de Chapinero, en la formulación, gestión, ejecución y apoyo a la supervisión de los proyectos relacionados con los temas de salud, en cumplimiento de las metas y objetivos del Plan de Desarrollo Local</t>
  </si>
  <si>
    <t>FDLCH-CPS-054-2021</t>
  </si>
  <si>
    <t>Prestar servicios profesionales para apoyar al área de Gestión del Desarrollo Local de la Alcaldía Local de Chapinero, en la gestión, formulación, desarrollo, seguimiento y evaluación del proyecto de inversión “Chapinero es Primera Infancia” del programa Educación inicial: Bases Sólidas para la vida.</t>
  </si>
  <si>
    <t>FDLCH-CPS-055-2021</t>
  </si>
  <si>
    <t>Prestar srvicios profesionales para apoyar a los responsable se integrantes de los procesos en la implementación de herramientas de gestión, siguiendo los lineamientos metodológios establecidos por la oficina asesora de planeación de la Secretaria Distrital de Gobierno.</t>
  </si>
  <si>
    <t>FDLCH-CPS-056-2021</t>
  </si>
  <si>
    <t>Prestar servicios profesionales para la administración, soporte técnico y correcto funcionamiento de la infraestructura tecnológica en propiedad o custodia de la Alcaldía Local de Chapinero, así como la formulación de proyectos relacionados</t>
  </si>
  <si>
    <t>JONATHAN FERNANDO ESCAMILLA RIAÑO</t>
  </si>
  <si>
    <t>FDLCH-CPS-057-2021</t>
  </si>
  <si>
    <t>Prestar servicios profesionales para apoyar técnicamente las actuaciones administrativas, impulso procesal y de inspección, vigilancia y control de competencia de la alcaldía local de chapinero</t>
  </si>
  <si>
    <t>ANDRÉS FELIPE RAMOS ARENAS</t>
  </si>
  <si>
    <t>FDLCH-CPS-058-2021</t>
  </si>
  <si>
    <t>FDLCH-CPS-059-2021</t>
  </si>
  <si>
    <t>FDLCH-CPS-060-2021</t>
  </si>
  <si>
    <t>FDLCH-CPS-061-2021</t>
  </si>
  <si>
    <t>Apoyar en las tareas operativas de carácter archivístico desarrolladas en la Alcaldía Local de Chapinero para garantizar la aplicación correcta de los procedimientos técnicos</t>
  </si>
  <si>
    <t>FDLCH-CPS-062-2021</t>
  </si>
  <si>
    <t>Prestar los servicios profesionales para coordinar la articulación, asistencia y acompañamiento de los procesos de planeación local, para la promoción de la participación de las mujeres y de la equidad de genero, para materializar en la localidad las estrategias de territorialización y transversalización de la politica de mujeres y equidad de genero. PPMYEG.</t>
  </si>
  <si>
    <t>FDLCH-CPS-063-2021</t>
  </si>
  <si>
    <t>Prestar los servicios profesionales de apoyo a la gestión para la formulación, desarrollo y seguimiento del proyecto de inversión “chapinero modelo de movilidad inteligente” y la supervisión de contratos que le sean asignados</t>
  </si>
  <si>
    <t>FDLCH-CPS-064-2021</t>
  </si>
  <si>
    <t>LUDY MARCELA MORENO SUÁREZ</t>
  </si>
  <si>
    <t>FDLCH-CPS-065-2021</t>
  </si>
  <si>
    <t>Prestar servicios profesionales de apoyo jurídico en la ejecución de las acciones requeridas para el trámite e impulso procesoal de las actuaciones administrativas y de cobro persuasivo de competencia de la Alcaldía Local de Chapinero.</t>
  </si>
  <si>
    <t>JUAN CAMILO MENDOZA MARTÍNEZ</t>
  </si>
  <si>
    <t>FDLCH-CPS-066-2021</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</si>
  <si>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Chapinero</t>
  </si>
  <si>
    <t>BELLA ELOISA CAROLINA MORENO</t>
  </si>
  <si>
    <t>FDLCH-CPS-067-2021</t>
  </si>
  <si>
    <t>Prestación de servicios de apoyo necesarios para apoyar la gestión y ejecución de actividades administrativas, operativas y logísticas que se adelantan en el área de gestión del desarrollo local de la Alcaldía Local de Chapinero</t>
  </si>
  <si>
    <t>FDLCH-CPS-068-2021</t>
  </si>
  <si>
    <t>Apoyar profesional y jurídicamente el seguimiento, supervisión estratégica y sustanciación de procesos de competencia de la Alcaldía Local de Chapinero anteriores a la entrada en vigencia de la Ley 1801 de 2016.</t>
  </si>
  <si>
    <t>FDLCH-CPS-069-2021</t>
  </si>
  <si>
    <t>Prestar los servicios de apoyo a la gestión en la implementación, atención, verificación, soporte y acompañamiento de los procesos y/o actuaciones administrativas de registro y seguimiento a la propiedad horizontal en los aplicativos y/o herramientas vituales en la localidad de Chapinero.</t>
  </si>
  <si>
    <t>MAUREN DARLINE FORERO RONCANCIO</t>
  </si>
  <si>
    <t>FDLCH-CPS-070-2021</t>
  </si>
  <si>
    <t>Prestar servicios profesionales de apoyo jurídico en la ejecución de las acciones requeridas para el trámite e impulso procesal de las actuaciones administrativas y de inspección, vigilancia y control de competencia de la Alcaldía Local de Chapinero.</t>
  </si>
  <si>
    <t>ARIEL VALENCIA VALENCIA cesión CARLOS MANUEL GARZON</t>
  </si>
  <si>
    <t>FDLCH-CPS-071-2021</t>
  </si>
  <si>
    <t>Prestar los servicios de aseo y cafeteria en la Alcaldía Local de Chapinero y sus sedes, conforme a lo estipulado en el Acuerdo Marco de Precios III</t>
  </si>
  <si>
    <t>MUNDOLIMPIEZA LTDA</t>
  </si>
  <si>
    <t>13 meses y 21 días</t>
  </si>
  <si>
    <t>FDLCH-CPS-072-2021</t>
  </si>
  <si>
    <t>Prestación de servicios profesionales para la atención integral del manejo de las comisiones judiciales ordenadas por las autoridades jurisdiccionales y prestar apoyo al cobro persuasivo, actuaciones administrativas y policivas de competencia de la Alcaldía Local de Chapinero.</t>
  </si>
  <si>
    <t>FDLCH-CPS-073-2021</t>
  </si>
  <si>
    <t>Prestar servicios profesionales para apoyar al equipo de prensa y comunicaciones de la Alcaldía Local en la realización de productos y piezas digitales, impresas y publicitarias de gran formato y de animación gráfica, así como apoyar la producción y montaje de eventos</t>
  </si>
  <si>
    <t>EIDER EMIR HERNÁNDEZ POLANCO</t>
  </si>
  <si>
    <t>FDLCH-CCBM-074-2021</t>
  </si>
  <si>
    <t>La adquisición a traves de la BMC - BOLSA MERCANTIL DE COLOMBIA S.A del servicio de vigilancia y seguridas privada integral permanente en la modalidad fija para protección y cuidado de los funcionarios, usuarios y todos los bienes muebles e inmuebles de propiedad o en custodia del Fondo de Desarrollo Local de Chapinero y todos aquellos d elos que llegare a adquirir.</t>
  </si>
  <si>
    <t>CORREAGRO S.A.</t>
  </si>
  <si>
    <t>14 meses y 3 días</t>
  </si>
  <si>
    <t>FDLCH-CPS-075-2021</t>
  </si>
  <si>
    <t>Prestar servicios profesionales para apoyar técnicamente las actuaciones administrativas, impulso procesal y de inspección, vigilancia y control en las zonas de especial protección de cerros orientales de competencia de la alcaldía local de Chapinero”.</t>
  </si>
  <si>
    <t>RICARDO ALBERTO CORNEJO GONZÁLEZ cesión DIANA CAROLINA ERAZO FLÓREZ</t>
  </si>
  <si>
    <t>FDLCH-CPS-076-2021</t>
  </si>
  <si>
    <t>Prestar servicios profesionales para apoyar la formulación, ejecución, seguimiento y mejora continua de las herramientas que conforman la gestión ambiental institucional de la Alcaldía Local de Chapinero.</t>
  </si>
  <si>
    <t>EDWARD STIVEN BARRERA GONZALEZ</t>
  </si>
  <si>
    <t>FDLCH-CPS-077-2021</t>
  </si>
  <si>
    <t>Prestar servicios profesionales para apoyar la gestión, formulación, desarrollo, seguimiento y evaluación del proyecto de inversión “chapinero promueve y genera confianza ciudadana” y realizar los apoyos a la supervisión de los contrataos que de él se deriven</t>
  </si>
  <si>
    <t>CRISTIAN ANDRÉS MONROY CARANTON</t>
  </si>
  <si>
    <t>FDLCH-CPS-078-2021</t>
  </si>
  <si>
    <t>Prestar los servicios profesionales para el apoyo al área de gestión del desarrollo local de la Alcaldía Local de Chapinero en la formulación, gestión, ejecución y seguimiento económico de los contratos derivados del proyecto “Chapinero Productivo y emprendedor”, la Estrategia de Mitigación y Reactivación Económica, EMRE Local y la supervisión de contratos que le sean asignados</t>
  </si>
  <si>
    <t>EDGAR ARTURO GARZON LEON</t>
  </si>
  <si>
    <t>FDLCH-CPS-079-2021</t>
  </si>
  <si>
    <t>Prestar servicios profesionales para apoyar técnicamente las distintas etapas de los procesos de competencia de las inspecciones de policía d ela localidad de chapinero, segpun reparto.</t>
  </si>
  <si>
    <t>FDLCH-CPS-080-2021</t>
  </si>
  <si>
    <t>Prestar servicios técnicos para apoyar el área Gestión del Desarrollo Local en las actividades presupuestales requeridas por la Alcaldía Local de Chapinero</t>
  </si>
  <si>
    <t>NIDIA ASCENETH GONZALEZ</t>
  </si>
  <si>
    <t>FDLCH-CPS-081-2021</t>
  </si>
  <si>
    <t>Prestación de servicios profesionales para apoyar al área de Gestión del Desarrollo Local de la Alcaldía Local de Chapinero, en la gestión, formulación, desarrollo, seguimiento y evaluación de los temas relacionados con Educación superior en la Localidad de Chapinero, enmarcados en el proyecto de inversión “Chapinero Construye Futuro” y realizar el apoyo a la supervisión de los contratos y/o convenios que de él se deriven</t>
  </si>
  <si>
    <t>DIANA YELIXA BARINAS RAMIREZ</t>
  </si>
  <si>
    <t>FDLCH-CPS-082-2021</t>
  </si>
  <si>
    <t>Prestar servicios profesionales para apoyar el área Gestión del Desarrollo Local de la Alcaldía Local de Chapinero en los aspectos económicos y financieros de las etapas pre contractuales, contractuales y post contractuales de los proyectos de inversión, así como la producción, consolidación y análisis de datos, estadísticas e informes de impacto del Plan de Desarrollo Local.</t>
  </si>
  <si>
    <t>JHON HENRY CAMARGO ALEMAN              cesión CRISTIAN DANIEL VILLARREAL PARROQUIANO</t>
  </si>
  <si>
    <t>FDLCH-CPS-083-2021</t>
  </si>
  <si>
    <t>Prestar servicios técnicos de apoyo a la gestión, para el desarrollo de estrategias que promuevan el uso adecuado del espacio público en el marco del proyecto “CHAPINERO ES ESPACIO PUBLICO INCLUYENTE Y DEMOCRATICO</t>
  </si>
  <si>
    <t>FDLCH-CPS-084-2021</t>
  </si>
  <si>
    <t>FDLCH-CPS-085-2021</t>
  </si>
  <si>
    <t>Prestar servicios profesionales de apoyo a la gestión al area de gestión del desarrollo local de la Alcaldía Local de Chapinero en la formulacion gestion ejecucion y seguimiento financiero de los contratos derivados del proyecto Chapinero Productivo y emprendedor la Estrategia de Mitigación y Reactivación Economica EMRE Local y la supervisión de contratos que le sean asignados</t>
  </si>
  <si>
    <t>FDLCH-CA-086-2021</t>
  </si>
  <si>
    <t>Contratar en arriendo una bodega, con el próposito de guardar los elementos decomisados durante los operativos de control de espacio público, adelantados por la Alcaldía Local de Chapinero</t>
  </si>
  <si>
    <t>ANA GRACIELA GALAN</t>
  </si>
  <si>
    <t>JUAN FRANCISCO ALFONSO PLATA</t>
  </si>
  <si>
    <t>FDLCH-CPS-087-2021</t>
  </si>
  <si>
    <t>Prestar los servicios de apoyo a la gestión en la implementación, atención, verificación, soporte y acompañamiento de los procesos y/o actuaciones administrativas de registro y seguimiento a la propiedad horizontal en los aplicativos y/o herramientas virtuales en la localidad de Chapinero</t>
  </si>
  <si>
    <t>VALENTINA SALGADO RODRÍGUEZ</t>
  </si>
  <si>
    <t>FDLCH-CSE-088-2021</t>
  </si>
  <si>
    <t>Contratar los seguros que amparen los intereses patrimoniales actuales y futuros, así como los bienes de propiedad del Fondo de Desarrollo Locla de Chapinero, que esten bajo su responsabilidad y custodia y aquellos que sean adquiridos para desarrollar las funciones inherentes a su actuvidad asi coo cualquier otra póliza de seguros que requiera la entidad en el desarrollo de su actividad.</t>
  </si>
  <si>
    <t>MAPFRE SEGUROS GENERALES DE COLOMBIA S.A.</t>
  </si>
  <si>
    <t>14 meses y 25 días</t>
  </si>
  <si>
    <t>FDLCH-CPS-089-2021</t>
  </si>
  <si>
    <t>Prestar servicios profesionales para apoyar la gestión, formulación, desarrollo, seguimiento y evaluación del proyecto de inversión 1738: “justicia accesible y oportuna para chapinero</t>
  </si>
  <si>
    <t>MARIO ALONSO SERRANO ACOSTA</t>
  </si>
  <si>
    <t>FDLCH-CPS-090-2021</t>
  </si>
  <si>
    <t>Prestar los servicios de apoyo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t>
  </si>
  <si>
    <t>FDLCH-CPS-091-2021</t>
  </si>
  <si>
    <t>Prestar servicios de apoyo a la gestion para desarrollar las actividades de radicacion y gestion de correspondencia de la documentacion que expide y se allega a la Alcaldia Local de Chapinero</t>
  </si>
  <si>
    <t>FDLCH-CPS-092-2021</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</si>
  <si>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</si>
  <si>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FDLCH-CPS-093-2021</t>
  </si>
  <si>
    <t>Prestar servicios para apoyar al área de gestión del desarrollo local de Chapinero, en el acompañamiento, atención, promoción y fortalecimiento de los procesos comunitarios locales de participación ciudadana, los espacios e instancias interinstitucionales que le sean asignados; así como, los procesos administrativos de los diferentes proyectos de la Alcaldía Local de Chapinero</t>
  </si>
  <si>
    <t>LAURA DANIELA GONZALEZ PACHECO</t>
  </si>
  <si>
    <t>LAURA MALAGUIGUI GÓMEZ</t>
  </si>
  <si>
    <t>FDLCH-CPS-094-2021</t>
  </si>
  <si>
    <t>Prestar servicios profesionales de apoyo a la gestión, formulación, desarrollo, seguimiento y evaluación de los proyectos del sector educación.</t>
  </si>
  <si>
    <t>SANDRA LILIANA ERAZO ISRAEL</t>
  </si>
  <si>
    <t>FDLCH-CPS-095</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</si>
  <si>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</si>
  <si>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IVÁN GUILLERMO RAMÍREZ REYES</t>
  </si>
  <si>
    <t>FDLCH-CPS-096-2021</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</si>
  <si>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</si>
  <si>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FDLCH-CPS-097-2021</t>
  </si>
  <si>
    <t>Brindar apoyo en la implementacion de acciones del plan local de convivencia seguridad y justicia y el desarrollo de estrategias de dialogo, mediacion convivencia y prevención de conflictividades violencias y delitos en la localidad de chapinero, para mejorar la seguridad y convivencia</t>
  </si>
  <si>
    <t>FDLCH-CPS-098-2021</t>
  </si>
  <si>
    <t>Prestación de servicios de apoyo en la gestión de los asuntos relacionados con la comunicación ciudadana para la seguridad ciudadana, la convivencia y la prevención de conflictividades, violencias y delitos en la localidad de Chapinero, en el marco del proyecto “Chapinero promueve y genera confianza ciudadana”.</t>
  </si>
  <si>
    <t>MARTHA PATRICIA MUÑOZ RUÍZ</t>
  </si>
  <si>
    <t xml:space="preserve">CRISTIAN MONROY
</t>
  </si>
  <si>
    <t>FDLCH-CPS-099-2021</t>
  </si>
  <si>
    <t>Prestar servicios profesionales para apoyar la gestión precontractual, contractual y pos contractual que adelante el fondo de desarrollo local de chapinero</t>
  </si>
  <si>
    <t>ANDERSON MEJÍA GARZÓN</t>
  </si>
  <si>
    <t>FDLCH-CPS-100-2021</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</si>
  <si>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</si>
  <si>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WILMER ANDRES MALDONADO RAMÍREZ</t>
  </si>
  <si>
    <t xml:space="preserve">RICARDO APONTE BERNAL INSPECTOR 2D </t>
  </si>
  <si>
    <t>FDLCH-CPS-101-2021</t>
  </si>
  <si>
    <t>Prestar servicios técnicos para apoyo a la gestión, formulación, desarrollo y seguimieno del proyecto de inversión No. 1731 "CHAPINERO DEJANDO HUELLA POR LOS ANIMALES"</t>
  </si>
  <si>
    <t>FDLCH-CPS-102-2021</t>
  </si>
  <si>
    <t>Prestar los servicios profesionales para la gestión, formulación, desarrollo, seguimiento y evaluación del proyecto 1739 “Chapinero liderado por la ciudadanía”, así como el apoyo a la supervisión de los contratos que le sean asignados por el Alcalde Local</t>
  </si>
  <si>
    <t>FDLCH-CPS-103-2021</t>
  </si>
  <si>
    <t>Prestar servicios de apoyo a la gestión para desarrollar las actividades de atención y orientación al ciudadano que se requieran en las instalaciones de la Alcaldía local de Chapinero.</t>
  </si>
  <si>
    <t>YANN SEBASTIAN AREVALO MORALES</t>
  </si>
  <si>
    <t>FDLCH-CPS-104-2021</t>
  </si>
  <si>
    <t>Prestar servicios profesionales de apoyo para la gestión y formulación desarrollo y seguimiento del proyecto de inversión No. 1715 Chapinero restaurador y cuidador del territorio.</t>
  </si>
  <si>
    <t>TITO FABIAN RUÍZ BARAJAS</t>
  </si>
  <si>
    <t>RAYMON ALEXANDER JIMENEZ ARTEAGA</t>
  </si>
  <si>
    <t>FDLCH-CPS-105-2021</t>
  </si>
  <si>
    <t>Prestar servicios profesionales para apoyar al alcalde local en la promoción, articulación, acompañamiento y seguimiento para la atención y protección de los animales domésticos y silvestres de la localidad</t>
  </si>
  <si>
    <t>FDLCH-CPS-106-2021</t>
  </si>
  <si>
    <t>Prestar servicios técnicos para apoyar la gestión jurídica en la ejecución de las actividades administrativas y documentales con contenido jurídico, relacionadas con los procesos de inspección, vigilancia y control que adelanta la Alcaldía Local de Chapinero</t>
  </si>
  <si>
    <t>YADY MATILDE MORENO VARGAS</t>
  </si>
  <si>
    <t>FDLCH-CPS-107-2021</t>
  </si>
  <si>
    <t>Prestación de servicios personales de apoyo a la getión necesarios para el apoyo en la ejecución de actividades administrativas y operativas adelantadas en la Junta Administrativa Local de Chapinero.</t>
  </si>
  <si>
    <t>8 meses y 1 día</t>
  </si>
  <si>
    <t>FDLCH-CPS-108-2021</t>
  </si>
  <si>
    <t>8 meses y 3 días</t>
  </si>
  <si>
    <t xml:space="preserve"> FABIOLA VASQUEZ PEDRAZA</t>
  </si>
  <si>
    <t>FDLCH-CPS-109-2021</t>
  </si>
  <si>
    <t>Prestar los servicios de apoyo para la operación, seguimiento y cumplimiento de los procesos y procedimientos del Servicio de salud, que contribuyan a la garantía de los derechos de los diferentes grupos poblacionales en el marco de las Políticas Públicas de los proyectos relacionados con los temas de salud, en cumplimiento de las metas y objetivos del Plan de Desarrollo Local.</t>
  </si>
  <si>
    <t>LILIANA RUÍZ JÍMENEZ</t>
  </si>
  <si>
    <t>8 meses y 10 días</t>
  </si>
  <si>
    <t>FDLCH-CPS-110-2021</t>
  </si>
  <si>
    <t>HAYDIBERS ARREDONDO BAUTISTA</t>
  </si>
  <si>
    <t>FDLCH-CPS-111-2021</t>
  </si>
  <si>
    <t>PRESTAR SERVICIOS DE MANTENIMIENTO PREVENTIVO Y CORRECTIVO PARA EL PARQUE AUTOMOTOR DE PROPIEDAD DEL FONDO DE DESARROLLO LOCAL DE CHAPINERO, ÁSI COMO EL SUMINISTRO DE REPUESTOS QUE REQUIERA EL MISMO EN LAS CONDICIONES DEL ACUERDO MARCO DE PRECIOS NÚMERO CCE-286-AMP-2020</t>
  </si>
  <si>
    <t>MORARCI GROUP SAS</t>
  </si>
  <si>
    <t>JUAN FRANCISCO PLATA</t>
  </si>
  <si>
    <t>FDLCH-CPS-112-2021</t>
  </si>
  <si>
    <t>CENTRO INTEGRAL DE MANTENIMIENTO AUTOCARS SAS</t>
  </si>
  <si>
    <t>FDLCH-CPS-113-2021</t>
  </si>
  <si>
    <t>AUTO INVERSIONES COLOMBIA S.A.-AUTOINVER COL</t>
  </si>
  <si>
    <t>FDLCH-CPS-114-2021</t>
  </si>
  <si>
    <t>Prestar servicios asistenciales para apoyar al alcalde local en la promoción, articulación, acompañamiento y seguimiento para la atención y protección de los animales domésticos y silvestres de la localidad</t>
  </si>
  <si>
    <t>PAOLA ANDREA SANCHEZ BRAUSSIN</t>
  </si>
  <si>
    <t>FDLCH-CPS-115-2021</t>
  </si>
  <si>
    <t>Prestar servicios técnicos para apoyar al área de Gestión del Desarrollo Local de Chapinero, en el acompañamiento y atención de la ejecución de las actividades derivadas del proyecto de inversión CHAPINERO CULTURAL Y CREATIVO.</t>
  </si>
  <si>
    <t xml:space="preserve">CLAUDIA YANETH FERRO DUCUARA </t>
  </si>
  <si>
    <t>FDLCH-CPS-116-2021</t>
  </si>
  <si>
    <t>Prestar servicios asistenciales de apoyo a la gestión, para el desarrollo de estrategias que promuevan el uso adecuado del espacio público en el marco del proyecto “chapinero es espacio público incluyente y democrático.</t>
  </si>
  <si>
    <t>FDLCH-CPS-117-2021</t>
  </si>
  <si>
    <t>Prestar servicios asistenciales de apoyo para la gestión y desarrollo del proyecto de inversión no. 1715 chapinero restaurador y cuidador del territorio.</t>
  </si>
  <si>
    <t>MARIA NANCY LOPEZ</t>
  </si>
  <si>
    <t>FDLCH-CPS-118-2021</t>
  </si>
  <si>
    <t>Aunar esfuerzos técnicos, administrativos, logísiticos ente la Alcaldía Local de Chapinero y la Orquesta Fimarmónica de Bogotá para la continuidad y desarrollo del Centro Filarmónico Local, como un espacio para el proceso de formación musical implementado por la orquesta y dirigido a la localidad.</t>
  </si>
  <si>
    <t>ORQUESTA FILARMONICA DE BOGOTÁ</t>
  </si>
  <si>
    <t>82 meses y 5</t>
  </si>
  <si>
    <t xml:space="preserve">HOSMAN HERNAN ARIAS GUTIERREZ (Compotente Técnico)
ALEX JAVIER GUZMAN CUERVO (Componente Jurídico Contractual) </t>
  </si>
  <si>
    <t>FDLCH-CPS-120-2021</t>
  </si>
  <si>
    <t>Apoyar jurídicamente la ejecución de las acciones requeridas para la depuración d elas actuaciones administrativas que cursan en la Alcaldía Local.</t>
  </si>
  <si>
    <t>SERGIO GEOVANNY TOCANCIPA ARIZA</t>
  </si>
  <si>
    <t>FDLCH-CIA-121-2021</t>
  </si>
  <si>
    <t>Aunar esfuerzos técnicos y administrativos con el fin de desarrollar acciones articuladas entre las partes orientadas a fomentar la generación y circulación de bienes y servicios culturales, así como al fortalecimiento de los agentes de estos sectores en las localidades del Distrito Capital que hacen parte de este instrumento.</t>
  </si>
  <si>
    <t>SECRETARIA DE CULTURA, RECREACIÓN Y DEPORTE</t>
  </si>
  <si>
    <t>18 meses</t>
  </si>
  <si>
    <t xml:space="preserve">HOSMAN HERNAN ARIAS GUTIERREZ(Compotente Técnico)                   JENNYFER PAOLA GALVIS (Componente Jurídico Contractual) </t>
  </si>
  <si>
    <t>FDLCH-CPS-122-2021</t>
  </si>
  <si>
    <t>Prestar los servicios de apoyo a la gestión administrativa y asistencial a las Inspecciones de Policía de la Localidad.</t>
  </si>
  <si>
    <t>FDLCH-CIA-123-2021</t>
  </si>
  <si>
    <t>Aunar esfuerzos técnicos, administrativos y financieros con el fin de desarrollar acciones articuladas entre las partes orientadas a fomentar la generación y circulación de bienes y servicios culturales, artísticos patrimoniales, asi como el fortalecimiento de los agentes de estos sectores en las localidades del Distrito Capital de acuerdo con los proyectos presentados a los fondos de desarrollo local que forman parte del convenio en el marco del programa "Cultura Local 2021. Convenio Interadministrativo No. 359 de 2021.</t>
  </si>
  <si>
    <t>HOSMAN HERNAN ARIAS (Componente Técnico)
ALEX JAVIER GUZMAM CUERVO  (Componente Jurídico Contractual)</t>
  </si>
  <si>
    <t>Pendiente</t>
  </si>
  <si>
    <t>Pendiente por liquidar</t>
  </si>
  <si>
    <t>Aunar esfuerzos técnicos, administrativos, jurídicos y financieros entre la Secretaría de Educación del Distrito y los Fondos de Desarrollo Local que hacen parte del Distrito Capital, para la implementación de un nuevo modelo inclusivo, eficiente y flexible para el acceso a la permanencia de las y los jóvenes egresados de instituciones de educación media a programas de educación superior.</t>
  </si>
  <si>
    <t>SECRETARÍA DE EDUCACIÓN DEL DISTRITO</t>
  </si>
  <si>
    <t>7 años</t>
  </si>
  <si>
    <t>FDLCH-CPS-125-2021</t>
  </si>
  <si>
    <t>Prestar servicios de apoyo administrativo y asistencial la gestión de las inspecciones de policía que adelanta la Alcaldía Local de Chapinero.</t>
  </si>
  <si>
    <t>ALVARO CUBILLOS RUÍZ</t>
  </si>
  <si>
    <t>FDLCH-CPS-126-2021</t>
  </si>
  <si>
    <t>Prestar servicios profesionales de apoyo jurídico en la ejecución de las acciones requeridas para el trámite e impulso procesal de las actuaciones administrativads y de cobro persuasivo de competencia de la Alcaldía Local de Chapinero.</t>
  </si>
  <si>
    <t>FDLCH-CPS-127-2021</t>
  </si>
  <si>
    <t>Prestar servicios profesionales para apoyar en la gestión de los asuntos relacionados con la prevención de hechos delictivos e inseguridad ciudadana, y el fortalecimiento de la cultura de convivencia ciudadana conformidad con el marco normativo vigente</t>
  </si>
  <si>
    <t>FDLCH-CPS-128-2021</t>
  </si>
  <si>
    <t>5 meses y 16 días</t>
  </si>
  <si>
    <t>FDLCH-CPS-129-2021</t>
  </si>
  <si>
    <t>Prestar servicios de apoyo a la gestión para asistir logística y administrativamente al Despacho de la Alcaldía Local de Chapinero.</t>
  </si>
  <si>
    <t>5 meses y 13 días</t>
  </si>
  <si>
    <t>FDLCH-CPS-130-2021</t>
  </si>
  <si>
    <t>5 meses y 12 días</t>
  </si>
  <si>
    <t xml:space="preserve">     NIDIA ASCENETH GONZALEZ </t>
  </si>
  <si>
    <t>Aunar esfuerzos para la cooperación administrativa, técnica y financiera, entre el Programa para las Naciones Unidas para el Desarrollo (PNUD) y El Fondo de Desarrollo Local de Chapinero, con el fin de implementar estrategias que promuevan el fortalecimiento a los emprendimientos y/o Mipymes a través de actividades que permiten generar ingresos a las mismas.</t>
  </si>
  <si>
    <t>PROGRAMA DE LAS NACIONES UNIDAS PARA EL DESARROLLO PNUD</t>
  </si>
  <si>
    <t>13 meses y 16 días</t>
  </si>
  <si>
    <t>SERGIO ANDRÉS VARGAS CRUZ (Componente Técnico)                                                                                JENNYFER PAOLA GALVIS (Componente Jurídico Contractual)</t>
  </si>
  <si>
    <t>FDLCH-CPS-132-2021</t>
  </si>
  <si>
    <t>Prestar los servicios de apoyo a la gestión en la implementación, atención, verificación, soporte y acompañamiento de los procesos y/o actuaciones administrativas de registro y seguimiento a la propiedad horizontal en los aplicativos y/o herramientas virtuales en la localidad de Chapinero.</t>
  </si>
  <si>
    <t>FDLCH-CPS-133-2021</t>
  </si>
  <si>
    <t>Prestar servicios profesionales de apoyo jurídico en la ejecución de las acciones requeridas para el trámite e impulso procesal de las actuaciones administrativas y de cobro persuasivo de competencia de la alcaldía local de chapinero.</t>
  </si>
  <si>
    <t>5 meses y 20 días</t>
  </si>
  <si>
    <t>FDLCH-CPS-134-2021</t>
  </si>
  <si>
    <t>Prestar servicios técnicos de apoyo a la gestión al área de Gestión del Desarrollo Local en las actividades de planeación local para la formulación y seguimiento de proyectos de inversión local, así como el apoyo a la administración en el seguimiento, uso y soporte de herramientas y aplicativos en cumplimiento de los objetivos del Plan de Desarrollo Local.</t>
  </si>
  <si>
    <t>JULIAN ANDRÉS JAIME ALARCON</t>
  </si>
  <si>
    <t>4 meses y 11 días</t>
  </si>
  <si>
    <t>FDLCH-CPS-135-2021</t>
  </si>
  <si>
    <t>Prestar servicios profesionales para apoyar la gestión jurídica en la ejecución de las acciones requeridas para el trámite e impulso procesal de las actuaciones adminsitrativas y de inspección, vigilancia y control de competencia de la Alcaldía Local de Chapinero en cerros orientales, zona de reserva forestal protectora, polígonos de monitoreo, áreas de ocupación pública prioritaria, franja de adecuación y zonas de especial protección ambiental.</t>
  </si>
  <si>
    <t>DIEGO FERNANDO LEÓN LEÓN</t>
  </si>
  <si>
    <t>4 meses y 17 días</t>
  </si>
  <si>
    <t>FDLCH-136-2021</t>
  </si>
  <si>
    <t>Prestar servicios profesionales para apoyar tecnicamente las actuaciones administrativas, impulso procesar y de inspección, vigilancia y control de competencia de la Alcaldía Local de Chapinero.</t>
  </si>
  <si>
    <t>FDLCH-CPS-137-2021</t>
  </si>
  <si>
    <t>Prestar los servicios personales necesarios para la conducción de los vehículos que conforman el parque automotor en propiedad u custodia del fondo de Desarrollo Local de Chapinero y el transporte de servidores públicos para la realización de las actividades misionales de la Alcaldía Local de Chapinero.</t>
  </si>
  <si>
    <t>5 meses y 6 días</t>
  </si>
  <si>
    <t>FDLCH-CPS-138-2021</t>
  </si>
  <si>
    <t>5 meses y 8 días</t>
  </si>
  <si>
    <t>FDLCH-CPS- 139-2021</t>
  </si>
  <si>
    <t>FDLCH-CPS-140-2021</t>
  </si>
  <si>
    <t>Prestar los servicios de Apoyo y dar soporte técnico al administrador y usuario final de la red de sistemas y tecnología e información de la Alcaldía Local.</t>
  </si>
  <si>
    <t>ESTEBAN GONZALEZ PORTILLA</t>
  </si>
  <si>
    <t>FDLCH-CPS-141-2021</t>
  </si>
  <si>
    <t>Prestar servicios profesionales para apoyar la gestión, formulación, desarrollo, seguimiento y evaluación del proyecto de inversión“Chapinero promueve y genera confianza ciudadana y realizar los apoyos a la supervisión de los contratos que de él se deriven.</t>
  </si>
  <si>
    <t>4 meses y 28 días</t>
  </si>
  <si>
    <t>FDLCH-CPS-142-2021</t>
  </si>
  <si>
    <t>Prestar los servicios profesionales de apoyo a la gestión, formulación, desarrollo, seguimiento y evaluación del proyecto de inversión chapinero epocentro del deporte y la recreación.</t>
  </si>
  <si>
    <t>FDLCH-CPS-143-2021</t>
  </si>
  <si>
    <t>Prestar servicio técnico jurídicos de apoyo y asistencia administrativa al área de gestión del desarrollo administrativo y financiero del Fondo de Desarrollo Local de Chapinero.</t>
  </si>
  <si>
    <t>JUAN FERNANDO VILLEGAS MOTOA</t>
  </si>
  <si>
    <t>4 meses y 22 días</t>
  </si>
  <si>
    <t>Aunar esfuerzos administrativos, técnicos, financieros y de recursos humano, entre los fondos de desarrollo local de las loclaidades de Bogotá y el Instituto Distrital de Turismo-IDT, tendientes a desarrollar componentes de reactivación económica del sector turismo, mediante la ejecución de acciones, actividades y proyectos, en el marco d elos presupuestos particicpativos y del Plan de Desarrollo, un nuevo contrato social y ambiental para la Bogotá del siglo XXI.</t>
  </si>
  <si>
    <t>INSTITUTO DISTRITAL DE TURISMO IDT</t>
  </si>
  <si>
    <t>19 meses</t>
  </si>
  <si>
    <t xml:space="preserve">SERGIO ANDRES VARGAS CRUZ 
NUBIA CONSTANZA MOGOLLON ACEVEDO (Componente Técnico)
ALEX JAVIER GUZMAN CUERVO (Componente jurídico contractual)
</t>
  </si>
  <si>
    <t>FDLCH-CPS-145-2021</t>
  </si>
  <si>
    <t>Prestar los servicios profesionales para la gestión, formulación, desarrollo, seguimiento y evaluación del proyecto de inversión“Chapinero espacio para hábitos saludablesen el componente construcción y/o conservación de los parques vecinales y/o de bolsillo"</t>
  </si>
  <si>
    <t>FDLCH-CPS-146-2021</t>
  </si>
  <si>
    <t>FDLCH-CPS-147-2021</t>
  </si>
  <si>
    <t>4 meses y 12 días</t>
  </si>
  <si>
    <t xml:space="preserve">FABIOLA VASQUEZ PEDRAZA </t>
  </si>
  <si>
    <t>FDLCH-CPS-148-2021</t>
  </si>
  <si>
    <t>Prestar servicios profesionales para apoyar la gestión, formulación, desarrollo, seguimiento y evaluación del proyecto de inversión “Chapinero es espacio publico incluyente y democrático.</t>
  </si>
  <si>
    <t>4 meses y 15 días                                             9 días</t>
  </si>
  <si>
    <t>FDLCH-CPS-149-2021</t>
  </si>
  <si>
    <t>4 meses y 13 días</t>
  </si>
  <si>
    <t>FDLCH-CPS-150-2021</t>
  </si>
  <si>
    <t>Prestar servicios técnicos para apoyar la gestión jurídica en la ejecución de las actividades administrativas y documentales con contenido jurídico, relacionadas con los procesos de inspección, vigilancia y control que adelanta la Alcaldía Local de Chapinero.</t>
  </si>
  <si>
    <t>FDLCH-CPS-151-2021</t>
  </si>
  <si>
    <t>Prestar los servicios personales necesarios para la conducción de los vehículos que conforman el parque automotor en propiedad o custodia del Fondo de Desarrollo Local de Chapinero, y el transporte de servicios públicos para la realización de las actividades misionales de la Alcaldía Local de Chapinero.</t>
  </si>
  <si>
    <t>FDLCH-CPS-152-2021</t>
  </si>
  <si>
    <t>Prestar servicios de apoyo logístico asistencial para el desarrollo de actividades y eventos locales en atención del Proyecto : “Chapinero dejando huella por los animales “.</t>
  </si>
  <si>
    <t xml:space="preserve"> FRANCY PAOLA MONROY ALVAREZ </t>
  </si>
  <si>
    <t>FDLCH-CPS-153-2021</t>
  </si>
  <si>
    <t xml:space="preserve">FRANCY PAOLA MONROY ALVAREZ </t>
  </si>
  <si>
    <t>FDLCH-CPS-154-2021</t>
  </si>
  <si>
    <t>FDLCH-CPS-155-2021</t>
  </si>
  <si>
    <t xml:space="preserve">   DIANDRA THERINA PINTO </t>
  </si>
  <si>
    <t>FDLCH-CPS-156-2021</t>
  </si>
  <si>
    <t>4 meses y 21 días</t>
  </si>
  <si>
    <t>FDLCH-CPS-157-2021</t>
  </si>
  <si>
    <t>4 meses y 20 días</t>
  </si>
  <si>
    <t>FDLCH-CPS-158-2021</t>
  </si>
  <si>
    <t>FDLCH-CPS-159-2021</t>
  </si>
  <si>
    <t>FDLCH-CPS-160-2021</t>
  </si>
  <si>
    <t>FDLCH-CPS-161-2021</t>
  </si>
  <si>
    <t>FDLCH-CPS-162-2021</t>
  </si>
  <si>
    <t>FDLCH-CPS-163-2021</t>
  </si>
  <si>
    <t>FDLCH-CPS-164-2021</t>
  </si>
  <si>
    <t>Prestar los servicios profesionales de apoyo jurídico en la ejecución de las acciones requeridas para el trámite e impulso procesal de las actuaciones, contravenciones y/o querellas que cursen en las inspecciones de policia de la localidad.</t>
  </si>
  <si>
    <t>FDLCH-CPS-165-2021</t>
  </si>
  <si>
    <t>Prestar servicios profesionales para apoyar técnicamente las actuaciones administrativas, impulso procesal y de inspección, vigilancia y control de competencia de la Alcaldía Local de Chapinero.</t>
  </si>
  <si>
    <t>4 meses y 10 días</t>
  </si>
  <si>
    <t>FDLCH-CIA-166-2021</t>
  </si>
  <si>
    <t>Aunar esfuerzos técnicos, administrativos y financieros entre el IDRD y los Fondos de Desarrollo Local para la ejecución de las líneas de inversión, formación y eventos recreodeportivos.</t>
  </si>
  <si>
    <t>INSTITUTO DISTRITAL PARA LA RECREACIÓN Y EL DEPORTE-IDRD</t>
  </si>
  <si>
    <t>HOSMAN HERNAN ARIAS (Componente Técnico)
ALEX JAVIER GUZMAM CUERVO (Componente jurídico y contractual)</t>
  </si>
  <si>
    <t>FDLCH-CPS-167-2021</t>
  </si>
  <si>
    <t>Prestar servicios profesionales para apoyar al área de gestión del desarrollo local de la alcaldía local de chapinero, en la gestión, formulación, desarrollo, seguimiento y evaluación del proyecto de inversión “chapinero es primera infancia” del programa educación inicial: bases sólidas para la vida</t>
  </si>
  <si>
    <t>Contratar la prestación de servicios para desarrollar estrategias de sensibilización y formación para el fortalecimiento de prácticas de crianza asertivas en primera infancia y cuidado calificado” dirigido a padres de familia y/o cuidadores de las niñas y niños de educación inicial (Jardín y Transición) de las Instituciones Educativas Distritales de la localidad de Chapinero”, en el marco del proyecto 1830, “Chapinero es Primera Infancia</t>
  </si>
  <si>
    <t>FUNDACIÓN PARA EL DESARROLLO INFANTIL SOCIAL Y CULTURAL IWOKE</t>
  </si>
  <si>
    <t>FDLCH-CPS-169-2021</t>
  </si>
  <si>
    <t>FDLCH-CPS-170-2021</t>
  </si>
  <si>
    <t>FDLCH-CPS-171-2021</t>
  </si>
  <si>
    <t>LUZ ANDREA URQUIJO BOADA</t>
  </si>
  <si>
    <t>FDLCH-CPS-172-2021</t>
  </si>
  <si>
    <t>FDLCH-CPS-173-2021</t>
  </si>
  <si>
    <t>Prestar servicios profesionales para apoyar técnicamente las actuaciones administrativas, impulso procesal y de inspección, vigilancia y control de competencia de la Alcaldía Local de Chapinero</t>
  </si>
  <si>
    <t>Realizar la compraventa de los bienes destinados para la dotación de la Casa de la Juventud y las Organizaciones Comunales en el marco de los proyectos Jóvenes Comprometidos por Chapinero y Chapinero Liderado por la Ciudadanía.</t>
  </si>
  <si>
    <t>CARLOS ARTURO BARBOSA</t>
  </si>
  <si>
    <t>FDLCH-CPS-175-2021</t>
  </si>
  <si>
    <t>Prestar servicios profesionales para apoyar técnicamente las actuaciones administrativas, impulso procesar y de inspección, vigilancia y control de competencia de la Alcaldía Lcoal de Chapinero.</t>
  </si>
  <si>
    <t>COMERCIALIZADORA SERLE.COM</t>
  </si>
  <si>
    <t>LICITACIONES Y ASESORIAS LICCONT S.A.S.</t>
  </si>
  <si>
    <t xml:space="preserve">Realizar la compraventa de los bienes destinados para la dotación de la casa de la juventud y las organizaciones comunales en el marco de los proyectos  “JÓVENES COMPROMETIDOS POR CHAPINERO” Y “CHAPINERO LIDERADO POR LA CIUDADANÍA” </t>
  </si>
  <si>
    <t>FDLCH-CPS-180-2021</t>
  </si>
  <si>
    <t>Prestr los servicios profesionales para apoyar el área de gestión del desarrollo local de la Alcaldía Local de Chapinero, en la formulación, gestión, ejecución y apoyo a la supervisión de los proyectos relaiconados con las prevención, atención de la violencia intrafamiliar y sexua y la eliminación de las violencias basadas en género en el marco del programa sistema distrital del cuidado.</t>
  </si>
  <si>
    <t>FDLCH-CPS-181-2021</t>
  </si>
  <si>
    <t>Prestar los servicios técnico de apoyo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t>
  </si>
  <si>
    <t>4 meses y 9 días</t>
  </si>
  <si>
    <t>FDLCH-CPS-182-2021</t>
  </si>
  <si>
    <t>FDLCH-CPS-183-2021</t>
  </si>
  <si>
    <t>FDLCH-CPS-184-2021</t>
  </si>
  <si>
    <t>FDLCH-CPS-185-2021</t>
  </si>
  <si>
    <t>FDLCH-CPS-186-2021</t>
  </si>
  <si>
    <t>Prestar servicios profesionales de apoyo al área de Gestión del Desarrollo Local de la Alcaldía Local de Chapinero para la formulación, gestión, ejecución y seguimiento técnico, administrativo, financiero y presupuestal de la iniciativa ganadora de la fase II de Presupuestos Participativos denominada “Distrito CH a Cielo Abierto” derivada del proyecto 1671 “Chapinero Productivo y emprendedor</t>
  </si>
  <si>
    <t>JUAN SEBASTIAN BENITEZ BUSTAMANTE</t>
  </si>
  <si>
    <t>FDLCH-CPS-187-2021</t>
  </si>
  <si>
    <t>JUAN DAVID NEIRA NIÑO</t>
  </si>
  <si>
    <t>FDLCH-CCV-188-2021</t>
  </si>
  <si>
    <t>Adquirir licenciamiento de office para los contratistas de la Alcaldía Local de Chapinero</t>
  </si>
  <si>
    <t>UNIÓN TEMPORAL DELL EMC</t>
  </si>
  <si>
    <t>1 mes</t>
  </si>
  <si>
    <t>FDLCH-CPS-189-2021</t>
  </si>
  <si>
    <t>FDLCH-CPS-190-2021</t>
  </si>
  <si>
    <t>Prestar servicios profesionales para apoyar la formulación, ejecución, seguimiento y mejora continua de las herramientas que conforman la gestión ambiental institucional de la Alcaldía Local. de Chapinero</t>
  </si>
  <si>
    <t>FDLCH-CPS-191-2021</t>
  </si>
  <si>
    <t>Prestar srvicios profesionales para apoyar a los responsables integrantes de los procesos en la implementación de herramientas de gestión, siguiendo los lineamientos metodológicos establecidos por la oficina asesora de planeación de la Secretaria Distrital de Gobierno.</t>
  </si>
  <si>
    <t>FDLCH-CPS-192-2021</t>
  </si>
  <si>
    <t>FDLCH-CPS-193-2021</t>
  </si>
  <si>
    <t>3 meses y 26 días</t>
  </si>
  <si>
    <t>FDLCH-CPS-194-2021</t>
  </si>
  <si>
    <t>FDLCH-CPS-195-2021</t>
  </si>
  <si>
    <t>FDLCH-CPS-196-2021</t>
  </si>
  <si>
    <t>FDLCH-CPS-197-2021</t>
  </si>
  <si>
    <t>Prestar los servicios técnicos de apoyo a la gestión, acciones administrativas y seguimiento de las actividades derIvadas del proyecto de inversión Chapinero Modelo de Movilidad Inteligente</t>
  </si>
  <si>
    <t>DAVID ALEXANDER ALVARADO CASTRILLON</t>
  </si>
  <si>
    <t>3 meses y 25 días</t>
  </si>
  <si>
    <t>FDLCH-CPS-198-2021</t>
  </si>
  <si>
    <t>3 meses y 15 días</t>
  </si>
  <si>
    <t>FDLCH-CPS-199-2021</t>
  </si>
  <si>
    <t>FDLCH-CPS-200-2021</t>
  </si>
  <si>
    <t>FDLCH-CPS-201-2021</t>
  </si>
  <si>
    <t>3 meses y 17 días</t>
  </si>
  <si>
    <t>FDLCH-CPS-202-2021</t>
  </si>
  <si>
    <t>Prestación de servicios profesionales para apoyar al área de gestión del desarrollo local de la alcaldía local de chapinero, en la gestión, formulación, desarrollo, seguimiento y evaluación de los temas relacionados con educación superior en la localidad de chapinero, enmarcados en el proyecto de inversión “chapinero construye futuro” y realizar el apoyo a la supervisión de los contratos y/o convenios que de él se deriven</t>
  </si>
  <si>
    <t>3 meses y 21 días</t>
  </si>
  <si>
    <t>FDLCH-CPS-203-2021</t>
  </si>
  <si>
    <t>FDLCH-CPS-204-2021</t>
  </si>
  <si>
    <t>Prestar servicios profesionales para la gestión, desarrollo, seguimiento y evaluación jurídica pre-contractual, contractual y postcontractual del proyecto de inversión "Chapinero modelo de movilidad inteligente” y las demás relacionadas</t>
  </si>
  <si>
    <t>FDLCH-CPS-205-2021</t>
  </si>
  <si>
    <t>Prestar servicios profesionales para la gestión, formulación, desarrollo, seguimiento y evaluación del proyecto “chapinero territorio para vivir sin miedo “</t>
  </si>
  <si>
    <t>FDLCH-CPS-206-2021</t>
  </si>
  <si>
    <t>Prestar servicios para el fortalecimiento de capacidades en: CONSTRUCCIÓN DE CIUDADANÍA, PREVENCIÓN DEL FEMINICIDIO, VIOLENCIAS BASADAS EN GÉNERO Y/O VIOLENCIAS CONTRA LAS MUJERES EN LA LOCALIDAD DE CHAPINERO.</t>
  </si>
  <si>
    <t>Licitación Pública</t>
  </si>
  <si>
    <t>CORPORACIÓN ESTRATÉGICA EN GESTIÓN E INTEGRACIÓN COLOMBIA-EGESCO</t>
  </si>
  <si>
    <t>LEIDY VIVIANA ORTIZ GUEVARA (Componente técnico)
YELIKSA BIBIANA FARFAN SANCHEZ (Componente jurídico)</t>
  </si>
  <si>
    <t>Contratar la prestación de servicios para el desarrollo de acciones en prevención de violencia intrafamiliar, violencia sexual y asesoría familiar para la promoción del buen trato y los entornos proectores en la Localidad de Chapinero.</t>
  </si>
  <si>
    <t>FUNDACIÓN NUEVA VIDA PARA UN PAIS LIBRE-FUNDIPAL-cesión- FUNDACION PARA EL DESARROLLO INFANTIL SOCIAL Y CULTURAL IWOKE</t>
  </si>
  <si>
    <t>11 meses y 12 días</t>
  </si>
  <si>
    <t>ALICIA CUJABAN ZAZA (componente técnico)                                    JENNYFER PAOLA GALVIS TORRES (componente jurídico contractual)</t>
  </si>
  <si>
    <t>FDLCH-CPS-209-2021</t>
  </si>
  <si>
    <t>Prestar servicios profesionales para apoyar el área de gestión del desarrollo local de la Alcaldía Local de Chapinero, en la gestión, formulación, desarrollo, seguimiento y evaluación de los temas relacionados con educación superior en la localidad de chapinero, enmarcados en el proyecto de inversión “CHAPINERO CONSTRUYE FUTURO Y REALIZAR EL APOYO A LA SUPERVISION DE LOS CONTRATOS Y/O CONVENIOS QUE DE EL SE DERIVEN”</t>
  </si>
  <si>
    <t>2 meses y 29 días</t>
  </si>
  <si>
    <t>FDLCH-CPS-210-2021</t>
  </si>
  <si>
    <t>Prestar servicios asistenciales para apoyar al Alcalde Local en la promoción, articulación, acompañamiento y seguimiento para la atención y protección de los animales domésticos y silvestres de la localidad.</t>
  </si>
  <si>
    <t>NORMA CONSTANZA IQUIRA ARISTIZABAL</t>
  </si>
  <si>
    <t>3 meses y 12 días</t>
  </si>
  <si>
    <t>LUIS JULIO MORENO MARTINEZ (Apoyo a la liquidación)</t>
  </si>
  <si>
    <t>FDLCH-CPS-211-2021</t>
  </si>
  <si>
    <t>Prestar servicios de apoyo a la gestión en la ejecución de las actividades administrativas y documentales relacionadas con la gestión policiva en la alcaldía local de chapinero</t>
  </si>
  <si>
    <t>HERNANDO FERNEY QUIROGA ARIZA</t>
  </si>
  <si>
    <t>FDLCH-CPS-212-2021</t>
  </si>
  <si>
    <t>FDLCH-CPS-2013</t>
  </si>
  <si>
    <t>FDLCH-CPS-214-2021</t>
  </si>
  <si>
    <t>FDLCH-CPS-215-2021</t>
  </si>
  <si>
    <t>FDLCH-CPS-216-2021</t>
  </si>
  <si>
    <t>FDLCH-CPS-217-2021</t>
  </si>
  <si>
    <t>FDLCH-CPS-218-2021</t>
  </si>
  <si>
    <t>Prestación de servicios para implementar acciones en atención de urgencias, brigadas médico-veterinarias, esterilización y adopción de fauna doméstiva en condiciones de vulnetabilidad, desarrollando procesos de educación en tenencia rsponsable de animales, en la Localidad de Chapinero.</t>
  </si>
  <si>
    <t>FUNDACIÓN ECODES</t>
  </si>
  <si>
    <t>FRANCY PAOLA MONROY ÁLVAREZ</t>
  </si>
  <si>
    <t>FDLCH-CPS-220-2021</t>
  </si>
  <si>
    <t>FDLCH-CPS-221-2021</t>
  </si>
  <si>
    <t>2 meses y 15 días</t>
  </si>
  <si>
    <t>FDLCH-CPS-222-2021</t>
  </si>
  <si>
    <t>2 meses y 10 días</t>
  </si>
  <si>
    <t>FDLCH-CPS-223-2021</t>
  </si>
  <si>
    <t>Implementar acciones en agricultura urbana (AU) para el fortalecimiento técnico, productivo y organizacional de la red de huertas urbanas y periurbanas de la Localidad de Chapinero.</t>
  </si>
  <si>
    <t>7 meses y 25 días</t>
  </si>
  <si>
    <t>PAULA ROCIO VELOZA(componente técnico)                                              JENNYFER PAOLA GALVIS (componente jurídico contractual)</t>
  </si>
  <si>
    <t>FDLCH-CPS-225-2021</t>
  </si>
  <si>
    <t>FDLCH-CPS-226-2021</t>
  </si>
  <si>
    <t>Prestación de servicios profesionales en apoyo al área de desarrollo local de chapinero, para la gestión. desarrollo y seguimiento dle proyecto1695 “JÓVENES COMPROMETIDOS POR CHAPINERO</t>
  </si>
  <si>
    <t>JHONATAN ORLANDO NUÑEZ FERRO</t>
  </si>
  <si>
    <t>2 meses y 22 días</t>
  </si>
  <si>
    <t>FDLCH-CPS-227-2021</t>
  </si>
  <si>
    <t>Prestar servicios de apoyo a la gestión para asistir administrativamente al área de gestión del Desarrollo de l aLocalidad de Chapinero.</t>
  </si>
  <si>
    <t>CRISTIAM DAVID ESTUPIÑAN RODRIGUEZ</t>
  </si>
  <si>
    <t>FDLCH-CPS-228-2021</t>
  </si>
  <si>
    <t>Contratar el suministro de combustible (GASOLINA CORRIENTE Y ACPM) para los vehículos que conforman el parque automotor de propiedad al servicio del Fondo de Desarrollo Local de Chapinero en las condiciones del acuerdo marco de precios CCE- 715-1-AMP 2018. SEGÚN ORDEN DE COMPRA 78594.</t>
  </si>
  <si>
    <t>ORGANIZACIÓN TERPEL S.A.</t>
  </si>
  <si>
    <t>FDLCH-CPS-229-2021</t>
  </si>
  <si>
    <t>FDLCH-CPS-230-2021</t>
  </si>
  <si>
    <t>2 meses y 14 días</t>
  </si>
  <si>
    <t>FDLCH-CPS-231-2021</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</si>
  <si>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Chapinero.</t>
  </si>
  <si>
    <t>SANDRA MILENA ARDILA TELLEZ</t>
  </si>
  <si>
    <t>2 meses y 17 días</t>
  </si>
  <si>
    <t>FDLCH-CIA-232.-2021</t>
  </si>
  <si>
    <t>Aunar esfuerzos técnicos, administrativos y financieros para desarrollar acciones orientas a fomentar la promoción y la prevención en salud con un enfoque territorial, diferencial, poblacional y de derechos en la Localidad de Chapinero.</t>
  </si>
  <si>
    <t>8 meses y 19 días</t>
  </si>
  <si>
    <t>FDLCH-CPS-233-2021</t>
  </si>
  <si>
    <t>Prestar servicios de apoyo a la gestión en la ejecución de actividades administrativas, operativas y documentales relacionadas con la implementación de la política pública de mujer y género en la Alcaldía Local de Chapienro.</t>
  </si>
  <si>
    <t>ANGIE CAMILA LEÓN VARGAS</t>
  </si>
  <si>
    <t>2 meses y 7 días</t>
  </si>
  <si>
    <t>FDLCH-CPS-234-2021</t>
  </si>
  <si>
    <t>Prstar servicios profesionales para coordinar, liderar y asesorar los plate sy estrategias de comunicación itnerna y externa para la divulgación de los programas, proyectos y actvidades de la Alcaldía Local.</t>
  </si>
  <si>
    <t>FDLCH-CPS-235-2021</t>
  </si>
  <si>
    <t>Prestar servicios profesionales de apoyo a la gestión para el desarrollo de actividades relacionadas con la formulación, seguimiento, terminación y cierre de proyectos de inversión relacionados con la gestión ambiental local en el marco del proyecto de inversión Chapinero Siempra Esperanza.</t>
  </si>
  <si>
    <t>PAULA ROCIO VELOZA MARTINEZ</t>
  </si>
  <si>
    <t>2 meses y 13 días</t>
  </si>
  <si>
    <t>FDLCH-CPS-236-2021</t>
  </si>
  <si>
    <t>Prestar servicios profesionales de apoyo a la gestión para el desarrollo de actividades relacionadas con la atención y seguimiento de las problemáticas ambientales presentes en los cerros orientales de la localidad de chapinero en el marco del proyecto chapinero siembra esperanza</t>
  </si>
  <si>
    <t>HARVY ZURITH BARRIOS LOPEZ</t>
  </si>
  <si>
    <t>PAULA ROCIO VELOZA MARTÍNEZ</t>
  </si>
  <si>
    <t>FDLCH-CPS-237-2021</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</si>
  <si>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pública prioritaria, franja de adecuación y zonas de especial protección ambiental.</t>
  </si>
  <si>
    <t>DIEGO ARMANDO PARRA CASTRO</t>
  </si>
  <si>
    <t>FDLCH-CPS-238-2021</t>
  </si>
  <si>
    <t>Prestar servicios de apoyo a la gestión para asistir en la ejecución de actividades administrativas, operativas y documentales relacionadas con la ejecución del el Proyecto 1710 - Chapinero Construye Infraestructura Social Prevención de Violencias</t>
  </si>
  <si>
    <t>YASIRA MOSQUERA PANESSO</t>
  </si>
  <si>
    <t>Contratar la prestación de servicios para el desarrollo de actividades encaminadas al fomento de la separación en la fuente, el reciclaje y la resturación ecológica de los recursos ambientales locales.</t>
  </si>
  <si>
    <t>AGUAS DE BOGOTÁ S.A. E.S.P</t>
  </si>
  <si>
    <t>11 meses y 3 días</t>
  </si>
  <si>
    <t>TITO FABIAN RUIZ BARAJAS (Componente Técnico)
ALEX JAVIER GUZMAN CUERVO (Componente jurídico contractual)</t>
  </si>
  <si>
    <t>Prestar los servicios para desarrollar el encuentro de juegos tradicionales étnicos de la localidad de Chapinero</t>
  </si>
  <si>
    <t>MIGUEL ANGEL DELGADO (componente técnico)                                                       JENNYFER PAOLA GALVIS (componente jurídico)</t>
  </si>
  <si>
    <t>FDLCH-CPS-241-2021</t>
  </si>
  <si>
    <t>Apoyar jurídicamente la ejecución de las acciones requeridas para la depuración de las actuaciones administrativas que cursan en la Alcaldía Local.</t>
  </si>
  <si>
    <t>HERNANDO ELIAS GARCÍA VARGAS</t>
  </si>
  <si>
    <t>FDLCH-CPS-242-2021</t>
  </si>
  <si>
    <t>Prestar servicios profesionales para la gestión, formulación, desarrollo, seguimiento y evaluación del proyecto de invesión chapinero productivo y emprendedor, la estrategia de mitigación y reactivación económica-EMRE Local y la supervisión de contratos que le asean asignados.</t>
  </si>
  <si>
    <t>2 meses y 6 días</t>
  </si>
  <si>
    <t>FDLCH-CPS-243-2021</t>
  </si>
  <si>
    <t>Contratar la prestación de servicios para sensibilizar, capacitar y fortalecer a la comunidad escolar en la prevención y resolución de conflictos con un manejo asertivo en la mediación, con el fin de generar confianza entre la ciudadanía y autoridades en la localidad de chapinero</t>
  </si>
  <si>
    <t>PROYECTOS Y CONSULTORIAS RC SAS</t>
  </si>
  <si>
    <t>SANTIAGO ALEJANDRO CARDENAS     (Componente Técnico)                         JUAN FERNANDO VILLEGAS    (Componente Jurídico Contractual)</t>
  </si>
  <si>
    <t>Contratar la prestación de servicios para sensibilizar y fortalecer a la comunidad en la prevención de violencias y en un manejo asertivo en la resolución de conflictos, con el fin de generar confianza entre ciudadanía y autoridades en la Localidad de Chapinero.</t>
  </si>
  <si>
    <t>CRISTIAN ANDRES MONROY CARANTON (Componente Técnico)                         YEINI RAQUEL BLANCO MENDOZA (Componente Jurídico Contractual)</t>
  </si>
  <si>
    <t>FDLCH-CPS-246-2021</t>
  </si>
  <si>
    <t>1 mes y 15 días</t>
  </si>
  <si>
    <t>FDLCH-CPS-247-2021</t>
  </si>
  <si>
    <t>Prestar servicios profesionales para el apoyo en la gestión para promover el fotalecimeinto de las organizaciones sociales y comunales de la Localidad.</t>
  </si>
  <si>
    <t>LAURA MALAGIGI GÓMEZ</t>
  </si>
  <si>
    <t>FDLCH-CPS-248-2021</t>
  </si>
  <si>
    <t>Prestar servicios para apoyar al área de gestión del desarrollo local de chapinero, en el acompañamiento y atenciónd e la ejecución de las actividades derivadas del proyecto de inversión Chapienro Epicentro del Deporte y la Recreación.</t>
  </si>
  <si>
    <t>ANGIE CAROLINA GARZON CASTAÑEDA</t>
  </si>
  <si>
    <t>1 mes y 10 días</t>
  </si>
  <si>
    <t>FDLCH-CPS-249-2021</t>
  </si>
  <si>
    <t>FDLCH-CCV-250-2021</t>
  </si>
  <si>
    <t>Adquisición de desfibrilador externo automático (DEA) para la Alcaldía Local de Chapinero</t>
  </si>
  <si>
    <t>HEALTHCORP SAS</t>
  </si>
  <si>
    <t>JUAN CAMILO SIERRA RODRIGUEZ        (componente técnico)                                             YEINI RAQUEL BLANCO MENDOZA (componente jurídico contractual)</t>
  </si>
  <si>
    <t>FDLCH-CPS-251-2021</t>
  </si>
  <si>
    <t>FDLCH-CPS-252-2021</t>
  </si>
  <si>
    <t>1 mes y 9 días</t>
  </si>
  <si>
    <t>FDLCH-CPS-253-2021</t>
  </si>
  <si>
    <t>Prestar el servicio de mantenimiento preventivo y correctivo de los ascensores eléctricos de las marcas MP&amp;L y OTIS de las torres A y B de la planta física de la Alcaldía Local de Chapinero a precios unitarios fijos sin formula de reajuste</t>
  </si>
  <si>
    <t>Realizar la compraventa a monto agotable de los bienes destinados para los colegios distritales de la localidad en el marco del proyecto 1830 Chapinero es Primera Infancia</t>
  </si>
  <si>
    <t>FDLCH-CCV-255-2021</t>
  </si>
  <si>
    <t>ABOVE SAS</t>
  </si>
  <si>
    <t>CLAUDIA MARCELA LOPEZ SERRATO (Componente técnico)
BRYAN NICKOLAS MORALES AGUIRRE (Componente jurídico contractual)</t>
  </si>
  <si>
    <t>Liquidación en proceso de pago</t>
  </si>
  <si>
    <t>Adquisición de un vehículo para el Fondo de Desarrollo Local de Chapinero, en virtud del acuerdo marco de precios para la adquisición de vehículos, vehículos eléctricos y vehículos híbridos para transporte terrestre CCE-163-III-AMP-2020, para fortalecer las acciones de seguridad en la localidad de Chapinero</t>
  </si>
  <si>
    <t>AUTOMAYOR SA</t>
  </si>
  <si>
    <t>Suministrar los elementos y servicios logísticos para apoyar actividades de formación cultural que realice el fondo de desarrollo Local de Chapinero</t>
  </si>
  <si>
    <t>FUNDACIÓN PARA EL DESARROLLO SOCIOCULTURAL DEPORTIVO Y COMUNITARIO FUNDESCO</t>
  </si>
  <si>
    <t>HOSMAN HERNAN ARIAS GUTIERREZ         (componente técnico)                              JENNYFER PAOLA GALVIS TORRES (Componente jurídico contractual)</t>
  </si>
  <si>
    <t>FDLCH-CPS-259-2021</t>
  </si>
  <si>
    <t>FDLCH-CCV-260-2021</t>
  </si>
  <si>
    <t>Adquisición de un botiquín y una camilla y servicio de mantenimiento y recarga de los extintores contra incendio ubicados en las instalaciones de la Alcaldía local de Chapinero y los vehículos del Fondo de Desarrollo Local de Chapinero en las condiciones del acuerdo marco de precios CCE-197-AMP-2021</t>
  </si>
  <si>
    <t>JM GRUPO EMPRESARIAL SAS</t>
  </si>
  <si>
    <t>FDLCH-CCV-261-2021</t>
  </si>
  <si>
    <t>FDLCH-CCV-262-2021</t>
  </si>
  <si>
    <t>FDLCH-CPS-263-2021</t>
  </si>
  <si>
    <t>FDLCH-CPS-264-2021</t>
  </si>
  <si>
    <t>FDLCH-CPS-265-2021</t>
  </si>
  <si>
    <t>JHON ALEXANDER CARRILLO PAYARES</t>
  </si>
  <si>
    <t>FDLCH-CPS-266-2021</t>
  </si>
  <si>
    <t>Prestar servicios de apoyo a la gestión en la ejecución de las actividades administrativas y documentales relacionadas con la gestión del área de gestión del desarrollo de la Alcaldía Local de Chapinero.</t>
  </si>
  <si>
    <t>RAFAEL PEREZ MORENO</t>
  </si>
  <si>
    <t>FDLCH-CPS-267-2021</t>
  </si>
  <si>
    <t>Prestar servicios profesionales para apoyar técnicamente las actuaciones administrativas, impulso procesal y de inspección, vigilancia y control en las zonas de especial protección de cerros orientales de competencia de la Alcaldía Local de Chapinero</t>
  </si>
  <si>
    <t>FDLCH-CPS-268-2021</t>
  </si>
  <si>
    <t>FDLCH-CPS-269-2021</t>
  </si>
  <si>
    <t>CARLOS MANUEL GARZON HERNANDEZ</t>
  </si>
  <si>
    <t>FDLCH-CCM-270-2021</t>
  </si>
  <si>
    <t>El COMODATARIO recibe del COMODANTE en préstamo de uso a título gratuito y con cargo a restituir  bienes muebles de propiedad única y exclusiva del FONDO DE DESARROLLO LOCAL DE CHAPINERO  sobre los cuales no pesa ningún gravamen o limitación alguna  los mismos se describen con las características y</t>
  </si>
  <si>
    <t>ASOJUNTAS CHAPINERO</t>
  </si>
  <si>
    <t>3 años</t>
  </si>
  <si>
    <t>FRANCISCO JAVIER RAMIREZ</t>
  </si>
  <si>
    <t>FDLCH-CCM-271-2021</t>
  </si>
  <si>
    <t>El COMODATARIO recibe del COMODANTE en préstamo de uso a título gratuito y con cargo a restituir, bienes muebles de propiedad única y exclusiva del FONDO DE DESARROLLO LOCAL DE CHAPINERO, sobre los cuales no pesa ningún gravamen o limitación alguna, los mismos se describen con las características y demás especificaciones en el alcance del objeto, para identificarlos en forma clara y precisa.</t>
  </si>
  <si>
    <t>JAC BOSQUE CALDERON TEJADA</t>
  </si>
  <si>
    <t>FDLCH-CCM-272-2021</t>
  </si>
  <si>
    <t>JAC BOSQUE CALDERON TEJADA LOTE 5</t>
  </si>
  <si>
    <t>FDLCH-CCM-273-2021</t>
  </si>
  <si>
    <t>JAC BOSQUES DE BELLA VISTA</t>
  </si>
  <si>
    <t>FDLCH-CCM-274-2021</t>
  </si>
  <si>
    <t>JUNTAS DE ACCIÓN COMUNAL BARRIO EL PARAISO DE LA LOCALIDAD 02</t>
  </si>
  <si>
    <t>FDLCH-CCM-275-2021</t>
  </si>
  <si>
    <t>JAC EL VERJON</t>
  </si>
  <si>
    <t>FDLCH-CCM-276-2021</t>
  </si>
  <si>
    <t>JUAN XXIII</t>
  </si>
  <si>
    <t>FDLCH-CCM-277-2021</t>
  </si>
  <si>
    <t>JAC LA ESPERANZA NOR ORIENTAL</t>
  </si>
  <si>
    <t>FDLCH-CCM-278-2021</t>
  </si>
  <si>
    <t>JAC LA SUREÑA</t>
  </si>
  <si>
    <t>FDLCH-CCM-279-2021</t>
  </si>
  <si>
    <t>JAC LOS OLIVOS</t>
  </si>
  <si>
    <t>FDLCH-CCM-280-2021</t>
  </si>
  <si>
    <t>JAC SAN MARTIN DE PORRAS</t>
  </si>
  <si>
    <t>FDLCH-CCM-281-2021</t>
  </si>
  <si>
    <t>JAC VILLA ANITA</t>
  </si>
  <si>
    <t>FDLCH-CCM-282-2021</t>
  </si>
  <si>
    <t>VILLAS DEL CERRO LOCALIDAD 2</t>
  </si>
  <si>
    <t>FDLCH-CCM-283-2021</t>
  </si>
  <si>
    <t>JAC SAN ISIDRO NORORIENTAL</t>
  </si>
  <si>
    <t>FDLCH-CCM-284-2021</t>
  </si>
  <si>
    <t>JAC NUEVA GRANADA</t>
  </si>
  <si>
    <t>FDLCH-CCM-285-2021</t>
  </si>
  <si>
    <t>JAC SAN LUIS</t>
  </si>
  <si>
    <t>FDLCH-CCM-286-2021</t>
  </si>
  <si>
    <t>JAC MARISCAL SUCRE</t>
  </si>
  <si>
    <t>FDLCH-CCM-287-2021</t>
  </si>
  <si>
    <t>JAC PARDO RUBIO</t>
  </si>
  <si>
    <t>FDLCH-CS-288-2021</t>
  </si>
  <si>
    <t>Contratar el seguro de responsabilidad civil para servidores públicos que ampare los intereses.</t>
  </si>
  <si>
    <t>ASEGURADORA SOLIDARIA COLOMBIA</t>
  </si>
  <si>
    <t>Contratar a precios unitarios fijos sin formula de ajuste a monto agotable actividades para la construcción y dotación de los parques vecinales y de bolsillo de la Localidad de Chapinero en Bogotá D.C.</t>
  </si>
  <si>
    <t>NOGAALL-GEINCO 
MARIA ALEJANDRA JIMENEZ AUCIQUE - FABIAN ANDRES CARDONA MARTINEZ (Componente técnico)
ELMER RICARDO RINCON PLAZAS (Componente jurídico)</t>
  </si>
  <si>
    <t>FDLCH-CPS-290-2021</t>
  </si>
  <si>
    <t>15 días y 15 días</t>
  </si>
  <si>
    <t>FDLCH-CCV-291-2021</t>
  </si>
  <si>
    <t>Realizar la adquisición de elementos y dispositivos tecnológicos para el fortalecimiento de los procesos de divulgación  comunicación y promoción de las actividades desarrolladas por el Fondo de Desarrollo Local de Chapinero</t>
  </si>
  <si>
    <t>MACRO INGENIERO SAS</t>
  </si>
  <si>
    <t>JUAN CAMILO SIERRA RODRIGUEZ (componente técnico)                          YEINI RAQUEL BLANCO MENDOZA (componente jurídico)</t>
  </si>
  <si>
    <t>FDLCH-CCV-292-2021</t>
  </si>
  <si>
    <t>Compra venta de elementos para implementación del Plan Institucional de Gestión Ambiental en la sede de la Alcaldía Local de Chapinero</t>
  </si>
  <si>
    <t>TIESTO EMPAQUES</t>
  </si>
  <si>
    <t>KAREN JOHANA CASTRO NUÑEZ (componente técnico)                          YEINI RAQUEL BLANCO MENDOZA (componente jurídico)</t>
  </si>
  <si>
    <t>FDLCH-CCV-293-2021</t>
  </si>
  <si>
    <t>Prestar el servicio de mensajería expresa nacional para la Alcaldía Local de Chapinero</t>
  </si>
  <si>
    <t>E S M LOGISTICA SAS</t>
  </si>
  <si>
    <t>FDLCH-CPS-294-2021</t>
  </si>
  <si>
    <t>Prestar servicios operativos y logísticos para el fortaleicmiento empresarial la revitlaización y la pontecialzación de las mipymes de la Localidad de Chapinero.</t>
  </si>
  <si>
    <t>CORPORACION DE SERVICIOS COLOMBIA CORSERVICOL ONG</t>
  </si>
  <si>
    <t>NUBIA CONSTANZA MOGOLLON (componente técnico)                        YEINI RAQUEL BLANCO(componente jurídico)</t>
  </si>
  <si>
    <t>Contratar la prestación de servicios para desarrollar estrategias que promuevan los dispositivos de base comunitaria y el reconocimiento de los saberes ancestrales en el marco del proyecto 2024 "CHAPINERO PROMUEVE LA INCLUSIÓN Y EL CUIDADO POR LA SALUD"</t>
  </si>
  <si>
    <t>FUNDACIÓN PARA EL DESARROLLO SOCIOCULTURAL DEPORTIVO Y COMUNITARIO-FUNDESCO</t>
  </si>
  <si>
    <t>NADIA CATALINA ARAGON                (componente técnico)                          YEINI RAQUEL BLANCO MENDOZA (componente jurídico)</t>
  </si>
  <si>
    <t>Prestar los servicios para el desarrollo de las estrategias que permitan avanzar en la construcción del acuerdo local para el uso del Espacio Público con fines culturales  deportivos  recreativos o de mercados temporales en la Localidad de Chapinero</t>
  </si>
  <si>
    <t>CLAUDIA YANETH FERRO</t>
  </si>
  <si>
    <t>FDLCH-CCV-297-2021</t>
  </si>
  <si>
    <t>Adquirir todos los insumos de papelería, papelería y elementos de oficina, necesarios para suplir las necesidades del Fondo de Desarrollo Local de Chapinero, Junta Administradora Local e Inspecciones de Policía</t>
  </si>
  <si>
    <t>PANAMERICANA LIBRERÍA Y PAPELERIA SA</t>
  </si>
  <si>
    <t>FDLCH-CCV-298-2021</t>
  </si>
  <si>
    <t>CAJA COLOMBIANA DE SUBSIDIO FAMILIAR-COLSUBSIDIO</t>
  </si>
  <si>
    <t>FDLCH-ccv-299-2021</t>
  </si>
  <si>
    <t>Adquisición, instalación, configuración y puesta en funcionamiento de equipos tecnológicos y periféricos, licencias y un componente tecnológico para el Centro de Información Estratégica Policial Seccional (CIEPS) de la Estación Segunda de Policía de Chapinero</t>
  </si>
  <si>
    <t>INNVECTOR SAS</t>
  </si>
  <si>
    <t>5 meses y 15 días</t>
  </si>
  <si>
    <t>Prestar servicios para fomentar el gobierno abierto, la transparecia local y desarrollar el proceso de rendición de cuentas de la Localidad de Chapinero.</t>
  </si>
  <si>
    <t>CORPORACIÓN COLOMBIANA DE ACULTURA URCONSERVACIAMBIENTE CORAMBIENTAL</t>
  </si>
  <si>
    <t>MARIA CAMILA FARFAN LEYVA (Componente técnico)
YELIKSA BIBIANA FARFAN SANCHEZ (Componente jurídico contractual)</t>
  </si>
  <si>
    <t>Realizar interventoría técnica, administrativa, legal, financiera, social y ambiental, al contrato de obra pública derivado de la licitación pública No 004-2021, cuyo objeto es contratar a precios unitarios fijos, sin CUYO OBJETO ES CONTRATAR A PRECIOS UNITARIOS FIJOS, SIN FORMULA DE AJUSTE A MONTO AGOTABLE, ACTIVIDADES PARA LA CONSTRUCCIÓN Y DOTACIÓN DE LOS PARQUES VECINALES Y DE BOLSILLO DE LA LOCALIDAD DE CHAPINERO EN BOGOTÁ D.C</t>
  </si>
  <si>
    <t>NOGAALL-GEINCO</t>
  </si>
  <si>
    <t>FABIAN ANDRES CARDONA MARTÍNEZ - MARIA ALEJANDRA JIMENEZ AUCIQUE (Componente técnico)
ELMER RICARDO RINCON PLAZAS (Componente jurídico contractual)</t>
  </si>
  <si>
    <t>FDLCH-CCV-302-2021</t>
  </si>
  <si>
    <t>Adquirir el mobiliario-sillas ergonómicas para cubrir las necesidades propias de la Alcaldía Local de Chapinero en el desarrollo de sus activiadades.</t>
  </si>
  <si>
    <t>COLSUBSIDIO</t>
  </si>
  <si>
    <t>FDLCH-CPS-303-2021</t>
  </si>
  <si>
    <t>Contratar la Prestación de Servicios de material impreso y / o digital de acuerdo a las necesidades de la Alcaldía Local de Chapinero</t>
  </si>
  <si>
    <t>ULTRA CONCEPT</t>
  </si>
  <si>
    <t>18 meses y 270</t>
  </si>
  <si>
    <t>EIDER EMIR HERNANDEZ POLANCO (componente técnico)
JENNYFER PAOLA GALVIS TORRES (componente jurídico contractual)</t>
  </si>
  <si>
    <t>Ejecutar a monto agotable, por precios unitarios fijos obras y actividades para la conservación de la infraestructura vial rural de la Localidad de Chapinero, en Bogotá D.C.</t>
  </si>
  <si>
    <t>UNION TEMPORAL BCC CHAPINERO 2021</t>
  </si>
  <si>
    <t>JAIME HERNANDO PRIETO ALVAREZ (Componente técnico)
BRAYAN NICKOLAS MORALES AGUIRRE (Componente jurídico contractual)</t>
  </si>
  <si>
    <t>FDLCH-CPS-305-2021</t>
  </si>
  <si>
    <t>Prestar los servicios para la recuperación y mantenimiento de los jardines verticales de las instalaciones de la Alcaldía Local de Chapinero</t>
  </si>
  <si>
    <t>LUIS FRANCISCO MORENO SANDOVAL VECOPRADOS SOLUCIONES AMBIENTALES</t>
  </si>
  <si>
    <t>KAREN JOHANA CASTRO NUÑEZ(componente técnico)                  JUAN FERNANDO VILLEGAS(componente jurídico)</t>
  </si>
  <si>
    <t>FDLCH-CPS-306-2021</t>
  </si>
  <si>
    <t>Realizar las reparaciones locativas y actividades emergentes necesarias, a las instalaciones de la Alcaldia Local de Chapinero a monto agotable.</t>
  </si>
  <si>
    <t>GRUPO CONSTRUCTORES INTELIGENTES S.A.S</t>
  </si>
  <si>
    <t>JUAN FRANCISCO ALONSO PLATA VARGAS                                          JENNYFER PAOLA GALVIS (componente jurídico contractual)</t>
  </si>
  <si>
    <t>FDLCH-CPS-307-2021</t>
  </si>
  <si>
    <t>Adquirir elementos de tecnología para el Fondo de Desarrollo Local de Chapinero.</t>
  </si>
  <si>
    <t>ALMACENES EXITO S.A.</t>
  </si>
  <si>
    <t>FDLCH-CPS-308-2021</t>
  </si>
  <si>
    <t>Realizar la interventoría técnica, administrativa, financiera, social, ambiental y sistema de seguridad y salud en el trabajo - SG-SST, del contrato de obra que se derive de la licitación pública o la que haga sus veces, que refiere a "Ejecutar a monto agotable, por precios unitarios fijos obras y actividades par ala conservación de la infraestructua vial rural de la Localidad de Chapinero, EN BOGOTÁ, D.C"</t>
  </si>
  <si>
    <t>JAIME HERNANDO PRIETO ALVAREZ (Componente técnico)
ELMER RICARDO RINCON PLAZAS (Componente jurídico contractual)</t>
  </si>
  <si>
    <t>FDLCH-CPS-001-2022-a</t>
  </si>
  <si>
    <t>11 meses y 25 días</t>
  </si>
  <si>
    <t>FDLCH-CPS-002-2022</t>
  </si>
  <si>
    <t>Prestar servicios profesionales para el apoyo al área de gestión del desarrollo local de la Alcaldía Local de Chapinero en la formulación gestión ejecución desarrollo y seguimiento de los procesos de formación y transformación ambiental en la Localidad, así como el apoyo a la supervisión de los contratos que le sean asignados por el Alcalde Local.</t>
  </si>
  <si>
    <t>RAUL MESA MESA</t>
  </si>
  <si>
    <t>FDLCH-CPS-003-2022</t>
  </si>
  <si>
    <t>Prestar los servicios profesionales para apoyar el área de gestión del desarrollo local de la alcaldía local de chapinero, en la formulación, gestión, ejecución y apoyo a la supervisión de los proyectos relacionados con la prevención, atención de la violencia intrafamiliar y sexual y la eliminación de las violencias basadas en género en el marco del programa sistema distrital de cuidado.</t>
  </si>
  <si>
    <t>11 meses y 11 días</t>
  </si>
  <si>
    <t>CLAUDIA MARCELA SERRATO LÓPEZ</t>
  </si>
  <si>
    <t>FDLCH-CPS-004-2022</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</si>
  <si>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</si>
  <si>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17/01/2023</t>
  </si>
  <si>
    <t>FDLCH-CPS-005-2022</t>
  </si>
  <si>
    <t>Prestar servicios técnicos de apoyo a la gestión al área de Gestión del Desarrollo Local en las actividades administrativas requeridas en el proceso de planeación, así como en el seguimiento, uso y soporte de herramientas y aplicativos en cumplimiento de los objetivos del Plan de Desarrollo Local.</t>
  </si>
  <si>
    <t>11 meses y 26 días</t>
  </si>
  <si>
    <t>FDLCH-CPS-006-2022</t>
  </si>
  <si>
    <t>Prestar servicios de apoyo a la gestión en la ejecución de las actividades administrativas y documentales relacionadas con la gestión policiva en la alcaldía local de chapinero.</t>
  </si>
  <si>
    <t>FDLCH-CPS-007-2022</t>
  </si>
  <si>
    <t>Prestación de servicios de apoyo necesarios para apoyar la gestión y ejecución de actividades administrativas, logísticas y operativas que se adelantan en el área de gestión del desarrollo local de la alcaldía local de chapinero</t>
  </si>
  <si>
    <t>FDLCH-CPS-008-2022</t>
  </si>
  <si>
    <t>Prestar servicios de apoyo a la gestión para desarrollar las actividades de radicación, gestión de correspondencia y de la documentación que expide, se allega y controla de la Alcaldía Local de Chapinero.</t>
  </si>
  <si>
    <t>FDLCH-CPS-009-2022</t>
  </si>
  <si>
    <t>Prestar servicios personales para apoyar actividades operativas y administrativas de la gestión precontractual, contractual y postcontractual que adelante el fondo de desarrollo local de chapinero.</t>
  </si>
  <si>
    <t>FDLCH-CPS-010-2022</t>
  </si>
  <si>
    <t>Prestar servicios personales para apoyar actividades operativas y administrativas de la gestión precontractual, contractual y postcontractual que adelante el Fondo de Desarrollo Local de Chapinero“.</t>
  </si>
  <si>
    <t>FDLCH-CPS-011-2022</t>
  </si>
  <si>
    <t>Prestar servicios profesionale spara apoyar el área de gestión del desarrollo local de la Alcaldía Local de Chapinero, en la gestión, formulación, desarrollo, seguimiento y evaluación del proyecto de inversión " Chapinero es primera infancia dle programa educación inicial: Bases sólidas para la vida.</t>
  </si>
  <si>
    <t>FDLCH-CPS-012-2022</t>
  </si>
  <si>
    <t>Prestación de servicios de apoyo a la gestión necesarios para el apoyo en la ejecución de actividades administrativas y operativas adelantadas en la Junta Administradora Local de Chapinero.</t>
  </si>
  <si>
    <t>FDLCH-CPS-013-2022</t>
  </si>
  <si>
    <t>Prestar los servicios profesionales de apoyo a la gestión para la planeación, gestión, formulación, desarrollo, seguimiento y evaluación del proyecto de inversión "En chapinero todas contamos", en atención al fortalecimiento de la capacidad de gestión del Fondo de Desarrollo Local.</t>
  </si>
  <si>
    <t>FDLCH-CPS-014-2022</t>
  </si>
  <si>
    <t>FDLCH-CPS-015-2022</t>
  </si>
  <si>
    <t>KATHERINE RODRIGUEZ QUINTERO</t>
  </si>
  <si>
    <t>FDLCH-CPS-016-2022</t>
  </si>
  <si>
    <t>FDLCH-CPS-017-2022</t>
  </si>
  <si>
    <t>Prestar servicios técnicos de apoyo a la gestión en la implementación, atención, verificación, soporte y acompañamiento de los procesos y/o actuaciones administrativas de registro y seguimiento a la propiedad horizontal y protección al consumidor en los aplicativos y/o herramientas virtuales en la Localidad de Chapinero.</t>
  </si>
  <si>
    <t>FDLCH-CPS-018-2022</t>
  </si>
  <si>
    <t>Prestar servicios profesionales para apoyar técnicamente las actuaciones administrativas impulso procesal y de inspección vigilancia y control de competencia de la Alcaldía Local de Chapinero.</t>
  </si>
  <si>
    <t>FDLCH-CPS-019-2022.</t>
  </si>
  <si>
    <t>Prestar servicios profesionales para la atención programación desarrollo seguimiento y aseguramiento de los planes, estrategias y actividades estratégicas desarrolladas por la Alcaldía Local de Chapinero.</t>
  </si>
  <si>
    <t>FDLCH-CPS-020-2022</t>
  </si>
  <si>
    <t>Apoyar la formulación, gestión y seguimiento de actividades enfocadas a la gestión ambiental externa, encaminadas a la mitigación de los diferentes impactos ambientales y la conservación de los recursos naturales de la Localidad de Chapinero.</t>
  </si>
  <si>
    <t>FDLCH-CPS-021-2022</t>
  </si>
  <si>
    <t>Prestar servicios de apoyo técnico para apoyar la gestión y ejecución de las actividades administrativas y misionales que se adelantan en la Alcaldía Local de Chapinero para el cumplimiento de las metas y objetivos del Plan de Desarrollo Local.</t>
  </si>
  <si>
    <t>FDLCH-CPS-022-2022</t>
  </si>
  <si>
    <t>Prestar servicios profesionales de apoyo jurídico en la ejecución de las acciones requeridas para el trámite e impulso procesal d elas actuaciones administrativas y de cobro persuasivo de competencia de la Alcaldía Local de Chapinero.</t>
  </si>
  <si>
    <t>FDLCH-CPS-023-2022</t>
  </si>
  <si>
    <t>FDLCH-CPS-024-2022</t>
  </si>
  <si>
    <t>Prestar los servicios profesionales para apoyar el área gestión del desarrollo local en las actividades contables requeridas por el Fondo de Desarrollo Local de Chapinero.</t>
  </si>
  <si>
    <t>FDLCH-CPS-025-2022</t>
  </si>
  <si>
    <t>Prestar los servicios profesionale spara la gestión, formulación, desarrollo, seguimiento y evaluación del proyecto de inversión "Chapinero construye tejido cultural".</t>
  </si>
  <si>
    <t>11 meses y 15 días</t>
  </si>
  <si>
    <t>FDLCH-CPS-026-2022</t>
  </si>
  <si>
    <t>Prestar servicios de apoyo a la gestión, para el desarrollo de estrategias que promuevan el uso adecuado del espacio público en la marco del proyecto "Chapinero es espacio público incluyente y democrático".</t>
  </si>
  <si>
    <t>FDLCH-CPS-027-2022</t>
  </si>
  <si>
    <t>Prestar servicios técnicos de apoyo a la gestión, para el desarrollo de estrategias que promuevan el uso adecuado del espacio públigo en el marco del proyecto "Chapinero es espacio público incluyente y democrático".</t>
  </si>
  <si>
    <t>FDLCH-CPS-028-2022</t>
  </si>
  <si>
    <t>Prestar servicios profesionales para apoyar la gestión de los asuntos relacionados con el adecuado uso del espacio público, medianteactuaciones que propendan por el bienestar de la comunidad en la Localidad de Chapinero, en el marco del proyecto de inversión " Chapinero es espacio público incluyente y democrático".</t>
  </si>
  <si>
    <t>FELIPE CORDOBA MENDOZA</t>
  </si>
  <si>
    <t>FDLCH-CPS-029-2022</t>
  </si>
  <si>
    <t>Prestar servicios profesionales para apoyar el área de Gestión del Desarrollo Local de la Alcaldía Local de Chapinero, en la formulación, gestión, ejecución y apoyo a la supervisión de los proyectos relacionados con las estrategias y metas relacionadas con el programa Sistema Distrital de Cuidado y el proyecto Chapinero te cuida, en el marco de la política de fortalecimiento de las organizaciones de mujeres y de género.</t>
  </si>
  <si>
    <t>FDLCH-CPS-030-2022</t>
  </si>
  <si>
    <t>Prestar servicios profesionales para apoyar la gestión, formulación, desarrollo, seguimiento y evaluación del proyecto de inversión chapinero promueve y genera confianza ciudadana y realizar los apoyos a la supervisión de los contratos que de él se deriven.</t>
  </si>
  <si>
    <t>FDLCH-CPS-031-2022</t>
  </si>
  <si>
    <t>Prestar servicios profesionales para la administración, soporte técnico y correcto funcionamiento de la infraestructura tecnológica en propiedad o custodia de la Alcaldía Local de Chapinero, así como la formulación de proyectos relacionados.</t>
  </si>
  <si>
    <t>FDLCH-CPS-032-2022</t>
  </si>
  <si>
    <t>FDLCH-CPS-033-2022</t>
  </si>
  <si>
    <t>FDLCH-CPS-034-2022</t>
  </si>
  <si>
    <t>FDLCH-CPS-035-2022</t>
  </si>
  <si>
    <t>Prestar servicios profesionales para apoyar técnicamente las actuaciones administrativas impulso procesal y de inspección vigilancia y control en las zonas de especial protección de cerros orientales de competencia de la Alcaldía Local de Chapinero".</t>
  </si>
  <si>
    <t>KAREN JOHANNA CASTRO NUÑEZ</t>
  </si>
  <si>
    <t>FDLCH-CPS-036-2022</t>
  </si>
  <si>
    <t>Prestacion de servicios profesionales para la atencion integral del manejo de las comisiones judiciales ordenadas por las autoridades jurisdiccionales y prestar apoyo al cobro persuasivo actuaciones administrativas y policivas de competencia de la Alcaldía Local de Chapinero</t>
  </si>
  <si>
    <t>FDLCH-CPS-037-2022</t>
  </si>
  <si>
    <t>Prestar servicios profesionales especializados de apoyo al área de Gestión del Desarrollo Local, en la articulación, estructuración y seguimiento del proceso de planeación estratégica local, desarrollando actividades relacionadas con la formulación, seguimiento, terminación y cierre de proyectos de inversión, así como la estructuración, ejecución y cierre de los Planes de Desarrollo Local.</t>
  </si>
  <si>
    <t>11 meses y 24 días</t>
  </si>
  <si>
    <t>FDLCH-CPS-038-2022</t>
  </si>
  <si>
    <t>FDLCH-CPS-039-2022</t>
  </si>
  <si>
    <t>FDLCH-CPS-040-2022</t>
  </si>
  <si>
    <t>DIEGO ARMANDO PARRA CASTRO cesión FABIAN MAURICIO CHIBCHA ROMERO</t>
  </si>
  <si>
    <t>FDLCH-CPS-041-2022</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</si>
  <si>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</si>
  <si>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FDLCH-CPS-042-2022</t>
  </si>
  <si>
    <t>Prestar servicios profesionales para apoyar jurídicamente las respuestas a distintas instancias relaconadas con solicitudes allegadas a la Alcaldía Local de Chapinero.</t>
  </si>
  <si>
    <t>FDLCH-CPS-043-2022</t>
  </si>
  <si>
    <t>Prestar servicios profesionales para coordinar liderar y asesora los planes y estrategias de comunicación interna y externa para la divualgación de los programas proyectos y actividades de la Alcaldía Local.</t>
  </si>
  <si>
    <t>FDLCH-CPS-044-2022</t>
  </si>
  <si>
    <t>Prestar servicios profesionales para la gestion formulacion desarrollo seguimiento y evaluación del Proyecto Justicia accesible y oportuna para Chapinero.</t>
  </si>
  <si>
    <t>FDLCH-CPS-045-2022</t>
  </si>
  <si>
    <t>Prestar servicios profesionales para apoyar a los responsables integrantes de los procesos en la implementación de herramientas de gestión, siguiendo los lineamientos metodológicos establecidos por la oficina asesora de planeación de la Secretaria Distrital de Gobierno.</t>
  </si>
  <si>
    <t>FDLCH-CPS-046-2022</t>
  </si>
  <si>
    <t>FDLCH-CPS-047-2022</t>
  </si>
  <si>
    <t>Prestación de servicios profesionales para la gestión, formulación, desarrollo, seguimiento y evaluación del proyecto de inversión local “Jóvenes comprometidos por Chapinero”, así como el apoyo a la supervisión de los contrataos que le sean asignados por el Alcalde Local.</t>
  </si>
  <si>
    <t>FDLCH-CPS-048-2022</t>
  </si>
  <si>
    <t>FDLCH-CPS-049-2022</t>
  </si>
  <si>
    <t>Prestar los servicios profesionales para apoyar el área de Gestión del Desarrollo local de la Alcaldía Local de Chapinero, en la formulación, gestión, ejecución y apoyo a la supervisión de los proyectos relacionados con los temas de salud, en cumplimiento de las metas y objetivos del Plan de Desarrollo Local.</t>
  </si>
  <si>
    <t>FDLCH-CPS-050-2022</t>
  </si>
  <si>
    <t>Prestar servicios de apoyo a las labores de entrega y recibo de las comunicaciones emitidas o recibidas por la Alcaldía Local de Chapinero.</t>
  </si>
  <si>
    <t>22/01/2023</t>
  </si>
  <si>
    <t>FDLCH-CPS-051-2022</t>
  </si>
  <si>
    <t>Prestar servicios profesionales para apoyar las liquidaciones de contratos, la gestión precontractual, contractual y postcontractual, que adelante el Fondo de Desarrollo Local de Chapinero.</t>
  </si>
  <si>
    <t>FDLCH-CPS-052-2022</t>
  </si>
  <si>
    <t>Prestar los servicios profesionales de apoyo a la gestión, formulación, desarrollo, seguimiento y evaluación del proyecto de inversión chapinero epicentro del deporte y la recreación.</t>
  </si>
  <si>
    <t>MIGUEL ANGEL DELGADO BARRERA   LAURA CAMILA RAMIREZ MUÑOZ</t>
  </si>
  <si>
    <t>FDLCH-CPS-053-2022</t>
  </si>
  <si>
    <t>Prestar servicios profesionales para apoyar al area de Gestion del Desarrollo Local de la Alcaldía Local de Chapinero en la formulacion gestion ejecucion y seguimiento de los contratos derivados del proyecto de inversión Chapinero cultural y creativa y la supervision de contratos que le sean asignados.</t>
  </si>
  <si>
    <t>FDLCH-CPS-054-2022</t>
  </si>
  <si>
    <t>Prestar servicios profesionales para apoyar el area Gestion del Desarrollo Local de la Alcaldia Local de Chapinero en los aspectos económicos y financieros de las etapas pre contractuales contractuales y post contractuales de los proyectos de inversion así como la produccion consolidación y analisis de datos estadísticas e informes de impacto del Plan de Desarrollo Local.</t>
  </si>
  <si>
    <t>11 meses y 21 días</t>
  </si>
  <si>
    <t>FDLCH-CPS-055-2022</t>
  </si>
  <si>
    <t>FDLCH-CPS-056-2022</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</si>
  <si>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</si>
  <si>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BENEDICTO VANEGAS CASTELLANOS cesión a HAMILTON ARREDONDO BAUTISTA</t>
  </si>
  <si>
    <t>19/01/2023</t>
  </si>
  <si>
    <t>FDLCH-CPS-057-2022</t>
  </si>
  <si>
    <t>Prestar servicios profesionales de apoyo para la gestión formulación, desarrollo y seguimiento del proyecto de inversión no. 1715 chapinero restaurador y cuidador del territorio.</t>
  </si>
  <si>
    <t>FDLCH-CPS-058-2022</t>
  </si>
  <si>
    <t>FDLCH-CPS-059-2022</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</si>
  <si>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</si>
  <si>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FDLCH-CPS-060-2022</t>
  </si>
  <si>
    <t>Prestar servicios profesionales para el apoyo al área de gestión del desarrollo local de la Alcaldía Local de Chapinero en la formulación, gestión, ejecución, desarrollo y seguimiento de los contratos derivados del proyecto. Chapinero Liderado por la Ciudadanía así como el apoyo a la supervisión de los contratos que le sean asignados por el Alcalde Local.</t>
  </si>
  <si>
    <t>FDLCH-CPS-061-2022</t>
  </si>
  <si>
    <t>FRANCY PAOLA ALVAREZ</t>
  </si>
  <si>
    <t>FDLCH-CPS-062-2022</t>
  </si>
  <si>
    <t>Prestar servicios profesionales para apoyar el área de gestión de desarrollo local de la Alcaldía Local de Chapinero,en formulación, gestión, ejecución y apoyo a la supervisión de los proyectos relacionados con las estrategias y metas relacionadas con el programa sistema distrital de cuidado y fortalecimiento de organizaciones sociales, comunitarias y comunales locales.</t>
  </si>
  <si>
    <t>FDLCH-CPS-063-2022</t>
  </si>
  <si>
    <t>FDLCH-CPS-064-2022</t>
  </si>
  <si>
    <t>Prestar servicios profesionales de apoyo a la gestión para el desarrollo de actividades relacionads con la formulación, seguimiento, terminación y ciere de proyectos de inversión relacionados con la gestión del riesgo y elcambio climático en laLocalidad de Chapinero.</t>
  </si>
  <si>
    <t>FDLCH-CPS-065-2022</t>
  </si>
  <si>
    <t>FDLCH-CPS-066-2022</t>
  </si>
  <si>
    <t>Prestar servicios técnicos de apoyo a la gestión al área de gestión policiva local en las actividades administrativas requeridas en el proceso de planeación, asi como en el seguimiento, uso y soporte de herramientas y aplicativos en el cumplimiento de los objetivos del plan de desarrollo local y el plan institucional de gestión.</t>
  </si>
  <si>
    <t>FDLCH-CPS-067-2022</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</si>
  <si>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publica prioritaria, franja de adecuación y zonas de especial protección ambiental</t>
  </si>
  <si>
    <t>DIEGO FERNANDO LEON LEON</t>
  </si>
  <si>
    <t>FDLCH-CPS-068-2022</t>
  </si>
  <si>
    <t>FDLCH-CPS-069-2022</t>
  </si>
  <si>
    <t>FDLCH-CPS-070-2022</t>
  </si>
  <si>
    <t>FDLCH-CPS-071-2022</t>
  </si>
  <si>
    <t>FDLCH-CPS-072-2022</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</si>
  <si>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</si>
  <si>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JEAN MICHEL ALBARRACIN MERCADO cesión JOAQUIN ANDRÉS MURILLO RAMÍREZ</t>
  </si>
  <si>
    <t>FDLCH-CPS-073-2022</t>
  </si>
  <si>
    <t>FDLCH-CPS-074-2022</t>
  </si>
  <si>
    <t>Apoya el cubrmiiento de las actividades, cronogramas y agenda de la Alcaldía Local a nivel interno y externo, así como la genración de contenido speriodísticos.</t>
  </si>
  <si>
    <t>JENNIFER AGUDELO SANCHEZ</t>
  </si>
  <si>
    <t>FDLCH-CPS-075-2022</t>
  </si>
  <si>
    <t>Prestar servicios profesionales de apoyo y jurídicamente el seguimiento, supervisión estrategica y sustanciaciónd e procesos de competnencia de la Alcaldía Local de Chapinero, anteriores a la entrada en vigencia de la Ley 1801 DE 2016</t>
  </si>
  <si>
    <t>FDLCH-CPS-076-2022</t>
  </si>
  <si>
    <t>Apoyar jurídicamente la ejecución de las acciones reuqeridas para la depuración de las actuaciones administrativas que cursan en la Alcaldía Local.</t>
  </si>
  <si>
    <t>FDLCH-CPS-077-2022</t>
  </si>
  <si>
    <t>FDLCH-CPS-078-2022</t>
  </si>
  <si>
    <t>Prestar servicios profesionales de apoyo a la gestión para el desarrollo de actividades relacionadas con la formulación, seguimiento, terminación y cierre de proyectos de inversión relacionados con el desarrollo de la productividad rural en el marco del proyecto de inversión Chapinero rural y productivo.</t>
  </si>
  <si>
    <t>FDLCH-CPS-079-2022</t>
  </si>
  <si>
    <t>Prestar servicios técnicos para apoyar la jestión jurídica en la ejecución de las actividades administrativas y documentales con contenido jurídico relacionadas con los procesos de inspección, vigilancia y control que adelanta la Alcaldía Local de Chapinero.</t>
  </si>
  <si>
    <t>JUAN LIDER TORRES ERAZO</t>
  </si>
  <si>
    <t>FDLCH-CPS-080-2022</t>
  </si>
  <si>
    <t>Prestar servicios profesionaes para apoyar técnicamente las distintas etapas de los procesos de competencia de las inspecciones de policia de la localidad de chapinero según reparto.</t>
  </si>
  <si>
    <t>DIANDRA THERINA PINTO COTES</t>
  </si>
  <si>
    <t>FDLCH-CPS-081-2022</t>
  </si>
  <si>
    <t>Prestar los servicios profesionaes de apoyo jurídico en la ejecución de las acciones requeridas para el trámite e impulso procesal de las actuaciones, contravenciones y/o querellas que cursen en las inspecciones de policia de la localidad.</t>
  </si>
  <si>
    <t>FDLCH-CPS-082-2022</t>
  </si>
  <si>
    <t>FDLCH-CPS-083-2022</t>
  </si>
  <si>
    <t>Prestación de servicios de apoyo en la gestión de los asuntos relacionados con la comunicación ciudadana para la seguridad ciudadana, la convivencia y la prevención de conflictividades, violencias y delitos en la localidad de Chapinero, en el marco del proyecto "Chapinero promueve y genera confianza ciudadana".</t>
  </si>
  <si>
    <t>FDLCH-CPS-084-2022</t>
  </si>
  <si>
    <t>Prestar los servicios profesionales de apoyo jurídico en la ejecución de las acciones requeridas pra el trámite e impulso procesal de las actuaciones, contravenciones y o querellas que cursen en las inspecciones de policia de la localidad.</t>
  </si>
  <si>
    <t>FDLCH-CPS-085-2022</t>
  </si>
  <si>
    <t>FDLCH-CPS-086-2022</t>
  </si>
  <si>
    <t>Prestar servicios de apoyo a la gestión, para el desarrollo de estrategias que promuevan la prevención, atención de la violencia intrafamiliar y sexual y la eliminación de las violencias basadas en género en el marco del programa sistema distrital de cuidado</t>
  </si>
  <si>
    <t>MILTON CESAR DÍAZ HERNANDEZ</t>
  </si>
  <si>
    <t>FDLCH-CPS-087-2022</t>
  </si>
  <si>
    <t>Prestar servicios profesionales para apoyar al equipo de prensa y comunicaciones de la Alcaldía Local en la realización y publicación de contenidos de redes sociales y canales de divulgación digital (sitio web) de la Alcaldía Local.</t>
  </si>
  <si>
    <t>FDLCH-CPS-088-2022</t>
  </si>
  <si>
    <t>Prestar servicios profesionales para la gestión, formulación, desarrollo, seguimiento y evaluación del proyecto de inversión chapinero productivo y emprendedor la estrategia de mitigación y reactivación económica EMRE local y la supervisión de ocntratos que le sean asignados.</t>
  </si>
  <si>
    <t>FDLCH-CPS-089-2022</t>
  </si>
  <si>
    <t>Prestar servicios de apoyo a la gestión en la ejecuciónd e las actividades administrativas y documentales relacionadas con la gestión policiva en la Alcaldía Local de Chapinero.</t>
  </si>
  <si>
    <t>CRISTIAN OSWALDO LAITON VARGAS</t>
  </si>
  <si>
    <t>FDLCH-CPS-090-2022</t>
  </si>
  <si>
    <t>Prestar servicios de apoyo a la gestión al área de gestión del desarrollo local en las actividades y estrategias de fomento y promoción de la reactivación económica local, el fortalecimiento de los emprendimientos y de las pequeñas y medianas empresas locales.</t>
  </si>
  <si>
    <t>FDLCH-CPS-091-2022</t>
  </si>
  <si>
    <t>Prestar servicios técnicos para apoyar el área de gestión del desarrollo local en las actividades presupuestales requeridas por la Alcaldía Local de Chapinero.</t>
  </si>
  <si>
    <t>FDLCH-CPS-092-2022</t>
  </si>
  <si>
    <t>Prestar servicios de apoyo a la gestión para asistir organizacional y administrativamente el desarrollo de las actividades estratégicas desarrolladas por la Alcaldía Local de Chapinero.</t>
  </si>
  <si>
    <t>FDLCH-CPS-093-2022</t>
  </si>
  <si>
    <t>28/03/2023</t>
  </si>
  <si>
    <t>FDLCH-CPS-094-2022</t>
  </si>
  <si>
    <t>Prestar servicios profesionales de apoyo y jurídicamente el seguimiento, supervisión estratégica y sustanciación de procesos de competencia de la alcaldía local de chapinero anteriores a la entrada en vigencia de la ley 1801 de 2016</t>
  </si>
  <si>
    <t>8 meses y 12 días</t>
  </si>
  <si>
    <t>FDLCH-CPS-095-2022</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</si>
  <si>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chapinero</t>
  </si>
  <si>
    <t>ENITH DEL ROSARIO RUIZ PORRAS</t>
  </si>
  <si>
    <t>FDLCH-CPS-096-2022</t>
  </si>
  <si>
    <t>FDLCH-CPS-097-2022</t>
  </si>
  <si>
    <t>24/01/2023</t>
  </si>
  <si>
    <t>FDLCH-CPS-098-2022</t>
  </si>
  <si>
    <t>FDLCH-CPS-099-2022</t>
  </si>
  <si>
    <t>FDLCH-CPS-100-2022</t>
  </si>
  <si>
    <t>Prestar servicios profesionales especializdos para apoyar la organización y estructuración de la getión jurídica del despacho de la Alcaldía Local de Chapinero y la de las dependencias que la conforman.</t>
  </si>
  <si>
    <t>8 meses y 16 días</t>
  </si>
  <si>
    <t>FDLCH-CPS-101-2022</t>
  </si>
  <si>
    <t>FDLCH-CPS-102-2022</t>
  </si>
  <si>
    <t>Prestar servicios profesionales para apoyar el área de gestión del desarrollo local de la Alcaldía Local de Chapinero, en la gestión, formulación, desarrollo, seguimiento y evaluación de los temas relacionados con educación superior en la localidad de chapinero, enmarcados en el proyecto de inversión “Chapinero construye futuro y realizar el apoyo a la supervisión de los contratos y/o convenios que de el se deriven”</t>
  </si>
  <si>
    <t>FDLCH-CPS-103-2022</t>
  </si>
  <si>
    <t>Prestar servicios profesionales para apoyar el área de gestión del desarrollo local de la Alcaldía Local de Chapinero, en la gestión, formulación, desarrollo, seguimiento y evaluación de los temas relacionados con educación superior en la localidad de chapinero, enmarcados en el proyecto de inversión “Chapinero construye futuro" y realizaqr el apoyo a la supervisión de los contratos y/o convenios que de el se deriven.</t>
  </si>
  <si>
    <t>LUZ YANETH DUQUE ALBA</t>
  </si>
  <si>
    <t>FDLCH-CPS-104-2022.</t>
  </si>
  <si>
    <t>Prestar servicios profesionales para apoyar al área de gestión del desarrollo local de chapinero, en el acompañamiento, gestión, formulación y atención de la ejecución de las actividades derivadas del proyecto de inversión chapinero epicentro del deporte y la recreación.</t>
  </si>
  <si>
    <t>LAURA CAMILA RAMIREZ</t>
  </si>
  <si>
    <t>FDLCH-CPS-105-2022</t>
  </si>
  <si>
    <t>96 meses</t>
  </si>
  <si>
    <t>FDLCH-CPS-106-2022</t>
  </si>
  <si>
    <t>Prestar servicios asistenciales de apoyo para la gestión y desarrollo del proyecto de inversión No. 1715 "Chapinero restaurasdor y cuidador del territorio".</t>
  </si>
  <si>
    <t>FDLCH-CPS-107-2022</t>
  </si>
  <si>
    <t>Prestar servicios asistenciales de apoyo a la gestión para el desarrollo de actividades relacionadas con la asistencia administrativa, seguimiento, terminación y cierre de proyectos de inversión relacionados con la gestión ambiental local en el marco del proyecto de inversión" Chapinero siembra esperanza".</t>
  </si>
  <si>
    <t>FDLCH-CPS-108-2022</t>
  </si>
  <si>
    <t>Prestar servicios técnicos de apoyo a la gestión, para el desarrollo de los procesos de formación y transformación ambiental en la localidad en el marco en el proyecto 1712 "Chapinero consiencte y resilente con el cambio climático".</t>
  </si>
  <si>
    <t>FDLCH-CPS-109-2022</t>
  </si>
  <si>
    <t>FDLCH-CPS-110-2022</t>
  </si>
  <si>
    <t>Prestar servicios asistenciales de apoyo a la gestión para el desarrollo de actividades relacionadas con la gestión ambiental local en el marco del proyecto de inversión "Chapinero sostenible y consciente"</t>
  </si>
  <si>
    <t>FDLCH-CPS-111-2022</t>
  </si>
  <si>
    <t>Prestar servicios de apoyo a la gestión, para apoyar al área de gestión del desarrollo local de la alcaldía local de chapinero, en la gestión, desarrollo, seguimiento y evaluación del proyecto de inversión chapinero es primera infancia del programa educación inicial: bases sólidas para la vida</t>
  </si>
  <si>
    <t>FDLCH-CPS-112-2022</t>
  </si>
  <si>
    <t>FDLCH-CPS-113-2022</t>
  </si>
  <si>
    <t>Prestar servicios profesionales para la atención integral de las víctimas del conflicto armado; la gestión, formulación, desarrollo, seguimiento y evaluación del proyecto "Chapinero territorio de paz" y la atención de las instacias de participación locales relacionadas con la construcción de paz local.</t>
  </si>
  <si>
    <t>FDLCH-CPS-114-2022</t>
  </si>
  <si>
    <t>Prestar servicios de apoyo a la gestión para la atención integrasl de las víctimas del conflicto armado en la marco del proyecto "Chapinero terrirorio de paz y la atención de las instancias de participación locales relacionadas con la construcción de paz local.</t>
  </si>
  <si>
    <t>ERIKA MILENA NIÑO MOYANO</t>
  </si>
  <si>
    <t>FDLCH-CPS-115-2022</t>
  </si>
  <si>
    <t>Prestar los servicios profesionales de apoyo a la gestión para la formulación, desarrollo y seguimiento del proyecto de inversión "Chapinero modelo de moviidad inteligente" y la supervisión de contratos que le sean asignados.</t>
  </si>
  <si>
    <t>DIEGO MANUEL SALGADO GUTIERREZ</t>
  </si>
  <si>
    <t>FDLCH-CPS-116-2022</t>
  </si>
  <si>
    <t>Prestar los servicios técnicos de apoyo a la gestión, acciones administrativas y seguimiento de las actividades derivadas del proyecto de inversión "Chapinero modelo de movilidad inteligente"</t>
  </si>
  <si>
    <t>FDLCH-CPS-117-2022</t>
  </si>
  <si>
    <t>FDLCH-CPS-118-2022</t>
  </si>
  <si>
    <t>Prestar servicios profesionales para la gestión, desarrollo, seguimiento y evaluación jurídica pre-contractual, contractual y postcontractual del proyecto de inversión "Chapinero modelo de movilidad inteligente” y las demás relacionadas con el proyecto.</t>
  </si>
  <si>
    <t>8 meses y 20 días</t>
  </si>
  <si>
    <t>FDLCH-CPS-119-2022</t>
  </si>
  <si>
    <t>Prestar los servicios profesionales para la gestión, formulación, desarrollo y seguimiento del proyecto de inversión "Chapinero espacio para hábitos saludables"</t>
  </si>
  <si>
    <t>FDLCH-CPS-120-2022</t>
  </si>
  <si>
    <t>Prestar servicios profesionales para apoyar técnicamente las distintas etaspas de los procesos de competencia de las inspecciones de policia de la localidad de chapinero según reparto</t>
  </si>
  <si>
    <t>FDLCH-CPS-121-2022</t>
  </si>
  <si>
    <t>Prestar los servicios profesionales para apoyar el área de gestión de desarrollo local de la Alcaldía Local de Chapinero, en la formulación, gestión, ejecución y apoyo a la supervisión de los proyectos relacionados con los temas de salud, en cumplimiento de las metas y objetivos del plan de Desarrollo Local.</t>
  </si>
  <si>
    <t>MARIA DEL PILAR VARGAS TALERO cesión NADIA CATALINA ARAGON CHILITO</t>
  </si>
  <si>
    <t>FDLCH-CPS-122-2022</t>
  </si>
  <si>
    <t>Prestar los servicios profesionales de apoyo a la gestión, para el seguimiento y verificación de las garantías contractuales derivadas de los contratos del proyecto de inversión "Chapinero modelo de movilidad inteligente".</t>
  </si>
  <si>
    <t>FDLCH-CPS-123-2022</t>
  </si>
  <si>
    <t>FDLCH-CPS-124-2022</t>
  </si>
  <si>
    <t>Prestar servicios de apoyo logístico asistencial para el desarrollo de actividades y eventos locales en el marco de la ejecución del plan de desarrollo local.</t>
  </si>
  <si>
    <t>FDLCH-CPS-125-2022</t>
  </si>
  <si>
    <t>Prestar los servicios de apoyo a la gestión para la orientación de sesiones de actividad física musicalizada y no musicalizada en la localidad como del acompañamiento atención y ejecución de actividades recreo-deportivas derivadas del proyecto de invrsión "Chapinero epicentro del deporte y la recreación".</t>
  </si>
  <si>
    <t>FDLCH-CPS-126-2022</t>
  </si>
  <si>
    <t>FDLCH-CPS-127-2022</t>
  </si>
  <si>
    <t>Prestar los servicios de apoyo a la gestión en la implementación, atención, verificación, soporte y acompañamiento de los procesos y/o actuaciones administrativas de la Alcaldía Local, así como el seguimiento en los aplicativos y/o herramientas virtuales.</t>
  </si>
  <si>
    <t>JHON FREDDY RAMIREZ VILLABUENA</t>
  </si>
  <si>
    <t>FDLCH-CPS-128-2022</t>
  </si>
  <si>
    <t>Prestar servicios profesionales para el apoyo a la gestión y la articulación de las acciones de inspección vigilancia y control requeridos por la Alcaldía Local de Chapinero en el marco de la normatividad.</t>
  </si>
  <si>
    <t>MARIA DEL ROSARIO VALDERRUTEN</t>
  </si>
  <si>
    <t>FDLCH-CPS-129-2022</t>
  </si>
  <si>
    <t>FDLCH-CPS-130-2022</t>
  </si>
  <si>
    <t>Prestar servicios profesionales para apoyar al Alcalde Local en la gestión de los asuntos relacionados con seguridad ciudadana, convivencia y prevención de conflictividades, violencias y delitos en la localidad, de conformidad con el marco normativo aplicable en la materia.</t>
  </si>
  <si>
    <t>25/01/2023</t>
  </si>
  <si>
    <t>FDLCH-CPS-131-2022</t>
  </si>
  <si>
    <t>NORMA CONSTANZA IQUIRA ARISTIZABAL cesión a YURI MATOMA MENDEZ</t>
  </si>
  <si>
    <t>FDLCH-CPS-132-2022</t>
  </si>
  <si>
    <t>Prestar servicios profesionales para la gestión, formulación, desarrollo, seguimiento y evaluación del proyecto de inversión"Chapinero y emprendedor, la estrategia de mitigación y reactivación económica - EMRE local y la supervisión de contratos que le sean asignados.</t>
  </si>
  <si>
    <t>FDLCH-CPS-133-2022</t>
  </si>
  <si>
    <t>Prestar los servicios técnicos de apoyo para la operación, seguimiento y cumplmiento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envejecimeinto y la vejez en el distrito capital a cargo de la Alcaldía Local.</t>
  </si>
  <si>
    <t>FDLCH-CPS-134-2022</t>
  </si>
  <si>
    <t>FDLCH-CPS-135-2022</t>
  </si>
  <si>
    <t>FDLCH-CPS-136-2022</t>
  </si>
  <si>
    <t>OSCAR FABIAN PINEDA CASTRO cesión HENRY MICHEL DAZA OSPINA</t>
  </si>
  <si>
    <t>FDLCH-CPS-137-2022</t>
  </si>
  <si>
    <t>Prestar servicios de apoyo a la gestión para desarrollar las actividades de atención y orientación al ciudadano que se requieran en las instalaciones de la alcaldía local de chapinero</t>
  </si>
  <si>
    <t>DIANA SHIRLEY ARDILA ARDILA</t>
  </si>
  <si>
    <t>FDLCH-CPS-138-2022</t>
  </si>
  <si>
    <t>FDLCH-CAR-139-2022</t>
  </si>
  <si>
    <t>Contratar en arriendo una bodega con el propósito de guardar los elementos decomisados durante losoperativos de control de espacio público adelantados por la Alcaldía Local de Chapinero.</t>
  </si>
  <si>
    <t>FDLCH-CPS-140-2022</t>
  </si>
  <si>
    <t>Prestar servicios profesionales para apoyar la formulación, ejecución, seguimiento y mejora continua de las herramientas que conforman la gestión ambienal institucional de la Alcaldía Local de Chapinero.</t>
  </si>
  <si>
    <t>FDLCH-CPS-141-2022</t>
  </si>
  <si>
    <t>Prestar servicios profesionales para el apoyo en la gestión, ejecución y seguimiento de los contratos derivados del proyecto "Chapinero productivo y emprendedor", y aquellos relacionados con la estrategia de mitigación y reacitivación económica- EMRE LOCAL</t>
  </si>
  <si>
    <t>JOHN ROGER SANCHEZ RAMOS</t>
  </si>
  <si>
    <t>FDLCH-CPS-142-2022</t>
  </si>
  <si>
    <t>FDLCH-CPS-143-2022</t>
  </si>
  <si>
    <t>Prestar servicios de apoyo a la gestión para asistir administrativamente al área de gestión del Desarrollo de la Localidad de Chapinero.</t>
  </si>
  <si>
    <t>FDLCH-CPS-144-2022</t>
  </si>
  <si>
    <t>HERNANDO FERNEY QUIROGA ARIZA cesión SANDRA MILENA RODRIGUEZ SASTOQUE</t>
  </si>
  <si>
    <t>FDLCH-CPS-145-2022</t>
  </si>
  <si>
    <t>EDSON ANDRES RINCON RAMIREZ</t>
  </si>
  <si>
    <t>FDLCH-CPS-146-2022</t>
  </si>
  <si>
    <t>Prestar servicios asistenciales de apoyo para la gestión y desarrollo del proyecto de inversión No. 1827 "Chapinero rural y productivo".</t>
  </si>
  <si>
    <t>REINA DAYANIRA ALVIS MELGAREJO</t>
  </si>
  <si>
    <t>FDLCH-CPS-147-2022</t>
  </si>
  <si>
    <t>Prestar los servicios profesionales de apoyo jurídico en la ejecución de las acciones requeridas para el trámite e impulso procesal de las actuaciones, contravenciones y/o querellas que cursen en las inspecciones de policia de la Localidad.</t>
  </si>
  <si>
    <t>ANGELICA ALONSO DUEÑAS</t>
  </si>
  <si>
    <t>FDLCH-CPS-148-2022</t>
  </si>
  <si>
    <t>Adquirir el seguro obligatorio de accidente de transito (SOAT) para el parque automotor de la Alcaldía Local de Chapinero.</t>
  </si>
  <si>
    <t>COMPAÑIA MUNDIAL DE SEGUROS S.A.</t>
  </si>
  <si>
    <t>SANDRA LILIANA CORREDOR</t>
  </si>
  <si>
    <t>FDLCH-PMINC-001-2022</t>
  </si>
  <si>
    <t>Prestar los servicios y elementos logísticos para apoyar actividades físicas y deportivas que desarrolle el Fondo de Desarrollo Local de Chapinero</t>
  </si>
  <si>
    <t>MIGUEL ANGEL DELGADO BARRERA (Componente técnico)                               YEINI RAQUEL BLANCO MENDOZA (componente jurídico)</t>
  </si>
  <si>
    <t>FDLCH-SAMC-001-2022</t>
  </si>
  <si>
    <t>Contratar los seguros que amparen los intereses patrimoniales actuales y futuros así como los bienes de propiedad del Fondo de Desarrollo Local de Chapinero que estén bajo su responsabilidad y custodia y aquellos que sean adquiridos para desarrollar las funciones inherentes a su actividad así como cualquier otra póliza de seguros que requiera la entidad en el desarrollo de su actividad.</t>
  </si>
  <si>
    <t>FDLCH-CCBM-151-2022</t>
  </si>
  <si>
    <t>La adquisición a través de la bolsa mercantil de Colombia S.A. - BMC DEL Servicio de vigilancia y seguridad privada integral permanente de aseo y cafeteria y de mantenimiento de vehículos.</t>
  </si>
  <si>
    <t xml:space="preserve">AGROBOLSA SA COMISIONISTA DE BOLSA </t>
  </si>
  <si>
    <t>FDLCH-SAMC-002-2022</t>
  </si>
  <si>
    <t>Contratar los seguros que amparen los intereses patrimoniales actuales y futuros así como los bienes de propiedad del Fondo de Desarrollo Local de Chapinero que esten bajo su responsabilidad y costodia y aquellos que sean adquiridos para desarrollar las funciones inherentes a su actividad.</t>
  </si>
  <si>
    <t>AXA COLPATRIA SEGUROS S.A</t>
  </si>
  <si>
    <t>FDLCH-SAMC-003-2022</t>
  </si>
  <si>
    <t>Prestar servicios para realizar la ejecución de las escuelas de formación deportiva de la Localidad de Chapinero.</t>
  </si>
  <si>
    <t>LAURA CAMILA RAMIREZ MUÑOZ (Componente técnico)
YELIKSA BIBIANA FARFAN SANCHEZ (Componente jurídico)</t>
  </si>
  <si>
    <t>Aunar esfuerzos técnicos, administrativos y financieros con el fin de desarrollar acciones articuladas entre la SCRD, el IDARTES y los Fondos de Desarrollo Local, orientadas a fomentar procesos de formación, cualificación, fortalecimiento de los agentes culturales territoriales del Distrito Capital, en el marco de la generación y circulación de bienes y servicios culturales, artísticos y patrimoniales, de conformidad con las iniciativas priorizadas y concertadas en la estrategia Distrital "Presupuestos Participativos" y/o de las concertaciones con los grupos de interés de las localidades y a las acciones adelantadas en el “Proceso Misional de Fomento”, de acuerdo con los proyectos a ejecutar asociados a las metas de cada localidad en el programa "Es Cultura Local 2022".</t>
  </si>
  <si>
    <t>SECRETARÍA DE CULTURA, RECREACIÓN Y DEPORTE-SCRD</t>
  </si>
  <si>
    <t>HOSMAN HERNAN ARIAS GUTIERREZ  (Componente técnico)
ALEX JAVIER GUZMAM CUERVO (Componente jurídico contractual)</t>
  </si>
  <si>
    <t>FDLCH-CPS-155-2022</t>
  </si>
  <si>
    <t>Contratar el servicio Software por catálogo el cual permite la adquisición de bienes y servicios para la Alcaldía Local de Chapinero</t>
  </si>
  <si>
    <t>LA UNIÓN TEMPORAL DELL EMC</t>
  </si>
  <si>
    <t>FDLCH-CIA-156-2022</t>
  </si>
  <si>
    <t>Aunar esfuerzos administrativos, técnicos y logísitcos para el cumplimiento de las metas relacionadas con el desarrollo, consolidación y fortalecimiento de la economía distrital en las localidades participantes.</t>
  </si>
  <si>
    <t>SECRETARÍA DISTRITAL DE DESARROLLO ECONÓMICO</t>
  </si>
  <si>
    <t>SERGIO ANDRES VARGAS CRUZ (Componente Técnico)
JENNYFER PAOLA GALVIS (Componente Jurídico)</t>
  </si>
  <si>
    <t>FDLCH-SAMC-005-2022</t>
  </si>
  <si>
    <t>Prestar servicios de soporte técnico, mantenimiento preventivo y correctivo de equipos de cómputo, scáner, impresoras, dispositivos de red e infraestructura tecnológica de propiedad del Fondo de Desarrollo Local de Chapinero.</t>
  </si>
  <si>
    <t>INMOTICA LTDA</t>
  </si>
  <si>
    <t>FDLCH-SAMC-004-2022</t>
  </si>
  <si>
    <t>Prestar servicios para desarrollar los eventos de circulación artística, cultural y patrimonial de la Localidad de Chapinero.</t>
  </si>
  <si>
    <t>HOSMAN HERNAN ARIAS GUTIERREZ (Componente Técnico)
YELIKSA BIBIANA FARFAN SANCHEZ (Componente Jurídico)</t>
  </si>
  <si>
    <t>FDLCH-LP-001-2022</t>
  </si>
  <si>
    <t>Ejecutar a monto agotable, por precios unitarios fijos obras y actividades para la conservación de la infraestructura vial, urbana de la Localidad de Chapinero, en Bogota DC</t>
  </si>
  <si>
    <t>UT BRAPO (Cedente)
UNION TEMPORAL ZPPM (Cesionario)</t>
  </si>
  <si>
    <t>CONSULTORES DONOVAN SAS</t>
  </si>
  <si>
    <t>Multa por etapa preliminar, etapa de obra y cláusula penal</t>
  </si>
  <si>
    <t>El contrato terminó el 20/10/2023 se impuso multa por etapa preliminar y etapa de obra por $184.846.120 (Resol. 419 del 01/11/2023 ratificada bajo la Resol. 491 del 05/12/2023)  y a su vez se multó al  contratista por cláusula penal por la suma de $924.230.601,5; además de la imposición de la multa por la garantia de buen manejo y correcta inversión del anticipo por la suma de $209.615.500, multas sancionadas bajo la Resol. 501 del 13/12/2023 y ratificada bajo la Resol. 521 del 20/12/2023. A 17/01/2024 se adelantan labores para la liquidación del contrato de obra FDLCH-COP-159-2022 y el contrato de interventoria FDLCH-CIN-177-2022</t>
  </si>
  <si>
    <t>Pendiente de liquidación del contrato de obra FDLCH-COP-159-2022 y el contrato de interventoria FDLCH-CIN-177-2022</t>
  </si>
  <si>
    <t>FDLCH-CPS-160-2022</t>
  </si>
  <si>
    <t>Prestar los servicios de apoyo a la gestión para la orientación de sesiones de actividad física musicalizada y no musicalizada en la localidad como del acompañamiento, atención y de ejecución de actividades recreo deportivas derivadas del proyecto de inversión "Chapinero Epicentro del Deporte y a Recreación.</t>
  </si>
  <si>
    <t>FDLCH-CPS-161-2022</t>
  </si>
  <si>
    <t>Prestar servicios técnicos para apoyo a la gestión, formulación, desarrollo y seguimiento del proyecto de inversión No.1731 "CHAPINERO DEJANDO HUELLA POR LOS ANIMALES".</t>
  </si>
  <si>
    <t>FDLCH-CPS-162-2022</t>
  </si>
  <si>
    <t>FDLCH-CPS-163-2022</t>
  </si>
  <si>
    <t>FDLCH-CPS-164-2022</t>
  </si>
  <si>
    <t>Prestar servicios profesionales para el apoyo a la gestión y la articulación de las acciones de inspección, vigilancia y control requeridas por la Alcaldía local de Chapinero en el marco de la normatividad vigente.</t>
  </si>
  <si>
    <t>FDLCH-CPS-165-2022</t>
  </si>
  <si>
    <t>Prestar servicios de apoyo a la gestión para el desarrollo de estrategias que promuevan la prevención, atención de la violencia intrafamiliar y sexual y la eliminación de las violencias basadas en género en el marco del programa sistema distrital de cuidado.</t>
  </si>
  <si>
    <t>NURY ALEXANDRA HERNÁNDEZ PIRAJÁN</t>
  </si>
  <si>
    <t>19/12/2022</t>
  </si>
  <si>
    <t>FDLCH-CSU-166-2022</t>
  </si>
  <si>
    <t>Contratar el suminsitro de combustible (GASOLINA CORRIENTE Y ACPM) para los vehpiculos que conforman el parque automotor de propiedad al servicio del Fondo de Desarrollo Local de CHapineo en las condiciones del Acuerdo Marco de Precios CCE-715-1-AMP 2018</t>
  </si>
  <si>
    <t>FDLCH-CPS-167-2022</t>
  </si>
  <si>
    <t>168-2022</t>
  </si>
  <si>
    <t>FDLCH-CPS-169-2022</t>
  </si>
  <si>
    <t>Prestar los servicios de apoyo a la gestión en la implementación, atención, verificación, soporte y acompañamiento de los procesos y/o actuaciones administrativas de registro y seguimiento a la propiedad horizontal en los aplicativos y/o herramientas virutales en la Localidad de Chapinero.</t>
  </si>
  <si>
    <t>FDLCH-CPS-170-2022</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</si>
  <si>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t>
  </si>
  <si>
    <t>FDLCH-CPS-171-2022</t>
  </si>
  <si>
    <t>Aunar esfuerzos técnicos, administrativos, financieros y logísticos para realizar a través de procesos asistencia técnica, la formulación de planes de inversión y capitalización de unidades productivas o emprendimientos según la focalización territorial definida de la Localidad de Chapinero, con el fin de promover la sostenibilidad de la población con mayores brechas sociales y económicas en el marco de la post pandemia.</t>
  </si>
  <si>
    <t>CORPORACION PARA EL DESARROLLO DE LAS MICROEMPRESAS - PROPAIS</t>
  </si>
  <si>
    <t>15 meses y 4 días</t>
  </si>
  <si>
    <t>SERGIO ANDRES VARGAS CRUZ (Componente Técnico)                                      ALEX JAVIER GUZMAN CUERVO (Componente Jurídico Contractual)</t>
  </si>
  <si>
    <t>FDLCH-CPS-173-2022</t>
  </si>
  <si>
    <t>Prestar servicios de apoyo a la gestión para la atención integral de las víctimas del conflicto armado en el marco del proyecto "Chapinero Territorio de Paz y la Atención de las Instancias de Participación Locales", relacionadas con la construcción de paz local.</t>
  </si>
  <si>
    <t>CAMILO ANDRES MENDEZ SALAMANCA</t>
  </si>
  <si>
    <t>174-2022</t>
  </si>
  <si>
    <t>FDLCH-CPS-175-2022</t>
  </si>
  <si>
    <t>Prestación de servicios profesionales para apoyar al área de gestión del desarrollo local de la alcaldía local de chapinero  en la gestión  formulación  desarrollo  seguimiento y evaluación de los temas relacionados con educación superior en la localidad de chapinero  enmarcados en el proyecto de "Inversión Chapinero Construye Futuro y realizar el apoyo a la supervisión de los contratos y/o convenios que de él se deriva.</t>
  </si>
  <si>
    <t>FDLCH-CPS-176-2022</t>
  </si>
  <si>
    <t>Prestar servicios técnicos para apoyar la gestión jurídica en la ejecución de las actividades administrativas y documentales con contenido jurídico relacionadas con los procesos de inspección, vigilancia y control que adelanta la Alcaldía Local de Chapinero.</t>
  </si>
  <si>
    <t>FDLCH-CM-001-2022</t>
  </si>
  <si>
    <t>Realizar la interventoría técnica administrativa legal, financiera, social, ambental y sistema de seguridad y salud en el trabajo - SG-SST  del contrato de obra que se derive de la licitación pública o la que haga sus veces que refiere a ejecutar a monto agotable por precios unitarios fijos obras y actividades para la conservación de la infraestructura víal, urbana de la Localidad de Chapinero, en Bogotá D.C.</t>
  </si>
  <si>
    <t>JORGE ENRIQUE ABREO REYES (Componente técnico)
ELMER RICARDO RINCON PLAZAS (Componente jurídico)</t>
  </si>
  <si>
    <t>FDLCH-CPS-178-2022</t>
  </si>
  <si>
    <t>prestar los servicios profesionales para 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pública de mujeres y equidad de género, ppmyeg.</t>
  </si>
  <si>
    <t>23/02/2023</t>
  </si>
  <si>
    <t>FDLCH-CCM-179-2022</t>
  </si>
  <si>
    <t>FDLCH-CPS-180-2022</t>
  </si>
  <si>
    <t>Prestar los servicios profesionales de apoyo al área de gestión del desarrollo local en los procesos de  estructuración y seguimiento del proceso de planeación local  desarrollando actividades relacionadas con la formulación, seguimiento, terminación y cierre de proyectos de inversión  así como el fortalecimiento y promoción de la participación ciudadana.</t>
  </si>
  <si>
    <t>FDLCH-CPS-181-2022</t>
  </si>
  <si>
    <t>Prestar servicios profesionales para apoyar la formulación, ejecución, seguimiento y menjora continua de las herramientas que conforman la gestión ambiental institucional de la Alcaldía Local de Chapinero.</t>
  </si>
  <si>
    <t>Aunar esfuerzos técnicos, administrativos, jurídicos y financieros entre la Agencia Distrital para la Educación Superior, la Ciencia y la Tecnología - Atenea y el Fondo de Desarrollo Local de Chapinero para la implementación de un nuevo modelo inclusivo, eficiente y flexible para el acceso y la permanencia de las y los jóvenes egresados de instituciones de educación media a programas de educación superior y posmedia</t>
  </si>
  <si>
    <t>AGENCIA DISTRITAL PARA LA EDUCACIÓN SUPERIOR, LA CIENCIA Y LA TECNOLOGÍA, ATENEA</t>
  </si>
  <si>
    <t>5 años</t>
  </si>
  <si>
    <t>FDLCH-CPS-183-2022</t>
  </si>
  <si>
    <t>Prestación de servicios profesionales para la atención integral y apoyo en el manejo de gestión administrativa de las actuaciones de inspección, vigilancia y control competencia de la Alcaldía Local de Chapinero.</t>
  </si>
  <si>
    <t>184-2022</t>
  </si>
  <si>
    <t>FDLCH-CPS-185-2022</t>
  </si>
  <si>
    <t>Prestar servicios de apoyo a la gestión para asistir administrativamente al área de gestión del desarrollo de la Alcaldía Local de Chapinero.</t>
  </si>
  <si>
    <t>JONNATHAN EDGARDO SÁNCHEZ MONTAÑA</t>
  </si>
  <si>
    <t>FDLCH-CPS-186-2022</t>
  </si>
  <si>
    <t>Prestar los servicios profesionales para apoyar el área de gestión del desarrollo loacal de la Alcaldía Local de Chapinero, en la formulación, gestión, ejecución y apoyo a la supervisión de los proyectos relacionados con los temas de salud, en cumplimiento de las metas y objetivos del Plan de Desarrollo Local.</t>
  </si>
  <si>
    <t>4 meses y 26 días</t>
  </si>
  <si>
    <t>FDLCH-CPS-187-2022</t>
  </si>
  <si>
    <t>HERBERT JOHNN MARTINEZ BUITRAGO</t>
  </si>
  <si>
    <t>FDLCH-CPS-188-2022</t>
  </si>
  <si>
    <t>Prestar servicios de apoyo a la gestión al área de gestión del desarrollo local en las actividades y estrategias de fomento y promoción de la reactivación económica local, el fortalecimiento de los emprendimientos y de las pequeñas y medianas empresas locales</t>
  </si>
  <si>
    <t>4 meses y 5 días</t>
  </si>
  <si>
    <t>FDLCH-CPS-189-2022</t>
  </si>
  <si>
    <t>FDLCH-CPS-190-2022</t>
  </si>
  <si>
    <t>Prestar servicios profesionales para la gestión, desarrollo y seguimiento del proyecto de inversión " CHAPINERO ESPACIO PARA HÁBITOS SALUDABLES"</t>
  </si>
  <si>
    <t>MARIA ALEJANDRA JIMÉNEZ AUCIQUE</t>
  </si>
  <si>
    <t>FDLCH-CPS-191-2022</t>
  </si>
  <si>
    <t>FDLCH-CPS-192-2022</t>
  </si>
  <si>
    <t>Prestar servicios de apoyo técnico para la gestión y ejecución de las actividades administrativas que se adelantan en la Alcaldía Local de Chapinero.</t>
  </si>
  <si>
    <t>FDLCH-CPS-193-2022</t>
  </si>
  <si>
    <t>Prestar servicios técnicos para apoyar el área de Gestión del Desarrollo Local en las actividades presupuestales y contables requeridas por la Alcaldía Local de Chapinero.</t>
  </si>
  <si>
    <t>5 meses y 7 días</t>
  </si>
  <si>
    <t>FDLCH-CPS-194-2022</t>
  </si>
  <si>
    <t>Apoyar jurídicamente la ejecución de las acciones requeridas para la depuración de las actuaciones administrativas que cursan en la Alcaldía Local de Chapinero.</t>
  </si>
  <si>
    <t>ANDERSSON CAMILO USSA SANCHEZ cesion a JEFERSON ALEJANDRO GOMEZ SANTAFE</t>
  </si>
  <si>
    <t>FDLCH-CPS-195-2022</t>
  </si>
  <si>
    <t>Prestar servicios profesionales para apoyar técnicamente las distintas etapas de los procesos de competencia de las inspecciones de policia de la Localidad de Chapinero, según reparto.</t>
  </si>
  <si>
    <t>FERNANDO CUERVO RODRIGUEZ</t>
  </si>
  <si>
    <t xml:space="preserve"> (orden de compra 95666)</t>
  </si>
  <si>
    <t>Adquirir todos los insumos de papelería, papelería y elementos de oficina, necesarios para suplir las necesidades del Fondo de Desarrollo Local de Chapinero, Junta Administradora Local e Inspecciones de Policía</t>
  </si>
  <si>
    <t>PANAMERICANA LIBRERÍA Y PAPELERIA S.A.</t>
  </si>
  <si>
    <t xml:space="preserve"> (orden de compra 95667)</t>
  </si>
  <si>
    <t>CAJA COLOMBIANA DE SUBSIDIO FAMILIAR COLSUBSIDIO</t>
  </si>
  <si>
    <t xml:space="preserve"> (orden de compra 95668)</t>
  </si>
  <si>
    <t>ALMACENES ÉXITO S.A.</t>
  </si>
  <si>
    <t>Terminación unilateral</t>
  </si>
  <si>
    <t>FDLCH-LP-003-2022</t>
  </si>
  <si>
    <t>Prestar servicios para implementar acciones en atención de urgencias, brigadas médico-veterinarias, esterilización, adopción de fauna doméstica, en habitabilidad de calle y/o condiciones de vulnerabilidad, educación en tenencia responsable y fortalecimiento de la Red de Proteccionistas en la Localidad de Chapinero.</t>
  </si>
  <si>
    <t>IMPECOS SAS</t>
  </si>
  <si>
    <t>JOHAN MANUEL CARDONA MORENO (Componente técnico)
YELIKSA BIBIANA FARFAN SANCHEZ (Componente jurídico)</t>
  </si>
  <si>
    <t>FDLCH-SAMC-006-2022</t>
  </si>
  <si>
    <t>Realizar el mantenimiento preventivo y correctivo, así como las reparaciones locativas y actividades emergentes, a las instalaciones a cargo de la Alcaldía Local de Chapinero.</t>
  </si>
  <si>
    <t>FRANCISCO JAVIER VILLANUEVA TOVAR</t>
  </si>
  <si>
    <t>JUAN FRANCISCO ALFONSO PLATA VARGAS (Componente técnico)                                                               JENNIFER PAOLA GALVIS (componente jurídico)</t>
  </si>
  <si>
    <t>FDLCH-PMINC-002-2022</t>
  </si>
  <si>
    <t>Suministrar a monto agotable los bienes requeridos para el mantenimiento, adecuación y embellecimiento de espacio público, en el marco de juntos cuidamos Bogotá, para la Localidad de Chapinero.</t>
  </si>
  <si>
    <t>COMERCIALIZADORA ELECTROCON SAS</t>
  </si>
  <si>
    <t>OSCAR FABIAN MAESTRE OLAYA (Componente técnico)
ALEX JAVIER GUZMAN CUERVO (Componente jurídico)</t>
  </si>
  <si>
    <t>FDLCH-CPS-202-2022</t>
  </si>
  <si>
    <t>Prestar servicios asistesnciales de apoyo para la gestión y desarrollo del proyecto de inversión No. 1827 "Chapinero Rural y Productivo.</t>
  </si>
  <si>
    <t>ALHISON VANESA GARZON CASTAÑEDA</t>
  </si>
  <si>
    <t>FDLCH-CPS-203-2022</t>
  </si>
  <si>
    <t>Prestar los servicios profesionales de apoyo a la gestión para la formulación, desarrollo y seguimiento del proyecto de inversión "CHAPINERO MODELO DE MOVILIDAD INTELIGENTE" y la supervisión de contratos que le sean asignados.</t>
  </si>
  <si>
    <t>FREDY SILVA VARGAS</t>
  </si>
  <si>
    <t>FDLCH-SAMC-007-2022</t>
  </si>
  <si>
    <t>Prestar servicios para desarrollar estrategias de sensibilización y formación para el fortalecimiento de práctivas de crianza asertivas en primera infancia, cuidado y desarrollo integral, dirigido a las instituciones educativas distritales de la Localidad de Chapinero.</t>
  </si>
  <si>
    <t>CLAUDIA MARCELA SERRATO LOPEZ (Componente técnico)
ALEX JAVIER GUZMAN CUERVO (Componente jurídico)</t>
  </si>
  <si>
    <t>FDLCH-CPS-205-2022</t>
  </si>
  <si>
    <t>Prestar los servicios profesionale sde apoyo a la gestión para la planeación, gestión, formulación, desarrollo, seguimineto y evaluación del proyecto de inversión "EN CHAPINERO TODAS CONTAMOS", en atención al fortalecimiento de la capacidad de gestión del Fondo de Desarrollo Local.</t>
  </si>
  <si>
    <t>19/02/2023</t>
  </si>
  <si>
    <t>FDLCH-CPS-206-2022</t>
  </si>
  <si>
    <t>KELLY YOHANA PEREZ BENAVIDES</t>
  </si>
  <si>
    <t>207-2022</t>
  </si>
  <si>
    <t>FDLCH-PMINC-004-2022</t>
  </si>
  <si>
    <t>Prestar los servicios para desarrollar el encuentro de juegos tradicionales étnicos de la Localidad de Chapinero.</t>
  </si>
  <si>
    <t>CORPORACION ENCAMINADA AL DESARROLLO INTEGRAL DE LA COMUNIDAD-CEDEINCO</t>
  </si>
  <si>
    <t>CLAUDIA YANETH FERRO DUCUARA -                         HOSMAN HERNAN  ARIAS GUTIERREZ (Componente técnico)
YELIKSA BIBIANA FARFAN SANCHEZ (Componente jurídico)</t>
  </si>
  <si>
    <t>FDLCH-CPS-209-2022</t>
  </si>
  <si>
    <t>FDLCH-CI-210-2022</t>
  </si>
  <si>
    <t>Prestar el servicio de mansajería y correo certificado para la Alcaldía Local de Chapinero.</t>
  </si>
  <si>
    <t>SERVICIOS POSTALES NACIONALES SAS</t>
  </si>
  <si>
    <t>FDLCH-CPS-211-2022</t>
  </si>
  <si>
    <t>Prestar servicios profesionales para el apoyo al área de gestión del desarrollo local de la Alcaldía Local de Chapinero en la formulación, gestión, ejecución, desarrollo y seguimiento de los contratos derivados del proyecto "CHAPINERO LIDERADO POR LA CIUDADANÍA" así como el apoyo a la supervisión de los contratos que le sean asignados por el alcalde local.</t>
  </si>
  <si>
    <t>17/02/2023</t>
  </si>
  <si>
    <t>212-2022</t>
  </si>
  <si>
    <t>FDLCH-SAMC-009-2022</t>
  </si>
  <si>
    <t>Prestar servicios para el fortalecimiento de las capacidades locales para la respuesta a emergencias y desastres en la Localidad de Chapinero.</t>
  </si>
  <si>
    <t>ASOCIACIÓN ARKAMBIENTAL</t>
  </si>
  <si>
    <t>JENNY PATRICIA VANEGAS MESA (Componente técnico)
MICHAEL STIVEN MENDEZ CASTELLANOS (Componente jurídico)</t>
  </si>
  <si>
    <t>FDLCH-SASI-001-2022</t>
  </si>
  <si>
    <t>Adquirir elementos logísticos para la estación segunda de policia, para el mejoramiento del servicio de policia, seguridad y convivencia en la Localidad de Chapinero.</t>
  </si>
  <si>
    <t>COLOMBIA CONSTRUCCIONES Y DISEÑOS SAS-COLCONDI SAS</t>
  </si>
  <si>
    <t>19 meses y 15 días</t>
  </si>
  <si>
    <t>JUAN ALEJANDRO MENDOZA NOSSA</t>
  </si>
  <si>
    <t>FDLCH-CPS-215-2022</t>
  </si>
  <si>
    <t>Prestar servicios de apoyo a la gestión para la atención integral de las víctimas del conflicto armando en el marco del proyecto "CHAPINERO TERRITORIO DE PAZ Y LA ATENCIÓN DE LAS INSTANCIAS DE PARTICIPACIÓN LOCALES RELACIONADAS CON LA CONSTRUCCIÓN DE PAZ LOCAL"</t>
  </si>
  <si>
    <t>LUZ MARINA DIAZ DIAZ</t>
  </si>
  <si>
    <t>FDLCH-SAMC-010-2022</t>
  </si>
  <si>
    <t>Prestar los servicios logísticos a monto agotable para fomentar la participación ciudadana, organización comunitario, la estrategia de presupuestos participativos, gobierno abierto y la transparencia local y desarrollar el proceso de rendición de cuentas constante de la Localidad de Chapinero.</t>
  </si>
  <si>
    <t>OFIBEST SAS</t>
  </si>
  <si>
    <t>MARIA CAMILA FARFAN LEYVA (Componente técnico)
ALEX JAVIER GUZMAN CUERVO (Componente jurídico)</t>
  </si>
  <si>
    <t>FDLCH-CPS-217-2022</t>
  </si>
  <si>
    <t>FDLCH-CPS-218-2022</t>
  </si>
  <si>
    <t>Prestar servicios técnicos de apoyo a la gestión para el desarrollo de actividades relacionadas a la gestión del riesgo y cambio climático en la Localidad de Chapinero.</t>
  </si>
  <si>
    <t>PAULA TATIANA MORA MENA</t>
  </si>
  <si>
    <t>20/02/2023</t>
  </si>
  <si>
    <t>FDLCH-SAMC-008-2022</t>
  </si>
  <si>
    <t>Prestar servicios para realizar eventos deportivos en el marco de presupuestos participativos de la Localidad de Chapinero.</t>
  </si>
  <si>
    <t>FDLCH-LP-005-2022</t>
  </si>
  <si>
    <t>Prestar servicios para la gestión ambiental territorial con el fin de transformar y/o potencializar situaciones ambientales conflictivas, a través de herramientas de educación ambiental y procesos de formación ambiental para la estimulación y promoción d ehábitos de consumo responsable,separación en la fuente y reciclaje en la Localidad de Chapinero.</t>
  </si>
  <si>
    <t>NATALIA PUERTO GONZALEZ (Componente técnico)
YELIKSA BIBIANA FARFAN SANCHEZ (Componente jurídico contractual)</t>
  </si>
  <si>
    <t>FDLCH-CPS-221-2022</t>
  </si>
  <si>
    <t>FDLCH-CPS-222-2022</t>
  </si>
  <si>
    <t>Prestar servicios profesionales especializados para la organización y estructuración de la gestión jurídica del despacho de la Alcaldía Local de Chapinero y de las dependencias que la conforman.</t>
  </si>
  <si>
    <t>FDLCH-CPS-223-2022</t>
  </si>
  <si>
    <t>Prestar servicios profesionales para el apoyo al área de gestión del desarrollo local de la Alcaldía Local de Chapinero en la formulación, gestión, ejecución y seguimiento de los contratos derivados del proyecto "CHAPINERO PRODUCTIVO Y EMPRENDEDOR, LA ESTRATEGIA DE MITIGACION Y REACTIVACION ECONOMICA-EMRE LOCAL" y la supervisión de los contratos que le sean asignados.</t>
  </si>
  <si>
    <t>FDLCH-CPS-224-2022</t>
  </si>
  <si>
    <t>Prestar servicios profesionales para apoyar jurídicamente las respuestas a distintas instancias, relacionadas con solicitudes allegadas a la Alcaldía Local de Chapinero.</t>
  </si>
  <si>
    <t>FDLCH-CPS-225-2022</t>
  </si>
  <si>
    <t>FDLCH-CPS-226-2022</t>
  </si>
  <si>
    <t>Prestar servicios de apoyo a la gestión del desarrollo local en las actividades y estrategias de fomento y promoción de la reactivación económica local, el fortalecimiento de los emprendimientos y de las pequeñas y medianas empresas locales.</t>
  </si>
  <si>
    <t>WILMAR YOBANY PARADA PEREZ</t>
  </si>
  <si>
    <t>FDLCH-CPS-227-2022</t>
  </si>
  <si>
    <t>FDLCH-CPS-228-2022</t>
  </si>
  <si>
    <t>FDLCH-CPS-229-2022</t>
  </si>
  <si>
    <t>16/02/2023</t>
  </si>
  <si>
    <t>FDLCH-CPS-230-2022</t>
  </si>
  <si>
    <t>Apoyar al Alcalde Local de Chapinero en la atención, el fortalecimiento e inclusión de las comunidades étnicas en los diferentes procesos locales.</t>
  </si>
  <si>
    <t>SANDRA CLAUDIA CHINDOY JAMIOY</t>
  </si>
  <si>
    <t>FDLCH-CPS-231-2022</t>
  </si>
  <si>
    <t>FDLCH-CPS-232-2022</t>
  </si>
  <si>
    <t>FDLCH-CPS-233-2022</t>
  </si>
  <si>
    <t>FDLCH-CPS-234-2022</t>
  </si>
  <si>
    <t>FDLCH-CPS-235-2022</t>
  </si>
  <si>
    <t>FDLCH-CPS-236-2022</t>
  </si>
  <si>
    <t>FDLCH-CPS-237-2022</t>
  </si>
  <si>
    <t>16/01/2023</t>
  </si>
  <si>
    <t>FDLCH-CPS-238-2022</t>
  </si>
  <si>
    <t>FDLCH-CPS-239-2022</t>
  </si>
  <si>
    <t>Prestación de servicios profesionales para la atención integral del manejo de las comisiones judiciales ordenadas por las autoridades jurisdiccionales y prestar apoyo en las actuaciones administrativas y policivas compentencia de la Alcaldía Local de Chapinero.</t>
  </si>
  <si>
    <t>FDLCH-CPS-240-2022</t>
  </si>
  <si>
    <t>FDLCH-CPS-241-2022</t>
  </si>
  <si>
    <t>FDLCH-CPS-242-2022</t>
  </si>
  <si>
    <t>FDLCH-CPS-243-2022</t>
  </si>
  <si>
    <t>FDLCH-CPS-244-2022</t>
  </si>
  <si>
    <t>Prestar los servicios profesionales de apoyo a la gestión, desarrollo interinstitucional, seguimiento interadministrativo y acciones para la implementación del proyecto de inversión"CHAPINERO MODELO DE MOVILIDAD INTELIGENTE".</t>
  </si>
  <si>
    <t>ADRIANA MILENA FAURA PUENTES</t>
  </si>
  <si>
    <t>FDLCH-CPS-245-2022</t>
  </si>
  <si>
    <t>Prestar servicios profesionales para la gestión, formulación, desarrollo, seguimiento y evaluación del proyecto de inversión "CHAPINERO PRODUCTIVO Y EMPRENDEDOR LA ESTRATEGIA DE MITIGACIÓN Y REACTIVACIÓN ECONÓMICA- EMRE LOCAL" y la supervisión de contratos que le sean asignados.</t>
  </si>
  <si>
    <t>FDLCH-CPS-246-2022</t>
  </si>
  <si>
    <t>FDLCH-CPS-247-2022</t>
  </si>
  <si>
    <t>Prestar servicios de apoyo a la gestión, para el desarrollo de estrategias que promuevan el uso adecuado del espacio público en el marco del proyecto "CHAPINERO ES ESPACIO PUBLICO INCLUYENTE Y DEMOCRÁTICO</t>
  </si>
  <si>
    <t>FDLCH-CPS-248-2022</t>
  </si>
  <si>
    <t>FDLCH-CPS-249-2022</t>
  </si>
  <si>
    <t>Prestar los servicios profesionales para apoyar el área de gestión del desarrollo local de la Alcaldía Local de Chapinero, en la formulación, gestión,, ejecución y apoyo a la supervisión de los proyectos relacionados con los temas de salud, en cumplimiento de las metas y objetivos del plan del desarrollo local.</t>
  </si>
  <si>
    <t>FDLCH-CPS-250-2022</t>
  </si>
  <si>
    <t>FDLCH-CPS-251-2022</t>
  </si>
  <si>
    <t>Prestar servicios profesionales para el apoyo al área de gestión de desarrollo local de la Alcaldía Local de Chapinero en la formulación, gestión, ejecución y seguimiento de los contratos derivados del " PROYECTO CHAPINERO PRODUCTIVO Y EMPRENDEDOR, LA ESTRATEGIA DE MITIGACIÓN Y REACTIVACIÓN ECONÓMICA - EMRE LOCAL" y la supervisión de contratos que le sean asignados.</t>
  </si>
  <si>
    <t>FDLCH-CPS-252-2022</t>
  </si>
  <si>
    <t>FDLCH-CPS-253-2022</t>
  </si>
  <si>
    <t>Brindar apoyo en la implementación de acciones del Plan Local de convivencia, seguridad y justicia y el desarrollo de estrategias de dialogo, mediación, convivencia y prevención de conflictivades, violencias y delitos en la Localidad de Chapinero, para mejorar la seguridad y convivencia.</t>
  </si>
  <si>
    <t>FDLCH-CPS-254-2022</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</si>
  <si>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pública prioritaria, franja de adecuación y zonas de especial protección ambiental</t>
  </si>
  <si>
    <t>FDLCH-CPS-255-2022</t>
  </si>
  <si>
    <t>PRESTAR SERVICIOS PROFESIONALES PARA LA ADMINISTRACIÓN, SOPORTE TÉCNICO Y CORRECTO FUNCIONAMIENTO DE LA INFRAESTRUCTURA TECNOLÓGICA EN PROPIEDAD O CUSTODIA DE LA ALCALDÍA LOCAL DE CHAPINERO ASÍ COMO LA FORMULACIÓN DE PROYECTOS RELACIONADOS</t>
  </si>
  <si>
    <t>FDLCH-CPS-256-2022</t>
  </si>
  <si>
    <t>FDLCH-LP-006-2022</t>
  </si>
  <si>
    <t>Contratar la prestación de servicios para formar, sensibilizar y fortalecer a la comunidad en conivencia ciudadana, seguridad comunitaria y derechos humanos con el fin de realizar pedagogía, generar entornos de confianza y promover la cultura ciudadana en el marco del código nacional de seguridad y conivencia ciudadana en la Localidad de Chapinero.</t>
  </si>
  <si>
    <t>UNIÓN TEMPORAL FESSANJOSE-FDI</t>
  </si>
  <si>
    <t>CRISTIAN MONROY CARANTON - SANTIAGO ALEJANDRO CARDENAS (Componente técnico)
YELIKSA BIBIANA FARFAN SANCHEZ (Componente jurídico)</t>
  </si>
  <si>
    <t>FDLCH-CPS-258-2022</t>
  </si>
  <si>
    <t>Prestar servicios profesionales para apoyar la gestión jurídica en la ejecución d elas acciones requeridas para el trámite e impulso procesal de las actuaciones administrativas y de inspección, vigilancia y control de competencia de la Alcaldía Local de Chapinero en cerros orientales, zona de resrva forestal protectosa, polígonos d emonitoreo, áreas de ocupación pública prioritaria, franja de adecuación y zonas de especial protección ambiental.</t>
  </si>
  <si>
    <t>20/01/2023</t>
  </si>
  <si>
    <t>FDLCH-CPS-259-2022</t>
  </si>
  <si>
    <t>FDLCH-CPS-260-2022</t>
  </si>
  <si>
    <t>Prestar servicios profesionales para apoyar técnicamente las actuaciones administrativas, impulso procesal y de inspección, vigilancia y control en las zonas de especial protección de cerros orientales de compentencia de la Alcaldía Local de Chapinero.</t>
  </si>
  <si>
    <t>FDLCH-CPS-261-2022</t>
  </si>
  <si>
    <t>Prstación de servicios profesionales para el seguimiento y verificación de las garantías contractuales derivadas de los contratos ejecutados dentro del proyecto de inversión "CHAPINERO MODELO DE MOVILIDAD INTELIGENTE"</t>
  </si>
  <si>
    <t>FDLCH-CPS-262-2022</t>
  </si>
  <si>
    <t>FDLCH-CPS-263-2022</t>
  </si>
  <si>
    <t>FDLCH-CPS-264-2022</t>
  </si>
  <si>
    <t>Prestar servicios profesionales para apoyar la gestión de los asuntos relacionados con el adecuado uso del espacio público, mediante actuaciones que propendan por el bienestar de la comunidad en la localidad de chapinero, en el marco del proyecto de inversión "CHAPINERO ES ESPACIO PÚBLICO INCLUYENTE Y DEMOCRÁTICO"</t>
  </si>
  <si>
    <t>FDLCH-CPS-265-2022</t>
  </si>
  <si>
    <t>FDLCH-CPS-266-2022</t>
  </si>
  <si>
    <t>FDLCH-CPS-267-2022</t>
  </si>
  <si>
    <t>FDLCH-CPS-268-2022</t>
  </si>
  <si>
    <t>FDLCH-CPS-269-2022</t>
  </si>
  <si>
    <t>FDLCH-CPS-270-2022</t>
  </si>
  <si>
    <t>FDLCH-CPS-271-2022</t>
  </si>
  <si>
    <t>FDLCH-CPS-272-2022</t>
  </si>
  <si>
    <t>FDLCH-CPS-273-2022</t>
  </si>
  <si>
    <t>FDLCH-CPS-274-2022</t>
  </si>
  <si>
    <t>FDLCH-CPS-275-2022</t>
  </si>
  <si>
    <t>13/01/2023</t>
  </si>
  <si>
    <t>FDLCH-CPS-276-2022</t>
  </si>
  <si>
    <t>FDLCH-CPS-277-2022</t>
  </si>
  <si>
    <t>Prestar servicios profesionales para apoyar al Alcalde Local en l apromoción, articulación, acompañamiento, y seguimiento para al atención y protección de los animales domésticos y silvestres de la localidad.</t>
  </si>
  <si>
    <t>2 meses y 27 días</t>
  </si>
  <si>
    <t>FDLCH-CPS-278-2022</t>
  </si>
  <si>
    <t>FDLCH-CPS-279-2022</t>
  </si>
  <si>
    <t>FDLCH-CPS-280-2022</t>
  </si>
  <si>
    <t>Prestar los servicios profesionales de apoyo a la gestión para la formulación, desarrollo y seguimiento del proyecto de inversión "Chapinero modelo de moviidad inteligente"</t>
  </si>
  <si>
    <t>3 meses y 6 días</t>
  </si>
  <si>
    <t>FDLCH-CPS-281-2022</t>
  </si>
  <si>
    <t>28/02/2023</t>
  </si>
  <si>
    <t>FDLCH-CPS-282-2022</t>
  </si>
  <si>
    <t>FDLCH-CPS-283-2022</t>
  </si>
  <si>
    <t>FDLCH-CPS-284-2022</t>
  </si>
  <si>
    <t>FDLCH-CPS-285-2022</t>
  </si>
  <si>
    <t>Apoyar en las tareas operativas de carácter archivístico desarrolladas en la Alcaldía Lcoal de Chapinero para garantizar la aplicación correcta de los procedimientos técnicos.</t>
  </si>
  <si>
    <t>GINNA PAOLA FONSECA CASAS</t>
  </si>
  <si>
    <t>FDLCH-CPS-286-2022</t>
  </si>
  <si>
    <t>YURY MATOMA MENDEZ</t>
  </si>
  <si>
    <t>FRANCY PAOLA MONROY</t>
  </si>
  <si>
    <t>FDLCH-CPS-287-2022</t>
  </si>
  <si>
    <t>FDLCH-CPS-288-2022</t>
  </si>
  <si>
    <t>Prestar sus servicios profesionales para la implementación de las acciones y lineamientos técnicos surtidos del programa de gestión documental y demás instrumentos técnicos archivísticos.</t>
  </si>
  <si>
    <t>FDLCH-CPS-289-2022</t>
  </si>
  <si>
    <t>14/02/2023</t>
  </si>
  <si>
    <t>FDLCH-CPS-290-2022</t>
  </si>
  <si>
    <t>FDLCH-CPS-291-2022</t>
  </si>
  <si>
    <t>29/01/2023</t>
  </si>
  <si>
    <t>FDLCH-CPS-292-2022</t>
  </si>
  <si>
    <t>Apoyar juridicamente la ejecución de las acciones requeridas para el trámite e impulso procesal de las actuaciones contravencionales y/o querellas que cursen en las inspecciones de policia de la Alcaldía Local de Chapinero.</t>
  </si>
  <si>
    <t>FDLCH-CPS-293-2022</t>
  </si>
  <si>
    <t>FDLCH-CPS-294-2022</t>
  </si>
  <si>
    <t>Prestar servicios de apoyo a la gestión en la ejecución de las actividades administrativa sy documentales relacionadas con la gestión policiva en la Alcaldía Local de Chapinero.</t>
  </si>
  <si>
    <t>FDLCH-CPS-295-2022</t>
  </si>
  <si>
    <t>1 meses y 15 días</t>
  </si>
  <si>
    <t>FDLCH-CPS-296-2022</t>
  </si>
  <si>
    <t>FDLCH-CPS-297-2022</t>
  </si>
  <si>
    <t>Prestar servicios técnicos de apoyo a la gestión en la implementación, atención, verificación, soporte y acompañamiento de los procesos y/o actuaciones administrativas de registro y seguimiento a la propiedad horizontal y protección al consumidor en los aplicativos y/o herramientas virtuales en la Localidad de Chapinero</t>
  </si>
  <si>
    <t>28/01/2023</t>
  </si>
  <si>
    <t>Prestar los servicios de planeación, ejecución y divulgación de las actividades a desarrollarse en el marco de la acción de ciudad NAVIDAD 2022, relacionadas con la generación de los entornos lumínicos y difusión de los actos principales que harán parte de la estrategia comunicacional a cargo de la Oficina Consejería de Comunicaciones de la Secretaría General de Alcaldía Mayor de Bogotá.</t>
  </si>
  <si>
    <t>HOSMAN HERNAN ARIAS GUTIERREZ (Componente técnico)
MICHAEL STIVEN MENDEZ CASTELLANOS (Componente jurídico contractual)</t>
  </si>
  <si>
    <t>FDLCH-CPS-299-2022</t>
  </si>
  <si>
    <t>Prestar los servicios como  "SABEDORES(AS) ANCESTRALES" para desarrollar acciones que permitan identificar, visibilizar y reconocer los saberes ancestrales para el cuidado de la salud de los grupos étnicos presentes en la Localidad de Chapinero.</t>
  </si>
  <si>
    <t>ALVARO IBAÑEZ GARCIA</t>
  </si>
  <si>
    <t>FDLCH-CPS-300-2022</t>
  </si>
  <si>
    <t>FDLCH-CPS-301-2022</t>
  </si>
  <si>
    <t>FDLCH-CPS-302-2022</t>
  </si>
  <si>
    <t>IRMA LICENIA MANQUILLO CHANTRE</t>
  </si>
  <si>
    <t>FDLCH-CPS-303-2022</t>
  </si>
  <si>
    <t>DIANA MIREYA QUIÑONES ESTUPIÑAN</t>
  </si>
  <si>
    <t>FDLCH-CPS-304-2022</t>
  </si>
  <si>
    <t>FDLCH-CPS-305-2022</t>
  </si>
  <si>
    <t>FDLCH-CPS-306-2022</t>
  </si>
  <si>
    <t>ROSA DEL PILAR JARAMILLO CHICUNQUE</t>
  </si>
  <si>
    <t>FDLCH-CPS-307-2022</t>
  </si>
  <si>
    <t>HEIDER ALBERTO LACERA OROZCO</t>
  </si>
  <si>
    <t>FDLCH-CPS-308-2022</t>
  </si>
  <si>
    <t>Prestar los servicios de apoyo a la gestiòn para la orientaciòn de seiones de actividad fìsica y recreaciòn en la localidad, como del acompañamiento,atenciòn y de ejecuciòn de actividades recreo deportivas derivadas del proyecto de inversiòn "CHAPINERO EPICENTRO DEL DEPORTE Y LA RECREACIÓN".</t>
  </si>
  <si>
    <t>ROBERTO JULIO GRAJALES AGUDELO</t>
  </si>
  <si>
    <t>FDLCH-CPS-309-2022</t>
  </si>
  <si>
    <t>Prestar servicios de apoyo asistencial al proyecto "1855 CHAPINERO TE CUIDA para la implementación de la estrategia de la tropa de cuidado local en la localidad de Chapinero, desarrollando actividades de cuidado indirecto dirigido a las mujeres cuidadoras con el propósito de aliviar la carga de cuidado y facilitar prácticas de autocuidado.</t>
  </si>
  <si>
    <t>ANA MARGARITA RODRIGUEZ GOMEZ</t>
  </si>
  <si>
    <t>FDLCH-CPS-310-2022</t>
  </si>
  <si>
    <t>Prestar servicios de apoyo asistencial proyecto 1855 CHAPINERO TE CUIDA para la implementación de la estrategia de la tropa de cuidado local en la localidad de Chapinero, desarrollando actividades de cuidado indirecto dirigido a las mujeres cuidadoras con el propósito de aliviar la carga de cuidado y facilitar prácticas de autocuidado.</t>
  </si>
  <si>
    <t>FDLCH-SAMC-011-2022</t>
  </si>
  <si>
    <t>Contratar el seguro de responsabilidad civil para servidores publicos que ampare los intereses patrimoniales del Fondo de Desarrollo Local de Chapinero.</t>
  </si>
  <si>
    <t>ASEGURADORA SOLIDARIA DE COLOMBIA ENTIDAD COOPERATIVA</t>
  </si>
  <si>
    <t>FDLCH-CPS-312-2022</t>
  </si>
  <si>
    <t>FDLCH-CPS-313-2022</t>
  </si>
  <si>
    <t>Prestar servicios de apoyo asistencias al proyecto 1855 "CHAPINERO TE CUIDA PARA LA IMPLEMENTACIÓN DE LA ESTRATEGIA DE LA TROPA DE CUIDADO LOCAL EN LA LOCALIDAD DE CHAPINERO, desarrollando actividades de cuidado indirecto dirigido a las mujeres cuidadoras con el pròposito de aliviar la carga de cuidado y facilitar pràcticas de autocuidado.</t>
  </si>
  <si>
    <t>LUZ KATHERINE MILA GRANDE</t>
  </si>
  <si>
    <t>FDLCH-CPS-314-2022</t>
  </si>
  <si>
    <t>Prestar servicios de apoyo asistencial al proyecto 1855 "CHAPINERO TE CUIDA PARA LA IMPLEMENTACIÓN DE LA ESTRATEGIA DE LA TROPA DE CUIDADO LOCAL EN LA LOCALIDAD DE CHAPINERO”, desarrollando actividades de cuidado indirecto dirigido a las mujeres cuidadoras con el propósito de aliviar la carga de cuidado y facilitar prácticas de autocuidado.</t>
  </si>
  <si>
    <t>FDLCH-CPS-315-2022</t>
  </si>
  <si>
    <t>LUISA FERNANDA RINCON GARCIA</t>
  </si>
  <si>
    <t>FDLCH-LP-007-2022</t>
  </si>
  <si>
    <t>Prestar servicios para el fotalecimiento de capacidades y la dignificaciòn de las mujeres en: Construcciòn de ciudadanìa, estrategìa de cuidado a cuidadoras, prevenciòn del feminicidio, violencias basadas en gènero Y/O Violencias contra las muejres en la Localidad de Chapinero".</t>
  </si>
  <si>
    <t>GD GERENCIA Y DIRECCION DE PROYECTOS SAS</t>
  </si>
  <si>
    <t>LEIDY VIVIANA ORTIZ GUEVARA (Componente técnico)
ELMER RICARDO RINCON PLAZAS (Componente jurídico)</t>
  </si>
  <si>
    <t>FDLCH-LP-008-2022</t>
  </si>
  <si>
    <t>Prestar servicios para desarrollar unidades productivas  del sector rural, urbano y periurbano a travès de la impelementaciòn de acciones de fomento en agricultura urbana y periurbana, asistencia tènica, agropecuaria y/o ambiental en el marco de la extendiòn rural y la agroecologìa.</t>
  </si>
  <si>
    <t>11 meses y 7 días</t>
  </si>
  <si>
    <t>MARIA PAULA BRAVO OROZCO - LIBARDO FERNANDEZ ALMANZA (Componente técnico)
YELIKSA BIBIANA FARFAN SANCHEZ (Componente jurídico contractual)</t>
  </si>
  <si>
    <t>FDLCH-CPS-318-2022</t>
  </si>
  <si>
    <t>Prestar los servicios de apoyo a la gestiòn para la orientaciòn de sesiones de actividad fìsica musicalizada y no musicalizada en la Localidad como del acompañamiento, atenciòn y de ejecuciòn de actividades recreo deportivas y recreaciòn derevids del  proyecto de inversiòn "CHAPINERO EPICENTRO DEL DEPORTE"</t>
  </si>
  <si>
    <t>JUAN PABLO ROA CUERVO</t>
  </si>
  <si>
    <t>FDLCH-CPS-319-2022</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</si>
  <si>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</si>
  <si>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FDLCH-LP-009-2022</t>
  </si>
  <si>
    <t>Prestar servicios para el desarrollo de acciones, actividades y eventos que contribuyan al fotalecimiento y revitalización de mipymes y/o emprendimeintos de la Localidad de Chapinero.</t>
  </si>
  <si>
    <t>28/12/2022</t>
  </si>
  <si>
    <t>SERGIO ANDRES VARGAS CRUZ - HOSMAN HERNAN ARIAS (Componente técnico)
ALEX JAVIER GUZMAN CUERVO (Componente jurídico)</t>
  </si>
  <si>
    <t>FDLCH-SAMC-012-2022</t>
  </si>
  <si>
    <t>Prestar servicios para las actividades de construcción de memori, paz y reconciliación con las víctimas del conflicto armando y la comunidad de la Localidad de Chapinero.</t>
  </si>
  <si>
    <t>FUNDACION PARA EL DESARROLLO SOCIOCULTURAL, DEPORTIVO, COMUNITARIO, AGROPECUARIO Y/O AMBIENTAL-FUNDESCO</t>
  </si>
  <si>
    <t>DIEGO EDILSON GOMEZ GOMEZ (Componente técnico)
YELIKSA BIBIANA FARFAN SANCHEZ (Componente jurídico)</t>
  </si>
  <si>
    <t>FDLCH-PMINC-006-2022</t>
  </si>
  <si>
    <t>Suministrar a monto agotable elementos e insumos para el reconocimiento y promoción de los saberes ancestrales en mediciona en la Localidad de Chapinero.</t>
  </si>
  <si>
    <t>ASAFROSCOL4</t>
  </si>
  <si>
    <t>DIANA CAROLINA MORENO RINCON (Componente técnico)
BRYAN NICKOLAS MORALES AGUIRRE (Componente jurídico)</t>
  </si>
  <si>
    <t>AUNAR ESFUERZOS TÉCNICOS, ADMINISTRATIVOS, FINANCIEROS Y DE PARTICIPACIÓN SOCIAL, PARA LA PROMOCIÓN Y LA PREVENCIÓN EN SALUD DESDE UN ENFOQUE DIFERENCIAL Y DE DERECHOS EN LA LOCALIDAD DE CHAPINERO.</t>
  </si>
  <si>
    <t>SUBRED INTEGRADA DE SERVICIOS DE SALUD NORTE E.S.E</t>
  </si>
  <si>
    <t>DIANA CAROLINA MORENO RINCON - ADRIANA MARIA PEÑALOZA TORO (Componente técnio)
ALEX JAVIER GUZMAN CUERVO (Componente jurídico)</t>
  </si>
  <si>
    <t>REALIZAR LA COMPRAVENTA A MONTO AGOTABLE DE LA DOTACIÓN DE BIENES DESTINADOS A LAS AULAS DE PRIMERA INFANCIA (JARDÍN Y TRANSICIÓN) DE LOS COLEGIOS DISTRITALES DE LA LOCALIDAD DE CHAPINERO Y AL CENTRO DE DESARROLLO COMUNITARIO "TITOS GARZÓN"</t>
  </si>
  <si>
    <t>FEDERICO SANTIAGO BALLESTEROS  - CLAUDIA MARCELA SERRATO LOPEZ (Componente técnico)
BRYAN NICKOLAS MORALES AGUIRRE (Componente jurídico)</t>
  </si>
  <si>
    <t>FDLCH-SAMC-013-2022 </t>
  </si>
  <si>
    <t>Prestar servicios para realizar acciones de prevención del consumo de sustancias psicoactivas en el marco de los dispositivos de base comunitaria en la Localidad de Chapienro.</t>
  </si>
  <si>
    <t>CORPORACIÓN COLECTIVO DIGERATI</t>
  </si>
  <si>
    <t>ADRIANA MARIA PEÑALOZA TORO (Componente técnico)
MICHAEL STIVEN MENDEZ CASTELLANOS (Componente jurídico)</t>
  </si>
  <si>
    <t>FDLCH-SAMC-015-2022</t>
  </si>
  <si>
    <t>Prestar servicios para sensibilizar y promover la formalización de vendedores informales y del uso adecuado del espacio público en la Localidad de Chapinero.</t>
  </si>
  <si>
    <t>IKALA  EMPRESA PARA EL DESARROLLO SOCIAL SAS</t>
  </si>
  <si>
    <t>CRISTIAN ANDRES MONROY CARANTON (Componente técnico)
ALEX JAVIER GUZMAN CUERVO (Componente jurídico)</t>
  </si>
  <si>
    <t>Orden de compra 103018</t>
  </si>
  <si>
    <t>26/12/2022</t>
  </si>
  <si>
    <t>FDLCH-SAMC-014-2022</t>
  </si>
  <si>
    <t>Prestar servicios para el desarrollo de estrategias de buen trato, prevención de violencia intrafamiliar sexual y otras vulneraciones así como la promoción de los derechos de niñas, niños y adolescentes y demás grupos poblacionales de la Localidad de Chapinero.</t>
  </si>
  <si>
    <t>ALICIA CUJABAN ZAZA (Componente técnico)
YELIKSA BIBIANA FARFAN SANCHEZ (Componente jurídico)</t>
  </si>
  <si>
    <t>FDLCH-SASI-003-2022</t>
  </si>
  <si>
    <t>Realizar la compraventa a monto agotable para la dotación de bienes destinados al fortalecimiento organizacional de la Alcaldia Local de Chapinero.</t>
  </si>
  <si>
    <t>JUAN CAMILO SIERRA RODRIGUEZ (Componente técnico)
BRYAN NICKOLAS MORALES AGUIRRE (Componente jurídico)</t>
  </si>
  <si>
    <t>Realizar la comprventa a monto agotable para la dotación de bienes destinados al fortalecimiento organizacional de la Alcaldía Local de Chapienro.</t>
  </si>
  <si>
    <t>FDLCH-SAMC-016-2022</t>
  </si>
  <si>
    <t>Prestar servicios para el fortalecimiento y la formación a las organizaciones sociales comunitarias e instancias de participación ciudadana en la Localidad de Chapinero.</t>
  </si>
  <si>
    <t>ASOCIACIÓN DE HOGARES SI A LA VIDA</t>
  </si>
  <si>
    <t>MARIA CAMILA FARFAN LEYVA (Componente técnico)
BRAYAN NICKOLAS MORALES AGUIRRES (Componente jurídico)</t>
  </si>
  <si>
    <t>Prestar los servicios para el desarrollo de actividades encaminadas a la restauración ecológica de los recursos ambientales de la Localidad de Chapinero.</t>
  </si>
  <si>
    <t>AGUAS DE BOGOTA SA ESP</t>
  </si>
  <si>
    <t>TITO FABIAN RUIZ BARAJAS (Componente técnico)
ALEX JAVIER GUZMAN CUERVO (Componente jurídico)</t>
  </si>
  <si>
    <t>FDLCH-CD-001-2023</t>
  </si>
  <si>
    <t>15 meses</t>
  </si>
  <si>
    <t>FDLCH-CD-002-2023</t>
  </si>
  <si>
    <t>13 meses</t>
  </si>
  <si>
    <t>FDLCH-CD-003-2023</t>
  </si>
  <si>
    <t>FDLCH-CD-004-2023</t>
  </si>
  <si>
    <t>13 meses y 15 días</t>
  </si>
  <si>
    <t>FDLCH-CD-005-2023</t>
  </si>
  <si>
    <t>FDLCH-CD-006-2023</t>
  </si>
  <si>
    <t>14 meses</t>
  </si>
  <si>
    <t>FDLCH-CD-007-2023</t>
  </si>
  <si>
    <t>FDLCH-CD-008-2023</t>
  </si>
  <si>
    <t>PRESTAR SERVICIOS TÉCNICOS DE APOYO A LA GESTIÓN AL ÁREA DE GESTIÓN DEL DESARROLLO LOCAL EN LAS ACTIVIDADES ADMINISTRATIVAS REQUERIDAS EN EL PROCESO DE PLANEACIÓN, ASÍ COMO EN EL SEGUIMIENTO, USO Y SOPORTE DE HERRAMIENTAS Y APLICATIVOS EN CUMPLIMIENTO DE LOS OBJETIVOS DEL PLAN DE DESARROLLO LOCAL</t>
  </si>
  <si>
    <t>JULIAN ANDRES JAIME ALARCON</t>
  </si>
  <si>
    <t>FDLCH-CD-009-2023</t>
  </si>
  <si>
    <t>FDLCH-CD-010-2023</t>
  </si>
  <si>
    <t>FDLCH-CD-012-2023</t>
  </si>
  <si>
    <t>FDLCH-CD-013-2023</t>
  </si>
  <si>
    <t>PRESTAR SERVICIOS PROFESIONALES ESPECIALIZADOS PARA APOYAR LA ORGANIZACIÓN Y ESTRUCTURACION DE LA GESTIÓN PRECONTRACTUAL, CONTRACTUAL Y POSTCONTRACTUAL QUE ADELANTE EL FONDO DE DESARROLLO LOCAL DE CHAPINERO</t>
  </si>
  <si>
    <t>FDLCH-CD-014-2023</t>
  </si>
  <si>
    <t>FDLCH-CD-015-2023</t>
  </si>
  <si>
    <t>PRESTAR SERVICIOS PARA APOYAR LA GESTION PRECONTRACTUAL CONTRACTUAL Y POSCONTRACTUAL QUE ADELANTE EL FONDO DE DESARROLLO LOCAL DE CHAPINERO</t>
  </si>
  <si>
    <t>FDLCH-CD-016-2023</t>
  </si>
  <si>
    <t>FDLCH-CD-017-2023</t>
  </si>
  <si>
    <t>FDLCH-CD-018-2023</t>
  </si>
  <si>
    <t>FDLCH-CD-019-2023</t>
  </si>
  <si>
    <t>JOHN ALEXANDER CARRILLO PALLARES</t>
  </si>
  <si>
    <t>FDLCH-CD-020-2023</t>
  </si>
  <si>
    <t>FDLCH-CD-021-2023</t>
  </si>
  <si>
    <t>PRESTAR LOS SERVICIOS PROFESIONALES DE APOYO AL AREA DE GESTION DEL DESARROLLO LOCAL EN LA ARTICULACION, ESTRUCTURACION Y SEGUIMIENTO DEL PROCESO DE PLANEACION ESTRATEGICA LOCAL Y EN LOS ASPECTOS ECONOMICOS Y FINANCIEROS DESARROLLANDO ACTIVIDADES REALCIONADAS CON LA FORMULACION, SEGUIMIENTO, TERMINACION Y CIERRE DE PROYECTOS DE INVERSION, ASI COMO LA ESTRUCTURACION, EJECUCION Y CIERRE DE PROYECTOS DE INVERSION, ASI COMO L A ESTRUCTURACION, EJECUCION Y CIERRE DE LOS PLANES DE DESARROLLO LOCAL</t>
  </si>
  <si>
    <t>FDLCH-CD-022-2023</t>
  </si>
  <si>
    <t>FDLCH-CD-023-2023</t>
  </si>
  <si>
    <t>FDLCH-CD-024-2023</t>
  </si>
  <si>
    <t>FDLCH-CD-025-2023</t>
  </si>
  <si>
    <t>FDLCH-CD-026-2022</t>
  </si>
  <si>
    <t>FDLCH-CD-027-2023</t>
  </si>
  <si>
    <t>FDLCH-CD-028-2023</t>
  </si>
  <si>
    <t>FDLCH-CD-029-2022</t>
  </si>
  <si>
    <t>FDLCH-CD-030-2023</t>
  </si>
  <si>
    <t>FDLCH-CD-031-2023</t>
  </si>
  <si>
    <t>FDLCH-CD-032-2023</t>
  </si>
  <si>
    <t>FDLCH-CD-033-2023</t>
  </si>
  <si>
    <t>FDLCH-CD-034-2023</t>
  </si>
  <si>
    <t>FDLCH-CD-035/-2023</t>
  </si>
  <si>
    <t>FDLCH-CD-036-2023</t>
  </si>
  <si>
    <t>FDLCH-CD-037-2023</t>
  </si>
  <si>
    <t>FDLCH-CD-038-2023</t>
  </si>
  <si>
    <t>FDLCH-CD-040-2023</t>
  </si>
  <si>
    <t>FDLCH-CD-041-2023</t>
  </si>
  <si>
    <t>FDLCH-CD-042-2023</t>
  </si>
  <si>
    <t>FDLCH-CD-043-2023</t>
  </si>
  <si>
    <t>FDLCH-CD-044-2023</t>
  </si>
  <si>
    <t>FDLCH-CD-045-2023</t>
  </si>
  <si>
    <t>PRESTAR SERVICIOS PROFESIONALES PARA APOYAR LAS LIQUIDACIONES DE CONTRATOS LA GESTION PRECONTRACTUAL CONTRACTUAL Y POSTCONTRACTUAL QUE ADELANTE EL FONDO DE DESARROLLO LOCAL DE CHAPINERO</t>
  </si>
  <si>
    <t>DIEGO ORLANDO ROMERO RIVERA</t>
  </si>
  <si>
    <t>FDLCH-CD-046-2023</t>
  </si>
  <si>
    <t>FDLCH-CD-047-2023</t>
  </si>
  <si>
    <t>FDLCH-CD-048-2023</t>
  </si>
  <si>
    <t>FDLCH-CD-049-2023</t>
  </si>
  <si>
    <t>FDLCH-CD-050.-2023</t>
  </si>
  <si>
    <t>FDLCH-CD-051-2023</t>
  </si>
  <si>
    <t>PRESTAR SERVICIOS PROFESIONALES PARA LA ATENCIÓN INTEGRAL DE LAS VÍCTIMAS DEL CONFLICTO ARMADO; LA GESTIÓN, FORMULACIÓN, DESARROLLO, SEGUIMIENTO Y EVALUACIÓN DE PROYECTO Y LA ATENCIÓN DE LAS INSTANCIAS DE PARTICIPACIÓN LOCALES RELACIONADAS CON LA CONSTRUCCIÓN DE PAZ LOCAL</t>
  </si>
  <si>
    <t>FDLCH-CD-052-2023</t>
  </si>
  <si>
    <t>FDLCH-CD-053-2023</t>
  </si>
  <si>
    <t>FDLCH-CD-054-2023</t>
  </si>
  <si>
    <t>FDLCH-CD-055-2023</t>
  </si>
  <si>
    <t>FDLCH-CD-056-2023</t>
  </si>
  <si>
    <t>PRESTAR SERVICIOS DE APOYO A LA GESTION EN LA EJECUCION DE LAS ACTIVIDADES ADMINISTRATIVAS Y DOCUMENTALES RELACIONADAS CON LA GESTION POLICTVA EN LA ALCALDIA LOCAL DE CHAPINERO</t>
  </si>
  <si>
    <t>NURY ALEXANDRA HERNANDEZ PIRAJAN</t>
  </si>
  <si>
    <t>FDLCH-CD-057-2023</t>
  </si>
  <si>
    <t>FDLCH-CD-058-2023</t>
  </si>
  <si>
    <t>FDLCH-CD- 059-2023</t>
  </si>
  <si>
    <t>12 meses y 15 días</t>
  </si>
  <si>
    <t>FDLCH-CD-060-2023</t>
  </si>
  <si>
    <t>FDLCH-CD-061-2023</t>
  </si>
  <si>
    <t>FDLCH-CPS-062-2023</t>
  </si>
  <si>
    <t>PRESTAR SERVICIOS PROFESIONALES PARA APOYAR LA GESTION PRECONTRACTUAL, CONTRACTUAL Y POSTCONTRACTUAL QUE ADELANTE EL FONDO DE DESARROLLO LOCAL DE CHAPINERO</t>
  </si>
  <si>
    <t>FDLCH-CD-063-2023</t>
  </si>
  <si>
    <t>13 meses y 26 días</t>
  </si>
  <si>
    <t>FDLCH-CD-064-2023</t>
  </si>
  <si>
    <t>FDLCH-CD-065-2023</t>
  </si>
  <si>
    <t>FDLCH-CD-066-2023</t>
  </si>
  <si>
    <t>FDLCH-CD-067-2023</t>
  </si>
  <si>
    <t>FDLCH-CD-068-2023</t>
  </si>
  <si>
    <t>APOYAR JURÍDICAMENTE LA EJECUCIÓN DE LAS ACCIONES REQUERIDAS PARA LA DEPURACIÓN DE LAS ACTUACIONES ADMINISTRATIVAS QUE CURSAN EN LA ALCALDIA LOCAL</t>
  </si>
  <si>
    <t>FDLCH-CD-069-2023</t>
  </si>
  <si>
    <t>FDLCH-CD-070-2023</t>
  </si>
  <si>
    <t>PRESTAR SERVICIOS PROFESIONALES PARA LA ADMINISTRACION, SOPORTE TECNICO Y CORRECTO FUNCIONAMIENTO DE LA INFRAESTRUCTURA TECNOLOGICA EN PROPIEDAD O CUSTOD1A DE LA ALCALDIA LOCAL DE CIIAPINERO ASI COMO LA FORMULACION DE PROYECTOS RELACIONADOS</t>
  </si>
  <si>
    <t>FDLCH-CD-071-2023</t>
  </si>
  <si>
    <t>FDLCH-CD-072-2023</t>
  </si>
  <si>
    <t>FDLCH-CD-073-2023</t>
  </si>
  <si>
    <t>FDLCH-CD-074-2023</t>
  </si>
  <si>
    <t>LUIS JULIO MMORENO MARTINEZ</t>
  </si>
  <si>
    <t>FDLCH-CD-075-2023</t>
  </si>
  <si>
    <t>FDLCH-CD-076-2023</t>
  </si>
  <si>
    <t>FDLCH-CD-077-2023</t>
  </si>
  <si>
    <t>FDLCH-CD-078-2023</t>
  </si>
  <si>
    <t>FDLCH-CD-079-2023</t>
  </si>
  <si>
    <t>FDLCH-CD-080-2023</t>
  </si>
  <si>
    <t>FDLCH-CD-081-2023</t>
  </si>
  <si>
    <t>FDLCH-CD-082-2023</t>
  </si>
  <si>
    <t>FDLCH-CD-083-2023</t>
  </si>
  <si>
    <t>FDLCH-CD-084-2023</t>
  </si>
  <si>
    <t>FDLCH-CD-085-2023</t>
  </si>
  <si>
    <t>PRESTAR SERVICIOS PROFESIONALES PARA APOYAR LA FORMULACIÓN, EJECUCIÓN, SEGUIMIENTO Y MEJORA CONTINUA DE LAS HERRAMIENTAS QUE CONFORMAN LA GESTIÓN AMBIENTAL INSTITUCIONAL DE LA ALCALDÍA LOCAL DE CHAPINERO</t>
  </si>
  <si>
    <t>FDLCH-CD-086-2023</t>
  </si>
  <si>
    <t>FDLCH-CD-087-2023</t>
  </si>
  <si>
    <t>10 meses y 15 días</t>
  </si>
  <si>
    <t>FDLCH-CD-088-2023</t>
  </si>
  <si>
    <t>FDLCH-CD-089-2023</t>
  </si>
  <si>
    <t>FDLCH-CD-090-2023.</t>
  </si>
  <si>
    <t>FDLCH-CD-091-2023</t>
  </si>
  <si>
    <t>PRESTAR SERVICIOS TÉCNICOS PARA APOYO A LA GESTIÓN, FORMULACIÓN, DESARROLLO Y SEGUIMIENTO DE LA ESTRATEGIA DE PROMOCION DEL CUIDADO ANIMAL DE LA ALCALDIA LOCAL CHAPINERO</t>
  </si>
  <si>
    <t>VERONICA SIMONA MARTINEZ AREVALO</t>
  </si>
  <si>
    <t>FDLCH-CD-093-2023</t>
  </si>
  <si>
    <t>FDLCH-CD-094-2023</t>
  </si>
  <si>
    <t>12 meses y 10 días</t>
  </si>
  <si>
    <t>FDLCH-CD-095-2023</t>
  </si>
  <si>
    <t>PRESTAR SERVICIOS PROFESIONALES PARA APOYAR LA GESTION, FORMULACION, DESARROLLO, SEGUIMIENTO Y EVALUACION EN MARCO DE CHAPINERO TERRITORIO PARA VIVIR SIN MIEDO DE LA ALCALDIA LOCAL DE CHAPINERO</t>
  </si>
  <si>
    <t>FDLCH-CD-096-2023</t>
  </si>
  <si>
    <t>12 meses y 12 días</t>
  </si>
  <si>
    <t>FDLCH-CD-097-2023</t>
  </si>
  <si>
    <t>FDLCH-CD-098-2023</t>
  </si>
  <si>
    <t>FDLCH-PMINC-001-2023</t>
  </si>
  <si>
    <t>CONTRATAR A MONTO AGOTABLE LA COMPRA DE LOS ELEMENTOS DISTINTIVOS CON LA MARCA BOGOTÁ, CON EL FIN DE IDENTIFICAR AL PERSONAL QUE DESARROLLA ACTIVIDADES EN EL FDLCH, PARA EL FORTALECIMIENTO ORGANIZACIONA</t>
  </si>
  <si>
    <t>OPEN FOR DRESSMAKING SAS</t>
  </si>
  <si>
    <t>CRISTIAN DANIEL VILLARREAL PARROQUIANO - JULIAN JAIME ALARCON (Componente técnico)
YELIKSA BIBIANA FARFAN SANCHEZ (Componente jurídico contractual)</t>
  </si>
  <si>
    <t>FDLCH-CD-100-2023</t>
  </si>
  <si>
    <t>FDLCH-CD-101-2023</t>
  </si>
  <si>
    <t>FDLCH-CD-102-2023.</t>
  </si>
  <si>
    <t>FDLCH-CD-103-2023</t>
  </si>
  <si>
    <t>FDLCH-CD-104-2023</t>
  </si>
  <si>
    <t>FDLCH-CD-105-2023</t>
  </si>
  <si>
    <t>FDLCH-CD-106-2023</t>
  </si>
  <si>
    <t>FDLCH-CD-107-2023</t>
  </si>
  <si>
    <t>FDLCH-CD-108-2023</t>
  </si>
  <si>
    <t>FDLCH-CD-109-2022</t>
  </si>
  <si>
    <t>FDLCH-CD-110-2023</t>
  </si>
  <si>
    <t>FDLCH-CD-111-2023</t>
  </si>
  <si>
    <t>FDLCH-CD-112-2023.</t>
  </si>
  <si>
    <t>FDLCH-CD-113-2023</t>
  </si>
  <si>
    <t>PRESTAR SERVICIOS PROFESIONALES PARA EL AREA DE DESARROLLO LOCAL EN LA GESTION, FORMULACION, EL DESARROLLO Y SEGUIMIENTO DE LA ESTRUCTURACION DE SALONES COMUNALES EN LA LOCALIDAD DE CHAPINERO LIDERADO POR LA CIUDADANIA.</t>
  </si>
  <si>
    <t>FDLCH-CD-114-2023</t>
  </si>
  <si>
    <t>APOYAR JURIDICAMENTE LA EJECUCION DE LAS ACCIONES REQUERIDAS PARA LA DEPURACION DE LAS ACTUACIONES ADMINISTRATIVAS QUE CURSAN EN LA ALCALDIA LOCAL</t>
  </si>
  <si>
    <t>JORGE LUIS OSPINA LEGARDA (Cesionario)
CAMILA TELLEZ CASTILLO (Cedente)</t>
  </si>
  <si>
    <t>FDLCH-CD-115-2023</t>
  </si>
  <si>
    <t>FDLCH-CD-116-2023</t>
  </si>
  <si>
    <t>FDLCH-CD-117-2023</t>
  </si>
  <si>
    <t>FDLCH-CD-118-2023</t>
  </si>
  <si>
    <t>FDLCH-CD-119-2023</t>
  </si>
  <si>
    <t>FDLCH-CSE-120-2023
(orden de compra 105887)</t>
  </si>
  <si>
    <t>ADQUIRIR EL SEGURO OBLIGATORIO DE ACCIDENTES DE TRANSITO (SOAT) PARA EL PARQUE AUTOMOTOR DE LA ALCALDIA LOCAL DE CHAPINERO</t>
  </si>
  <si>
    <t>FDLCH-CD/121-2023</t>
  </si>
  <si>
    <t>FDLCH-CD-122-2023</t>
  </si>
  <si>
    <t>PRESTACIÓN DE SERVICIOS PROFESIONALES ESPECIALIZADOS PARA EL AREA DEL DESARROLLO LOCAL EN LA GESTIÓN, DESARROLLO, SEGUIMIENTO Y EVALUACIÓN JURÍDICA PRE-CONTRACTUAL, CONTRACTUAL Y POSTCONTRACTUAL DE LOS PROYECTOS DE INVERSIÓN CHAPINERO MODELO DE MOVILIDAD INTELIGENTE.</t>
  </si>
  <si>
    <t>FDLCH-CD-123-2023</t>
  </si>
  <si>
    <t>FDLCH-CD-124-2023</t>
  </si>
  <si>
    <t>FDLCH-CPS-125-2023
(orden de compra 105992)</t>
  </si>
  <si>
    <t>PRESTAR EL SERVICIO DE MANTENIMIENTO Y RECARGA DE LOS EXTINTORES CONTRA INCENDIO UBICADOS EN LAS INSTALACIONES DE LA ALCALDIA LOCAL DE CHAPINERO EN LOS TERMINOS DEL ACUERDO MARCO DE PRECIOS CCE-197-AMP-2021</t>
  </si>
  <si>
    <t>IMPLESEG SAS</t>
  </si>
  <si>
    <t>FDLCH-CD-126-2023</t>
  </si>
  <si>
    <t>PRESTAR SERVICIOS PROFESIONALES PARA EL AREA DEL DESARROLLO LOCAL, PARA LA GESTION ACCIONES, PROCESOS Y PROCEDIMIENTOS JURIDICOS ADMINISTRATIVOS DE LAS ETAPAS CONTRACTUALES DE LOS PROCESOS DE INVERSION QUE SE ADELANTE EN LA ALCALDIA LOCAL DE CHAPINERO</t>
  </si>
  <si>
    <t>FDLCH-CD-127-2023</t>
  </si>
  <si>
    <t>FDLCH-CD-128-2023</t>
  </si>
  <si>
    <t>FDLCH-CD-129-2023</t>
  </si>
  <si>
    <t>FDLCH-CD-131-2023</t>
  </si>
  <si>
    <t>FDLCH-CD-134-2023</t>
  </si>
  <si>
    <t>FDLCH-CD-135-2023</t>
  </si>
  <si>
    <t>9 meses y 4 días</t>
  </si>
  <si>
    <t>FDLCH-CD-136-2022</t>
  </si>
  <si>
    <t>MARIA CAMILA FARFAN LEYVA (Cedente)
DIEGO EDILSON GOMEZ GOMEZ (Cesionario)</t>
  </si>
  <si>
    <t>FDLCH-CD-137-2023</t>
  </si>
  <si>
    <t>FDLCH-CD-138-2023</t>
  </si>
  <si>
    <t>FDLCH-CD-139-2023</t>
  </si>
  <si>
    <t>FDLCH-CD-140-2023</t>
  </si>
  <si>
    <t>EDISON FABIAN LEON LEON (Cedente)
OSCAR ENRIQUE CASTRO HERNANDEZ (Cesionario)</t>
  </si>
  <si>
    <t>FDLCH-CD-141-2023</t>
  </si>
  <si>
    <t>FDLCH-CD-142-2023</t>
  </si>
  <si>
    <t>PRESTAR SERVICIOS PROFESIONALES PARA EL FONDO DE DESARROLLO LOCAL EN LA GESTIÓN PRECONTRACTUAL, CONTRACTUAL Y POSTCONTRACTUAL QUE ADELANTE EL FONDO DE DESARROLLO LOCAL DE CHAPINERO</t>
  </si>
  <si>
    <t>FDLCH-CD-143-2023</t>
  </si>
  <si>
    <t>PRESTAR LOS SERVICIOS PROFESIONALES PARA EL AREA DE GESTION POLICIVA EN LAS ACCIONES Y ACTUACIONES DE VIGILANCIA Y CONTROL DE COMPETECNIA DE LA ALCALDIA LOCAL DE CHAPINERO</t>
  </si>
  <si>
    <t>FDLCH-CD-144-2023</t>
  </si>
  <si>
    <t>FDLCH-145-2023</t>
  </si>
  <si>
    <t>AUNAR ESFUERZOS TÉCNICOS, ADMINISTRATIVOS, JURÍDICOS Y FINANCIEROS PARA LA IMPLEMENTACIÓN DEL PROGRAMA JÓVENES A LA U, PARA EL ACCESO Y LA PERMANENCIA DE LAS Y LOS JÓVENES, EN LA CIUDAD DE BOGOTÁ, PARTICULARMENTE PARA LOS JÓVENES DE LA LOCALIDAD DE CHAPINERO</t>
  </si>
  <si>
    <t>AGENCIA DISTRITAL PARA LA EDUCACION SUPERIOR, LA CIENCIA Y LA TECNOLOGIA - ATENEA</t>
  </si>
  <si>
    <t>91 meses</t>
  </si>
  <si>
    <t>CLAUDIA MARCELA LOPEZ SERRATO (Componente técnico)
ALEX JAVIER GUZMAN CUERVO (Componente jurídico contractual)</t>
  </si>
  <si>
    <t>FDLCH-CD-146-2023</t>
  </si>
  <si>
    <t>AUNAR ESFUERZOS TECNICOS, ADMINISTRATIVOS Y FINANCIEROS CON EL FIN DE DESARROLLAR ACCIONES ARTICULADAS ENTRE LA SCRD, EL IDARTES Y LOS FONDOS DE DESARROLLO LOCAL, ORIENTADAS A FOMENTAR PROCESOS DE FORMACION, CUALIFICACION, FORTALECIMIENTO Y PARTICIPACION DE LOS AGENTES CULTURALES TERRITORIALES DEL DISTRITO CAPITAL, EN EL MARCO DE LA CREACION, COMERCIALIZACION, APROPIACION Y CIRCULACION DE BIENES Y SERVICIOS CULTURALES, ARTiSTICOS Y PATRIMONIALES, DE CONFORMIDAD CON LAS INICIATIVAS PRIORIZADAS EN LA ESTRATEGIA DISTRITAL "PRESUPUESTOS PARTICIPATIVOS", LOS ACUERDOS LOCALES O LAS INICIATIVAS CONCERTADAS CON LOS PUEBLOS ETNICOS Y GRUPOS DE INTERNS DE LOS TERRITORIOS Y A LAS ACCIONES ADELANTADAS EN EL ePROCESO MISIONAL DE FOMENTO^, DE ACUERDO CON LOS PROYECTOS A EJECUTAR ASOCIADOS A LAS METAS DE CADA LOCALIDAD EN EL PROGRAMA "ES CULTURA LOCAL 2023".</t>
  </si>
  <si>
    <t>SECRETARIA DISTRITAL DE CULTURA, RECREACION Y DEPORTE -SCRD- y EL INSTITUTO DISTRITAL DE LAS ARTES – IDARTES -</t>
  </si>
  <si>
    <t>FDLCH-CD-148-2023</t>
  </si>
  <si>
    <t>FDLCH-CD-149-2023</t>
  </si>
  <si>
    <t>FDLCH-CD-150-2023</t>
  </si>
  <si>
    <t>FDLCH-CD-151-2023</t>
  </si>
  <si>
    <t>FDLCH-CD-152-2023</t>
  </si>
  <si>
    <t>FDLCH-CD-153-2023</t>
  </si>
  <si>
    <t>FDLCH-CD-154-2023</t>
  </si>
  <si>
    <t>FDLCH-CCBM-155-2023</t>
  </si>
  <si>
    <t>LA ADQUISICION A TRAVES DE LA BMC - BOLSA MERCANTIL DE COLOMBIA S.A DEL SERVICIO DE VIGILANCIA Y SEGURIDAD PRIVADA INTEGRAL PERMANENTE EN LA MODALIDAD FIJA PARA PROTECCIÓN Y CUIDADO DE LOS FUNCIONARIOS, USUARIOS Y TODOS LOS BIENES MUEBLES E INMUEBLES DE PROPIEDAD O EN CUSTODIA DEL FONDO DE DESARROLLO LOCAL DE CHAPINERO Y DE TODOS AQUELLOS DE LOS QUE LLEGARE A ADQUIRIR</t>
  </si>
  <si>
    <t>FDLCH-CD-156-2023</t>
  </si>
  <si>
    <t>FDLCH-CD-157-2023</t>
  </si>
  <si>
    <t>PRESTAR EL SERVICIO DE MENSAJERIA Y CORREO CERTIFICADO PARA LA ALCALDIA LOCAL DE CHAPINERO</t>
  </si>
  <si>
    <t>SERVICIOS POSTALES NACIONALES S.A.S</t>
  </si>
  <si>
    <t>FDLCH-CD-158-2023</t>
  </si>
  <si>
    <t>8 meses y 6 días</t>
  </si>
  <si>
    <t>FDLCH-SAMC-001-2023</t>
  </si>
  <si>
    <t>PRESTAR SERVICIOS PARA DESARROLLAR LOS EVENTOS DE CIRCULACIÓN ARTÍSTICA, CULTURAL Y PATRIMONIAL DE LA LOCALIDAD DE CHAPINERO</t>
  </si>
  <si>
    <t>CORPORACION ESTRATEGICA EN GESTION E INTEGRACION COLOMBIA-EGESCO</t>
  </si>
  <si>
    <t>HOSMAN HERNAN ARIAS GUTIERREZ (Componente técnico)
YELIKSA BIBIANA FARFAN SANCHEZ (Componente jurídico)</t>
  </si>
  <si>
    <t>FDLCH-CD-160-2023</t>
  </si>
  <si>
    <t>FDLCH-CD-162-2023</t>
  </si>
  <si>
    <t>FDLCH-CD-163-2023</t>
  </si>
  <si>
    <t>7 meses y 24 días</t>
  </si>
  <si>
    <t>FDLCH-SAMC-002-2023</t>
  </si>
  <si>
    <t>PRESTAR SERVICIOS LOGISTICOS Y DE SUMINISTRO DE BIENES PARA EL DESARROLLO DE ACTIVIDADES DE FORMACIÓN Y EVENTOS DEPORTIVOS EN LA LOCALIDAD DE CHAPINERO</t>
  </si>
  <si>
    <t>INDUHOTEL S.A.S</t>
  </si>
  <si>
    <t>FDLCH-CD-165-2023</t>
  </si>
  <si>
    <t>PRESTAR SERVICIOS PROFESIONALES DE APOYO AL ÁREA DE GESTIÓN DEL DESARROLLO LOCAL, EN LA ARTICULACIÓN, ESTRUCTURACIÓN Y SEGUIMIENTO DEL PROCESO DE PLANEACIÓN LOCAL Y EN LOS ASPECTOS TÉCNICOS Y FINANCIEROS, DESARROLLANDO ACTIVIDADES RELACIONADAS CON LA FORMULACIÓN, SEGUIMIENTO, TERMINACIÓN Y CIERRE DE PROYECTOS DE INVERSIÓN, ASÍ COMO LA ESTRUCTURACIÓN, EJECUCIÓN Y CIERRE DEL PLAN DE DESARROLLO LOCAL</t>
  </si>
  <si>
    <t>FDLCH-CPS-169-2023</t>
  </si>
  <si>
    <t>FDLCH-CD-170-2023</t>
  </si>
  <si>
    <t>FDLCH-CD-171-2023</t>
  </si>
  <si>
    <t>A 17/01/2024 se encuentra en proceso de liquidación por parte del FDLCH</t>
  </si>
  <si>
    <t>FDLCH-CD-181-2023.</t>
  </si>
  <si>
    <t>FDLCH-CD-216-2023</t>
  </si>
  <si>
    <t>FDLCH-CIA183-2023</t>
  </si>
  <si>
    <t>AUNAR ESFUERZOS ADMINISTRATIVOS, TECNICOS, FINANCIEROS Y LOGISTICOS ENTRE PROPAIS Y EL FONDO DE DESARROLLO LOCAL DE CHAPINERO PARA LA PROMOCION, EL FORTALECIMIENTO Y LA REACTIVACION ECONOMICA DE LAS UNIDADES PRODUCTIVAS Y/O EMPRENDIMIENTOS EN ELMARCO DE LA ESTRATEGIA BOGOTA LOCAL PARA LA LOCALIDAD DE CHAPINERO</t>
  </si>
  <si>
    <t>FDLCH-CPS-184-2023
(orden de compra 110685)</t>
  </si>
  <si>
    <t>PRESTAR EL SERVICIO DE ASEO Y CAFETERIA PARA LA ALCALDIA LOCAL DE CHPAINERO EN LOS TERMINOS DEL ACUERDO MARCO DE PRECIOS CCE-126-2023</t>
  </si>
  <si>
    <t>UNION TEMPORAL CLEAN BOGOTA</t>
  </si>
  <si>
    <t>FDLCH-CD-185-2023</t>
  </si>
  <si>
    <t>FDLCH-CD-187-2023</t>
  </si>
  <si>
    <t>FDLCH-CD-188-2023</t>
  </si>
  <si>
    <t>FDLCH-CD-189-2023</t>
  </si>
  <si>
    <t>FDLCH-PMINC-003-2023</t>
  </si>
  <si>
    <t>PRESTAR SERVICIOS PARA EL PROCESO DE MEDICION POSTERIOR DE BIENES MUEBLES REGISTRADOS EN LA CUENTA PROPIEDAD PLANTA Y EQUIPO DE LOS ESTADOS FINANCIEROS DE LA ENTIDAD Y LOS BIENES INMUEBLES DE PROPIEDAD Y/O A CARGO DEL FONDO DE DESARROLLO LOCAL DE CHAPINERO; DETERMINANDO EL VALOR ACTUAL Y AJUSTANDO LA VIDA UTIL RESTANTE, EL VALOR RESIDUAL, EL METODO DE DEPRECIACION, ASI COMO EL RECONOCIMIENTO Y MEDICION DEL DETERIORO DEL VALOR.</t>
  </si>
  <si>
    <t>GOODS &amp; SERVICES CONSULTING S.A.S</t>
  </si>
  <si>
    <t>FDLCH-CD-191-2023</t>
  </si>
  <si>
    <t>FDLCH-CD-192-2023</t>
  </si>
  <si>
    <t>FDLCH-CD-194-2023</t>
  </si>
  <si>
    <t xml:space="preserve"> JOHN ALEXANDER CARRILLO PALLARES</t>
  </si>
  <si>
    <t>FDLCH-CIA-195-2023</t>
  </si>
  <si>
    <t>AUNAR ESFUERZOS INTERINSTITUCIONALES ENTRE LA SUBRED INTEGRADA DE SERVICIOS DE SALUD NORTE ESE Y EL FONDO DE DESARROLLO LOCAL DE CHAPINERO EN EL MARCO DEL PROYECTO 2024 CHAPINERO PROMUEVE LA INCLUSIÓN Y EL CUIDADO DE LA SALUD CON EL FIN DE ATENDER POBLACIÓN CON DISCAPACIDAD, SUS CUIDADORES Y ACCIONES COMPLEMENTARIAS DE LA ESTRATEGIA TERRITORIAL EN SALUD.</t>
  </si>
  <si>
    <t>SUBRED INTEGRADA DE SERVICIOS DE SALUD NORTE E.S.E.</t>
  </si>
  <si>
    <t>DIANA CAROLINA MORENO RINCON - ADRIANA MARIA PEÑALOZA TORO (Componente técnico)
ALEX JAVIER GUZMAN CUERVO (Componente jurídico contractual)</t>
  </si>
  <si>
    <t>FDLCH-PMINC-002-2023</t>
  </si>
  <si>
    <t>363 días</t>
  </si>
  <si>
    <t>FDLCH-CD-198-2023</t>
  </si>
  <si>
    <t>FDLCH-CD-199-2023</t>
  </si>
  <si>
    <t>FDLCH-CD-200-2023</t>
  </si>
  <si>
    <t>FDLCH-CD-201-2023</t>
  </si>
  <si>
    <t>CRISTIAN DAVID FLOREZ TELLEZ (Cedente)
ANGELA YISELA JUYO LOPEZ (Cesionaria)</t>
  </si>
  <si>
    <t>8 meses y 4 días</t>
  </si>
  <si>
    <t>FDLCH-CD-202-2023</t>
  </si>
  <si>
    <t>FDLCH-CD-203-2023</t>
  </si>
  <si>
    <t>FDLCH-CD-204-2023</t>
  </si>
  <si>
    <t>FDLCH-CD-205-2023</t>
  </si>
  <si>
    <t>FDLCH-CD-207-2023</t>
  </si>
  <si>
    <t>2 meses y 28 días</t>
  </si>
  <si>
    <t>DENISSE STEFANIA MURILLO SUAREZ</t>
  </si>
  <si>
    <t>8 meses y 29 días</t>
  </si>
  <si>
    <t>FDLCH-CD-218-2023</t>
  </si>
  <si>
    <t>8 meses y 15 días</t>
  </si>
  <si>
    <t>FDLCH-CD-219-2023</t>
  </si>
  <si>
    <t>FDLCH-CD-220-2023</t>
  </si>
  <si>
    <t>6 meses y 16 días</t>
  </si>
  <si>
    <t xml:space="preserve"> FDLCH-CI-222-2023</t>
  </si>
  <si>
    <t>PRESTAR LOS SERVICIOS DE PLANEACIÓN, EJECUCIÓN Y DIVULGACIÓN DE LAS ACTIVIDADES A DESARROLLARSE EN EL MARCO DE LA ACCIÓN DE CIUDAD NAVIDAD 2023 Y LA GENERACIÓN DE LOS ENTORNOS LUMÍNICOS Y DE DIFUSIÓN DE LOS ACTOS PRINCIPALES QUE HARÁN PARTE DE LA ESTRATEGIA COMUNICACIONAL DE LA ADMINISTRACIÓN DISTRITAL.</t>
  </si>
  <si>
    <t>HOSMAN HERNAN ARIAS GUTIERREZ (Componente técnico)
ALEX JAVIER GUZMAN CUERVO (Componente jurídico)</t>
  </si>
  <si>
    <t>FDLCH-CD-223-2023</t>
  </si>
  <si>
    <t>FDLCH-CD-224-2023</t>
  </si>
  <si>
    <t>FDLCH-CD-225-2023</t>
  </si>
  <si>
    <t>FDLCH-CIA-226-2023</t>
  </si>
  <si>
    <t>AUNAR ESFUERZOS TECNICOS, ADMINISTRATIVOS, JURIDICOS Y FINANCIEROS ENTRE LA SECRETARIA DISTRITAL DE INTEGRACION SOCIAL Y EL FONDO DE DESARROLLO LOCAL DE CHAPINERO PARA LA OPERACIÓN DEL PAGO DE TRANSFERENCIAS MONETARIAS NO CONDICIONADAS DE LA ESRATEGIA INGRESO MINIMO GARANTIZADO, QUE PERMITA LA DISPERSION DE RECURSOS A LOS HOGAR POBRES PRIORIZADOS E IDENTIFICADOS DE LA LOCALIDAD DE CHAPINERO</t>
  </si>
  <si>
    <t>SECRETARIA DISTRITAL DE INTEGRACION SOCIAL</t>
  </si>
  <si>
    <t>ALICIA CUJABAN ZAZA (Componente técnico)
ALEX JAVIER GUZMAN CUERVO (Componente jurídico contractual)</t>
  </si>
  <si>
    <t>FDLCH-CD-227-2023.</t>
  </si>
  <si>
    <t>FDLCH-CD-229-2023</t>
  </si>
  <si>
    <t>FDLCH-CD-230-2023</t>
  </si>
  <si>
    <t>FDLCH-PMINC-004-2023</t>
  </si>
  <si>
    <t>CONTRATAR A MONTO AGOTABLE, A PRECIOS UNITARIOS FIJOS Y SIN FORMULA DE REAJUSTE, EL SUMINISTRO DE INSUMOS Y ELEMENTOS AGROPECUARIOS Y FORESTALES PARA LA UNIDAD LOCAL DE ASISTENCIA TÉCNICA AGROPECUARIA ULATA DE CHAPINERO.</t>
  </si>
  <si>
    <t>HENRY ALEXANDER RUBIANO y/o ALMACEN AGROPECUARIO DE LA SABANA</t>
  </si>
  <si>
    <t>LUIS JULIO MORENO MARTINEZ (Componente técnico)
MICHAEL STIVEN MENDEZ CASTELLANOS (Componente jurídico contractual)</t>
  </si>
  <si>
    <t>SCJ-SIF-CD-524-2023</t>
  </si>
  <si>
    <t>AUNAR ESFUERZOS ADMINISTRATIVOS Y FINANCIEROS ENTRE LA SECRETARÍA DISTRITAL DE SEGURIDAD, CONVIVENCIA Y JUSTICIA Y LOS FONDOS DE DESARROLLO LOCAL DE USAQUÉN, CHAPINERO, SANTA FE, USME, TUNJUELITO, BOSA, KENNEDY, FONTIBÓN, ENGATIVÁ, SUBA, BARRIOS UNIDOS, TEUSAQUILLO, ANTONIO NARIÑO, PUENTE ARANDA, LA CANDELARIA, RAFAEL URIBE URIBE Y CIUDAD BOLÍVAR, PARA EL SUMINISTRO E INSTALACIÓN DE EQUIPOS Y COMPONENTES PARA EL SISTEMA DE VIDEOVIGILANCIA DE BOGOTÁ</t>
  </si>
  <si>
    <t>SECRETARIA DISTRITAL DE SEGURIDAD COVIVENCIA Y JUSTICIA</t>
  </si>
  <si>
    <t>VICTOR HUGO ORTEGA MONTERO (Componente técnico)
ALEX JAVIER GUZMAN CUERVO (Componente jurídico contractual)</t>
  </si>
  <si>
    <t>SCJ-SIF-CD-511-2023</t>
  </si>
  <si>
    <t>AUNAR ESFUERZOS ADMINISTRATIVOS Y FINANCIEROS ENTRE LA SECRETARÍA DISTRITAL DE SEGURIDAD CONVIVENCIA Y JUSTICIA Y LOS FONDOS DE DESARROLLO LOCAL, PARA FORTALECER LAS ACCIONES DE ACCESO A LA JUSTICIA EN LAS LOCALIDADES DE CHAPINERO, SUBA, USAQUÉN, KENNEDY Y PUENTE ARANDA DE BOGOTÁ DISTRITO CAPITAL.</t>
  </si>
  <si>
    <t>FDLCH-CCV-239-2023
(orden de compra 112600)</t>
  </si>
  <si>
    <t>ADQUIRIR LICENCIAS LICENCIAS DE OFFICE 365 E3 Y LICENCIAS POWER BI PRO POR EL ACUERDO MARCO DE PRECIOS NO CCE197-AMP-2021 PARA LA OPERACIÓN Y FUNCIONAMIENTO DE LA ALCALDÍA LOCAL DE CHAPINERO</t>
  </si>
  <si>
    <t>NIMBUTECH SAS</t>
  </si>
  <si>
    <t>FDLCH-CD-240-2023</t>
  </si>
  <si>
    <t>PRESTACIÓN DE SERVICIOS DE UN INTERMEDIARIO COMERCIAL PARA QUE TRAMITE, GESTIONE Y LIDERE LA ENAJENACIÓN DE BIENES MUEBLES OBSOLETOS O INSERVIBLES O NO UTILIZABLES DE LA ALCALDIA LOCAL DE CHAPINERO POR SISTEMA DE MARTILLO</t>
  </si>
  <si>
    <t>BANCO POPULAR S.A</t>
  </si>
  <si>
    <t>FDLCH-PMINC-005-2023 (91426)</t>
  </si>
  <si>
    <t>SUMINISTRAR A MONTO AGOTABLE LOS BIENES REQUERIDOS PARA EL MANTENIMIENTO, ADECUACIÓN Y EMBELLECIMIENTO DE ESPACIO PÚBLICO, EN EL MARCO DE LA ESTRATEGIA JUNTOS CUIDAMOS BOGOTÁ PARA LA LOCALIDAD DE CHAPINERO</t>
  </si>
  <si>
    <t>WILLIAM ALFONSO LAGUNA VARGAS y/o
INTERAMERICANA DE SUMINISTROS</t>
  </si>
  <si>
    <t>OSCAR FABIAN MAESTRE OLAYA (Componente técnico)
BRYAN NICOLAS MORALES AGUIRRE (Componente jurídico)</t>
  </si>
  <si>
    <t>FDLCH-LP-001-2023</t>
  </si>
  <si>
    <t>CONTRATAR LA PRESTACIÓN DE SERVICIOS PARA DESARROLLAR ESTRATEGIAS DE SENSIBILIZACIÓN Y FORMACIÓN PARA EL FORTALECIMIENTO DE PRÁCTICAS DE CRIANZA ASERTIVAS EN PRIMERA INFANCIA Y CUIDADO EN LA ALIANZA ESCUELA, FAMILIA Y COMUNIDAD PARA LA LOCALIDAD DE CHAPINERO EN EL MARCO DEL PROYECTO 1830 "CHAPINERO ES PRIMERA INFANCIA"</t>
  </si>
  <si>
    <t>CORPORACION ESTRATEGICA EN GESTION E INTEGRACION COLOMBIA - EGESCO</t>
  </si>
  <si>
    <t>CLAUDIA MARCELA LOPEZ SERRATO (Componente técnico)
DIEGO ROMERO RIVERA (Componente jurídico contractual)</t>
  </si>
  <si>
    <t>FDLCH-SAMC-003-2023 (91776)</t>
  </si>
  <si>
    <t>PRESTAR SERVICIOS PARA LA GESTIÓN AMBIENTAL TERRITORIAL CON EL FIN DE TRANSFORMAR SITUACIONES AMBIENTALES CONFLICTIVAS Y POTENCIALIZAR PROCESOS DE EDUCACIÓN AMBIENTAL, PARA FOMENTAR HÁBITOS SOSTENIBLE</t>
  </si>
  <si>
    <t>CORPORACION ESTRATEGICA EN GESTION E INTEGRACION COLOMBIA</t>
  </si>
  <si>
    <t>FDLCH-PMINC-006-2023 (92774)</t>
  </si>
  <si>
    <t>LA PRESTACIÓN DE SERVICIOS DE MANTENIMIENTO PREVENTIVO Y CORRECTIVO CON SUMINISTRO DE REPUESTOS PARA EL PARQUE AUTOMOTOR DE PROPIEDAD DEL FONDO DE DESARROLLO LOCAL DE CHAPINERO</t>
  </si>
  <si>
    <t>PRECAR LTDA SAS</t>
  </si>
  <si>
    <t>FDLCH-CCV-245-2023
(Orden de compra 114494)</t>
  </si>
  <si>
    <t>ADQUIRIR LA LICENCIA DE ADOBE CREATIVE CLOUD PARA LA PRODUCCION DE MATERIALES GRAFICOS Y AUDIOVISUALES DE LA ALCALDIA LOCAL DE CHAPINERO</t>
  </si>
  <si>
    <t>PANAMERICANA LIBRERIA Y PAPELERIA S.A.</t>
  </si>
  <si>
    <t>FDLCH-SAMC-004-2023</t>
  </si>
  <si>
    <t>PRESTAR SERVICIOS PARA EL FORTALECIMIENTO DE DISPOSITIVOS DE BASE COMUNITARIA EN LA PREVENCIÓN DEL CONSUMO DE SUSTANCIAS PSICOACTIVAS Y LA PROMOCIÓN DE ESTRATEGIAS DE PREVENCIÓN DEL EMBARAZO EN ADOLESCENTES DE LA LOCALIDAD DE CHAPINERO</t>
  </si>
  <si>
    <t>CORPORACION COLECTIVO DIGERATI</t>
  </si>
  <si>
    <t>DIANA CAROLINA MORENO RINCON - MARTHA JANETH ROMERO RODRIGUEZ (Componente técnico)
YELIKSA BIBIANA FARFAN SANCHEZ (Componente jurídico)</t>
  </si>
  <si>
    <t>FDLCH-LP-002-2023</t>
  </si>
  <si>
    <t>PRESTAR SERVICIOS PARA IMPLEMENTAR ACCIONES EN ATENCION DE URGENCIAS, BRIGADAS MEDICO-VETERINARIAS, ESTERILIZACION, ADOPCION DE ANIMALES DE COMPAÑIA EN CONDICIONES DE VULNERABILIDAD, EDUCACION EN TENENCIA RESPONSABLE Y FORTALECIMIENTO DE LA RED DE PROTECCIONISTAS EN LA LOCALIDAD DE CHAPINERO</t>
  </si>
  <si>
    <t>UNION TEMPORAL BIENESTAR ANIMAL CHAPI</t>
  </si>
  <si>
    <t>JOAN LONDOÑO GUERRERO (Componente técnico)
DIEGO ROMERO RIVERA (Componente jurídico)</t>
  </si>
  <si>
    <t>ORDEN DE COMPRA 115698</t>
  </si>
  <si>
    <t>CONTRATAR EL SUMINISTRO DE COMBUSTIBLE (GASOLINA CORRIENTE Y ACPM) PARA LOS VEHICULOS QUE CONFORMAN EL PARQUE AUTOMOTOR DE PROPIEDAD AL SERVICIO DEL FONDO DE DESARROLLO LOCAL DE CHAPINERO EN LAS CONDICIONES DEL ACUERDO MARCO DE PRECIOS CCE- 326-AMP-2022</t>
  </si>
  <si>
    <t>DISTRACOM S.A.</t>
  </si>
  <si>
    <t>FDLCH-CM-003-2023</t>
  </si>
  <si>
    <t>REALIZAR LA INTERVENTORÍA TÉCNICA, ADMINISTRATIVA, LEGAL, FINANCIERA, AMBIENTAL, SOCIAL Y PREDIAL, A LA CONSULTORÍA INTEGRAL TÉCNICA, ADMINISTRATIVA, LEGAL, FINANCIERA, AMBIENTAL, SOCIAL Y PREDIAL QUE PERMITA LA GENERACIÓN DE LOS ESTUDIOS, DISEÑOS Y TRAMITES DE LICENCIAMIENTO PARA LA CONSTRUCCIÓN DE UNA SEDE DE SALÓN COMUNAL EN LA LOCALIDAD DE CHAPINERO EN BOGOTÁ D.C</t>
  </si>
  <si>
    <t>CONSULTORIA ESTRUCTURAL Y DE CONSTRUCCION SAS - CEYCO INGENIERIA SAS</t>
  </si>
  <si>
    <t>CRISTIAN ORLANDO AVILA CONTRERAS
JUAN FELIPE FUENTES SARMIENTO (Componente técnico)
KAREN VIVIANA QUINCHE ROZO (Componente jurídico)</t>
  </si>
  <si>
    <t>FDLCH-PMINC-008-2023</t>
  </si>
  <si>
    <t>CONTRATAR SERVICIOS LOGISTICOS, INSUMOS Y ELEMENTOS PARA EL RECONOCIMIENTO Y LA PROMOCION DE LOS SABERES ANCESTRALES DE LA LOCALIDAD DE CHAPINERO</t>
  </si>
  <si>
    <t>INDUHOTEL S.A.S.</t>
  </si>
  <si>
    <t>2 meses y 23 días</t>
  </si>
  <si>
    <t>DIANA CAROLINA MORENO RINCON
LYLEAN MACHADO MENA (Componente técnico)
BRAYAN NICKOLAS MORALES AGUIRRE (Componente jurídico)</t>
  </si>
  <si>
    <t>FDLCH-CM-001-2023</t>
  </si>
  <si>
    <t>REALIZAR LA CONSULTORÍA INTEGRAL TÉCNICA, ADMINISTRATIVA, LEGAL, FINANCIERA, AMBIENTAL, SOCIAL Y PREDIAL PARA LA ELABORACIÓN DE LOS ESTUDIOS, DISEÑOS Y TRAMITES DE LICENCIAMIENTO PARA LA CONSTRUCCIÓN DE UNA SEDE DE SALÓN COMUNAL EN LA LOCALIDAD DE CHAPINERO EN BOGOTÁ D.C</t>
  </si>
  <si>
    <t>ALISANDRO OCTAVIO TARAPUES ROSERO</t>
  </si>
  <si>
    <t>FDLCH-SAMC-008-2023</t>
  </si>
  <si>
    <t>CONTRATAR LOS SEGUROS QUE AMPAREN LOS INTERESES PATRIMONIALES ACTUALES Y FUTUROS, ASÍ COMO LOS BIENES DE PROPIEDAD DEL FONDO DE DESARROLLO LOCAL DE CHAPINERO, QUE ESTÉN BAJO SU RESPONSABILIDAD Y CUSTODIA Y AQUELLOS QUE SEAN ADQUIRIDOS PARA DESARROLLAR LAS FUNCIONES INHERENTES A SU ACTIVIDAD, ASI COMO CUALQUIER OTRA PÓLIZA DE SEGUROS QUE REQUIERA LA ENTIDAD EN EL DESARROLLO DE SU ACTIVIDAD</t>
  </si>
  <si>
    <t>310 días</t>
  </si>
  <si>
    <t>FDLCH-CM-004-2023</t>
  </si>
  <si>
    <t>REALIZAR LA INTERVENTORÍA TÉCNICA, ADMINISTRATIVA, LEGAL, FINANCIERA, SOCIAL, AMBIENTAL Y SISTEMA DE SEGURIDAD Y SALUD EN EL TRABAJO - SG-SST, DEL CONTRATO DE OBRA QUE SE DERIVE DE LA LICITACIÓN PUBLICA O LA QUE HAGA SUS VECES, QUE REFIERE A "REALIZAR EL AJUSTE, COMPLEMETANCIÓN Y ACTUALIZACIÓN DE LOS ESTUDIOS Y DISEÑOS A PRECIO GLOBAL FIJO Y EJECUTAR A MONTO AGOTABLE, POR PRECIOS UNITARIOS FIJOS, OBRAS Y ACTIVIDADES PARA LA CONSERVACION Y/O CONSTRUCCION DE LA INFRAESTRUCTURA VIAL URBANA Y RURAL,</t>
  </si>
  <si>
    <t>JORGE ENRIQUE ABREO REYES (Apoyo técnico)
KAREN VIVIANA QUINCHE ROZO (Apoyo jurídico contractual)</t>
  </si>
  <si>
    <t>FDLCH-SASI-001-2023</t>
  </si>
  <si>
    <t>REALIZAR LA COMPRAVENTA A MONTO AGOTABLE DE LA DOTACIÓN DE BIENES DESTINADOS A LAS AULAS DE PRIMERA INFANCIA (JARDÍN Y TRANSICIÓN) DE LOS COLEGIOS DISTRITALES DE LA LOCALIDAD CHAPINERO. LOTE NÚMERO 01</t>
  </si>
  <si>
    <t>COMTEC SOLUTIONS SAS</t>
  </si>
  <si>
    <t>REALIZAR LA COMPRAVENTA A MONTO AGOTABLE DE LA DOTACIÓN DE BIENES DESTINADOS A LAS AULAS DE PRIMERA INFANCIA CARDIN Y TRANSICIÓN) DE LOS COLEGIOS DISTRITALES DE LA LOCALIDAD CHAPINERO. LOTE NÚMERO 02</t>
  </si>
  <si>
    <t>FDLCH-SAMC-007-2023</t>
  </si>
  <si>
    <t>PRESTAR SERVICIOS PARA LA IMPLEMENTACION DE ACCIONES Y PROCESOS DE PREVENCION DE VIOLENCIA Y LA PROMOCION DE LOS DERECHOS EN EL MARCO DE LOS ENFOQUES FAMILIAR, COMUNITARIO, EDUCATIVO, DE DIVERSIDAD SEXUAL Y POBLACIONES VULNERABLES DE LA LOCALIDAD DE CHAPINERO</t>
  </si>
  <si>
    <t>ALICIA CUJABAN ZAZA (Componente técnico)
MICHAEL STIVEN MENDEZ CASTELLANOS (Componente jurídico contractual)</t>
  </si>
  <si>
    <t>FDLCH-PMINC-009-2023</t>
  </si>
  <si>
    <t>SUMINISTRAR DE PIEZAS IMPRESAS Y/O DIGITALES PARA EL FORTALECIMIENTO INSTITUCIONAL Y LA ESTRATEGIA DE GOBIERNO ABIERTO, EN EL MARCO DEL CUMPLIMIENTO DE LA MISIONALIDAD DE LA ALCALDÍA LOCAL DE CHAPINERO.</t>
  </si>
  <si>
    <t>FDLCH-SAMC-010-2023</t>
  </si>
  <si>
    <t>PRESTACIÓN DE SERVICIOS ESPECIALIZADOS DE SOPORTE TÉCNICO, MANTENIMIENTO PREVENTIVO Y CORRECTIVO DE EQUIPOS DE INFRAESTRUCTURA TECNOLÓGICA PROPIEDAD AL FONDO DE DESARROLLO LOCAL DE CHAPINERO</t>
  </si>
  <si>
    <t>CONSULTORES Y ASESORES TIC</t>
  </si>
  <si>
    <t>FDLCH-SAMC-006-2023</t>
  </si>
  <si>
    <t>PRESTAR LOS SERVICIOS PARA EL DESARROLLO DE ACTIVIDADES Y EVENTOS ORIENTADOS AL FORTALECIMIENTO DE EMPRENDIMIENTOS Y/O UNIDADES PRODUCTIVAS EN LA LOCALIDAD DE CHAPINERO</t>
  </si>
  <si>
    <t>SERGIO ANDRES VARGAS CRUZ (Componente técnico)
ALEX JAVIER GUZMAN CUERVO (Componente jurídico contractual)</t>
  </si>
  <si>
    <t>FDLCH-LP-006-2023</t>
  </si>
  <si>
    <t>SERVICIOS PARA DESARROLLAR Y FORTALECER UNIDADES PRODUCTIVAS DEL SECTOR RURAL, HUERTAS URBANAS Y PERIURBANAS, A TRAVÉS DE LA IMPLEMENTACIÓN DE ACCIONES DE FOMENTO EN AGRICULTURA URBANA, ASISTENCIA TÉCNICA AGROPECUARIA Y AGROECOLÓGICA EN EL MARCO DE LA EXTENSIÓN RURAL ENTORNO A LA ADAPTACIÓN AL CAMBIO CLIMÁTICO EN LA LOCALIDAD DE CHAPINERO</t>
  </si>
  <si>
    <t>GRUPO EMPRESARIAL DE CONSULTORES E INTERVENTORES S.A.S BIC  -  GREMCOIN S.A.S BIC</t>
  </si>
  <si>
    <t>MARIA PAULA BRAVO OROZCO
LIBARDO FERNANDEZ ALMANZA (Componente técnico)
JENNY CAROLINA GIRON CUERVO (Componente jurídico)</t>
  </si>
  <si>
    <t>FDLCH-SAMC-012-2023</t>
  </si>
  <si>
    <t>PRESTAR SERVICIOS PARA EL FORTALECIMIENTO DE LAS ORGANIZACIONES SOCIALES, COMUNITARIAS E INSTANCIAS DE PARTICIPACIÓN CIUDADANA EN LA LOCALIDAD DE CHAPINERO</t>
  </si>
  <si>
    <t>DIEGO EDILSON GOMEZ GOMEZ (Componente técnico)
ALEX JAVIER GUZMAN CUERVO (Componente jurídico contractual)</t>
  </si>
  <si>
    <t>FDLCH-PMINC-007-2023</t>
  </si>
  <si>
    <t>SUMINISTRAR INSTRUMENTOS MUSICALES Y LOGÍSTICOS PARA LA LOCALIDAD DE CHAPINERO</t>
  </si>
  <si>
    <t>CENTRO MUSICAL S.A.S.</t>
  </si>
  <si>
    <t>GISELLE MARIANA FONSECA CRISTANCHO (Componente técnico)
BRYAN NICKOLAS MORALES AGUIRRE (Componente jurídico)</t>
  </si>
  <si>
    <t>FDLCH-LP-004-2023</t>
  </si>
  <si>
    <t>REALIZAR EL AJUSTE, COMPLEMENTACIÓN Y ACTUALIZACIÓN DE LOS ESTUDIOS Y DISEÑOS A PRECIO GLOBAL FIJO Y EJECUTAR A MONTO AGOTABLE, POR PRECIOS UNITARIOS FIJOS, OBRAS Y ACTIVIDADES PARA LA CONSERVACIÓN Y/O CONSTRUCCIÓN DE LA INFRAESTRUCTURA VIAL URBANA Y RURAL, Y ESPACIO PUBLICO DE LA LOCALIDAD DE CHAPINERO, EN BOGOTÁ, D.C</t>
  </si>
  <si>
    <t>ORDEN DE COMPRA 11782</t>
  </si>
  <si>
    <t>ADQUIRIR TODOS LOS INSUMOS DE PAPELERIA Y ELEMENTOS DE OFICINA, NECESSRIOS PARA SUPLIR LAS NECESIDADES DEL FONDO DE DESARROLLO LOCAL DE CHPAINERO, JUNTA ADMINISTRADORA LOCAL E INSPECCIONES DE POLICIA</t>
  </si>
  <si>
    <t>ORDEN DE COMPRA 11783</t>
  </si>
  <si>
    <t>CAJA COLOMBIANA DE SUBSIDIO FAMILIAR - COLSUBSIDIO</t>
  </si>
  <si>
    <t>FDLCH-SAMC-005-2023</t>
  </si>
  <si>
    <t>PRESTAR SERVICIOS LOGISTICOS Y OPERACIONALES PARA EL DESARROLLO DE LAS ACTIVIDADES Y EVENTOS PAR LA RENDICION DE CUENTAS, EL FORTALECIMIENTO INSTITUCIONAL Y COMUNITARIO, ASI COMO EL FOMENTO DE LA PARTICIPACIÓN CIUDADANA, ESTRATEGIA DE PRESUPUESTOS PARTICIPATIVOS, EL GOBIERNO ABIERTO Y LA TRANSPARENCIA LOCAL EN CHAPINERO</t>
  </si>
  <si>
    <t>CLAUDIA YANETH FERRO DUCUARA (Componente técnico)
MICHAEL STIVEN MENDEZ CASTELLANOS (Componente jurídico contractual)</t>
  </si>
  <si>
    <t>FDLCH-SAMC-009-2023</t>
  </si>
  <si>
    <t>PRESTAR SERVICIOS PARA REALIZAR TORNEOS, ACTIVIDADES Y EVENTOS DEPORTIVOS EN LA LOCALIDAD DE CHAPINERO.</t>
  </si>
  <si>
    <t>FDLCH-SAMC-011-2023</t>
  </si>
  <si>
    <t>PRESTAR SERVICIOS PARA PROMOVER Y SENSIBILIZAR A LA COMUNIDAD EN CONVIVENCIA CIUDADANA, SEGURIDAD COMUNITARIA, ACCESO A LA JUSTICIA Y EL USO ADECUADO DE ESPACIO PÚBLICO CON EL FIN DE REALIZAR PEDAGOGÍA, GENERAR ENTORNOS DE CONFIANZA Y PROMOVER LA CULTURA CIUDADANA EN LA LOCALIDAD DE CHAPINERO</t>
  </si>
  <si>
    <t>ASOCIACION ARKAMBIENTAL</t>
  </si>
  <si>
    <t>CRISTIAN ANDRES MONROY CARANTON (Componente técnico)
ALEX JAVIER GUZMAN CUERVO (Componente jurídico contractual)</t>
  </si>
  <si>
    <t>FLDCH-LP-003-2023</t>
  </si>
  <si>
    <t>PRESTAR LOS SERVICIOS PARA EL DESARROLLO DE ACTIVIDADES DE PROMOCIÓN, FORTALECIMIENTO Y MANEJO DE COBERTURAS VEGETALES, ENCAMINADAS A LA RESTAURACIÓN ECOLÓGICA Y LA INTERVENCIÓN FÍSICA Y SOCIAL EN ARBORIZACIÓN DE LA LOCALIDAD DE CHAPINERO.</t>
  </si>
  <si>
    <t>CEDRO ANDINO SAS</t>
  </si>
  <si>
    <t>TITO FABIAN RUIZ BARAJAS (Componente técnico)
JENNY CAROLINA GIRON CUERVO (Componente jurídico)</t>
  </si>
  <si>
    <t>FDLCH-SAMC-013-2023</t>
  </si>
  <si>
    <t>REALIZAR EL MANTENIMIENTO, PREVENTIVO Y CORRECTIVO DE LOS SISTEMAS DE CABLEADO ESTRUCTURADO Y SISTEMA ELÉCTRICO REGULADO DE LA ALCALDÍA LOCAL DE CHAPINERO.</t>
  </si>
  <si>
    <t>JUAN ANDRES ROJAS SERRANO (Componente técnico)
MICHAEL STIVEN MENDEZ CASTELLANOS (Componente jurídico)</t>
  </si>
  <si>
    <t>FDLCH-LP-007-2023</t>
  </si>
  <si>
    <t>PRESTAR LOS SERVICIOS PARA REALIZAR LA PLANEACIÓN, ORGANIZACIÓN, COORDINACIÓN Y EJECUCIÓN DE LAS ESCUELAS DE FORMACIÓN ARTÍSTICA DE LA LOCALIDAD DE CHAPINERO</t>
  </si>
  <si>
    <t>FUNDACION SOCIAL VIVIE COLOMBIA - FUNVIVE 2.0.</t>
  </si>
  <si>
    <t>HOSMAN HERNAN ARIAS GUTIERREZ (Componente técnico)
JENNY CAROLINA GIRON CUERVO (Componente jurídico)</t>
  </si>
  <si>
    <t>FDLCH-PMINC-010-2023</t>
  </si>
  <si>
    <t>PRESTAR EL SERVICIO DE MANTENIMIENTO PREVENTIVO Y CORRECTIVO, CON CERTIFICACIÓN BAJO NORMA NTC, DE LOS ASCENSORES ELÉCTRICOS DE LA ALCALDÍA LOCAL DE CHAPINERO</t>
  </si>
  <si>
    <t>FDLCH-CM-005-2023</t>
  </si>
  <si>
    <t>REALIZAR LA CONSULTORÍA PARA EL FORTALECIMIENTO TÉCNICO, ADMINISTRATIVO, FINANCIERO, PREDIAL, LEGAL Y SOCIOAMBIENTAL QUE PERMITA LA GENERACIÓN DE LOS ESTUDIOS, DISEÑOS Y TRAMITES QUE SE REQUIERAN PARA FORTALECER EL ACUEDUCTO VEREDAL DE ACUABOSQUES Y DETERMINAR ALTERNATIVAS DE MEJORA EN LAS PRACTICAS RELACIONADAS CON EL ACUEDUCTO Y ALCANTARILLADO EN EL ÁREA DE INFLUENCIA DE LA QUEBRADA SANTOS UBICADA EN LA RURALIDAD DEL VERJON BAJO PERTENECIENTE A LA LOCALIDAD DE CHAPINERO, BOGOTÁ D.C.</t>
  </si>
  <si>
    <t>PROYECTOS URBANOS Y CONSTRUCCIONES DEL CARIBE S.A.S.</t>
  </si>
  <si>
    <t>FDLCH-LP-005-2023</t>
  </si>
  <si>
    <t>PRESTAR SERVICIOS PARA EL FORTALECIMIENTO DE CAPACIDADES Y LA DIGNIFICACIÓN DE LAS MUJERES EN: CONSTRUCCIÓN DE CIUDADANÍA, ESTRATEGÍA DE CUIDADO A CUIDADORAS, PREVENCIÓN DEL FEMINICIDIO, VIOLENCIAS BASADAS EN GÉNERO Y/O VIOLENCIAS CONTRA LAS MUJERES EN LA LOCALIDAD DE CHAPINERO</t>
  </si>
  <si>
    <t>LEIDY VIVIANA ORTIZ GUEVARA (Componente técnico)
JENNY CAROLINA GIRON CUERVO (Componente jurídico)</t>
  </si>
  <si>
    <t>Orden de compra 121054</t>
  </si>
  <si>
    <t>ADQUISICION DE ELEMENTOS PARA LA RECOLECCION Y ALMACENAMIENTO DE LOS RESIDUOS SOLIDOS EN EL CENTRO DE ACOPIO DEL FONDO DE DESARROLLO LOCAL DE CHAPINERO</t>
  </si>
  <si>
    <t>PROVEER INSTITUCIONAL S.A.S.</t>
  </si>
  <si>
    <t>ANGELA YISELA JUYO LOPEZ</t>
  </si>
  <si>
    <t>Orden de compra 121055</t>
  </si>
  <si>
    <t>FERRICENTROS</t>
  </si>
  <si>
    <t>FDLCH-SAMC-014-2023</t>
  </si>
  <si>
    <t>CONTRATAR BAJO LA MODALIDAD DE PRECIOS UNITARIOS FIJOS A MONTO AGOTABLE, SIN FORMULA DE REAJUSTE LAS DEMOLICIONES QUE SE REQUIEREN EJECUTAR DE CONFORMIDAD CON LAS NECESIDADES DE LA ALCALDIA LOCAL DE CHAPINERO</t>
  </si>
  <si>
    <t>FDLCH-SAMC-015-2023</t>
  </si>
  <si>
    <t>CONTRATAR EL SEGURO DE RESPONSABILIDAD CIVIL SERVIDORES PUBLICOS QUE AMPARE LOS INTERESES PATRIMONIALES DEL FONDO DE DESARROLLO LOCAL DE CHAPINERO</t>
  </si>
  <si>
    <t>338 días</t>
  </si>
  <si>
    <t>FDLCH-PMINC-012-2023-</t>
  </si>
  <si>
    <t>CONTRATAR EL SERVICIO DE MANTENIMIENTO DEL SISTEMA DE GRABACIÓN, AUDIO Y VÍDEO DE LA JUNTA DE ADMINISTRADORA LOCAL, DE PROPIEDAD DEL FONDO DE DESARROLLO LOCAL DE CHAPINERO</t>
  </si>
  <si>
    <t>SONORA SPOT ENTERPRISES SAS</t>
  </si>
  <si>
    <t>FDLCH-CM-006-2023</t>
  </si>
  <si>
    <t>REALIZAR LA INTERVENTORÍA QUE GARANTICE, A NIVEL TÉCNICO, ADMINISTRATIVO, FINANCIERO, PREDIAL, LEGAL Y SOCIOAMBIENTAL EL CUMPLIMIENTO DE LA CONSULTORÍA QUE PERMITA LA GENERACIÓN DE LOS ESTUDIOS, DISEÑOS Y TRAMITES PARA FORTALECER EL ACUEDUCTO VEREDAL DE ACUABOSQUES Y DETERMINAR LAS ALTERNATIVAS DE MEJORA EN LAS PRACTICAS RELACIONADAS CON EL ACUEDUCTO Y ALCANTARILLADO EN EL ÁREA DE INFLUENCIA DE LA QUEBRADA SANTOS, UBICADA EN LA RURALIDAD DEL VERJON BAJO, LOCALIDAD DE CHAPINERO</t>
  </si>
  <si>
    <t>FDLCH-CM-007-2023</t>
  </si>
  <si>
    <t>CONTRATAR ESTUDIOS DE CONSULTORÍA INTEGRAL PARA LA GENERACIÓN UN MODELO PROTOTIPO COMUNITARIO DE UNA VIVIENDA SOSTENIBLE, EN EL MARCO DE LO ESTABLECIDO EN EL PLAN DE MANEJO DE RESERVA AMBIENTAL RURAL CON UTILIZACIÓN DE RESIDUOS Y USO DE ENERGÍAS RENOVABLES.</t>
  </si>
  <si>
    <t>FDLCH-SASI-003-2023</t>
  </si>
  <si>
    <t>ADQUIRIR LA DOTACIÓN DE EQUIPOS ESPECIALES DE PROTECCIÓN A ORGANISMOS DE SEGURIDAD, PARA EL FORTALECIMIENTO DE LAS CAPACIDADES DE LA ESTACIÓN SEGUNDA DE POLICÍA DE LA LOCALIDAD DE CHAPINERO</t>
  </si>
  <si>
    <t>JUAN ALEJANDRO MENDOZA NOSSA (Componente técnico)
MICHAEL STIVEN MENDEZ CASTELLANOS (Componente jurídico)</t>
  </si>
  <si>
    <t>FDLCH-CD-274-2023</t>
  </si>
  <si>
    <t>PRESTAR SERVICIOS PROFESIONALES PARA APOYAR EL CUBRIMIENTO DE LAS ACTIVIDADES, CRONOGRAMAS Y AGENDA DE LA ALCALDIA LOCAL DE CHAPINE-RO A NIVEL INTERNO Y EXTERNO, ASI COMO LA GENERACION DE CONTENIDOS PERIODISTICOS</t>
  </si>
  <si>
    <t>LIZETH CAROLINA NARANJO MOLINA</t>
  </si>
  <si>
    <t>FDLCH-PMINC-013-2023</t>
  </si>
  <si>
    <t>REALIZAR LA INTERVENTORÍA TÉCNICA, ADMINISTRATIVA, FINANCIERA, SOCIAL, AMBIENTAL, CONTABLE, LEGAL Y SST AL CONTRATO QUE SE GENERE DE LA SELECCIÓN ABREVIADA DE MENOR CUANTÍA CUYO OBJETO ES CONTRATAR BAJO LA MODALIDAD DE PRECIOS UNITARIOS FIJOS A MONTO AGOTABLE, SIN FORMULA DE REAJUSTE LAS DEMOLICIONES QUE SE REQUIEREN EJECUTAR DE CONFORMIDAD CON LAS NECESIDADES DE LA ALCALDÍA LOCAL DE CHAPINERO</t>
  </si>
  <si>
    <t>FDLCH-CD-280-2023</t>
  </si>
  <si>
    <t>ANGIE STEFANI PIRAQUIVE BEJARANO</t>
  </si>
  <si>
    <t>FDLCH-CD-281-2023</t>
  </si>
  <si>
    <t>PRESTAR SERVICIOS PROFESIONALES PARA EL SEGUIMIENTO Y GESTIÓN ADMINISTRATIVA DE LOS PROCESOS DE CONTRATACIÓN QUE ADELANTE EL FONDO DE DESARROLLO LOCAL DE CHAPINERO</t>
  </si>
  <si>
    <t>JAMES NIÑO JIMENEZ</t>
  </si>
  <si>
    <t>FDLCH-CD-283-2023</t>
  </si>
  <si>
    <t>PRESTAR SERVICIOS PROFESIONALES PARA APOYAR AL EQUIPO DE PRENSA Y COMUNICA-CIONES DE LA ALCALDÍA LOCAL EN LA REALIZACIÓN Y PUBLICACIÓN DE CONTENIDOS DE REDES SOCIALES Y CANALES DE DIVULGACIÓNN DIGITAL (SITIO WEB) DE LA ALCALDÍA LOCAL</t>
  </si>
  <si>
    <t>FDLCH-CD-284-2023</t>
  </si>
  <si>
    <t>KELLY JOHANNA ACOSTA ALFONSO</t>
  </si>
  <si>
    <t>FDLCH-CD-285-2023</t>
  </si>
  <si>
    <t>ARMANDO HERNANDEZ GALINDEZ</t>
  </si>
  <si>
    <t>FDLCH-PMINC-015-2023</t>
  </si>
  <si>
    <t>REALIZAR EL MANTENIMIENTO PREVENTIVO Y CORRECTIVO, ASÍ COMO LAS REPARACIONES LOCATIVAS Y ACTIVIDADES EMERGENTES, A LAS INSTALACIONES A CARGO DE LA ALCALDÍA LOCAL DE CHAPINERO</t>
  </si>
  <si>
    <t>YT CONSTRUCCIONES CIVILES S.A.S</t>
  </si>
  <si>
    <t>FDLCH-CD-287-2023</t>
  </si>
  <si>
    <t>PRESTAR LOS SERVICIOS PROFESIONALES PARA APOYAR EL SEGUIMIENTO Y CONTROL AL CUMPLIMIENTO DE LAS METAS RELACIONADAS CON LOS PROCESOS ADMINISTRATIVOS, CONTABLES Y FINANCIEROS DEL ÁREA DE GESTIÓN DE DESARROLLO LOCAL, DE LA ALCALDÍA LOCAL DE CHAPINERO</t>
  </si>
  <si>
    <t>LUZ ELSY OSIRIS AVILA OCAMPO</t>
  </si>
  <si>
    <t>FDLCH-CD-289-2023</t>
  </si>
  <si>
    <t>PRESTAR SERVICIOS PROFESIONALES PARA EL AREA DEL DESARROLLO LOCAL EN LA GESTION, LA FORMULACION, Y LA ATENCION ACCIONES INTEGRALES DE ESTRATEGIAS DEL GOBIERNO ABIERTO Y TRANSPARENTE GENERADO POR LA ALCALDIA LOCAL DE CHAPINERO</t>
  </si>
  <si>
    <t>GERSSON JAIR CASTILLO DAZA</t>
  </si>
  <si>
    <t>FDLCH-SASI-002-202</t>
  </si>
  <si>
    <t>REALIZAR LA COMPRAVENTA PARA LA DOTACIÓN DE EQUIPOS TECNOLÓGICOS DESTINADOS AL FORTALECIMIENTO ORGANIZACIONAL EN CUMPLIMIENTO DE FUNCIONALIDAD DE LA ALCALDÍA LOCAL DE CHAPINERO</t>
  </si>
  <si>
    <t>TECHNOLOGY WORLD GROUP SAS.</t>
  </si>
  <si>
    <t>FDLCH-CD-294-2023</t>
  </si>
  <si>
    <t>SANDRA MILENA DURAN NIETO</t>
  </si>
  <si>
    <t>LISTA DEL CHEQUEO SOBRE EL ESTADO  DEL PROCESO DE  RENDICIÓN DE CUENTAS  2015</t>
  </si>
  <si>
    <r>
      <rPr>
        <b/>
        <sz val="11"/>
        <color rgb="FF000000"/>
        <rFont val="Calibri"/>
        <family val="2"/>
      </rPr>
      <t xml:space="preserve">Objetivo:
</t>
    </r>
    <r>
      <rPr>
        <sz val="11"/>
        <color rgb="FF000000"/>
        <rFont val="Calibri"/>
        <family val="2"/>
      </rPr>
      <t xml:space="preserve">
Ubicar el nivel de avance institucional del proceso de rendición de cuentas, a través de una lista de chequeo de entrega de documentos e informes que describen lo realizado en rendición de cuentas y promoción de la participación ciudadana en el periodo 2020 y 2024.
</t>
    </r>
  </si>
  <si>
    <r>
      <rPr>
        <b/>
        <sz val="11"/>
        <color indexed="8"/>
        <rFont val="Calibri"/>
        <family val="2"/>
      </rPr>
      <t xml:space="preserve">Instrucciones:
</t>
    </r>
    <r>
      <rPr>
        <sz val="11"/>
        <color indexed="8"/>
        <rFont val="Calibri"/>
        <family val="2"/>
      </rPr>
      <t>1. Relacionar los documentos e informes que se entregan en forma física, magnética y con enlaces electrónicos sobre rendición de cuentas y participación ciudadana.</t>
    </r>
    <r>
      <rPr>
        <b/>
        <sz val="11"/>
        <color indexed="8"/>
        <rFont val="Calibri"/>
        <family val="2"/>
      </rPr>
      <t xml:space="preserve">
</t>
    </r>
    <r>
      <rPr>
        <sz val="11"/>
        <color indexed="8"/>
        <rFont val="Calibri"/>
        <family val="2"/>
      </rPr>
      <t>2. Para diligenciar por favor marcar en la casilla sobre si o no se cuenta con los documentos y se entrega al mandatario electo, así como el lugar fisico y magnético en el cual está disponible dicha información. Debe marcarse 1 si si se entrega el documento y 0 si no se entrega (NOTA: Sólo se debe reportar si efectivamente se hace entrega del documento al nuevo mandatario)</t>
    </r>
  </si>
  <si>
    <t>MUNICIPIO O DEPARTAMENTO</t>
  </si>
  <si>
    <t>DEPARTAMENTO (cuando aplique)</t>
  </si>
  <si>
    <t>COMPONENTE 1: INFORMACIÓN PARA LA RENDICIÓN DE CUENTAS
(Se refiere a las acciones realizadas por la entidad para informar a la ciudadanía sobre los avances y resultados de la gestión anual)</t>
  </si>
  <si>
    <t xml:space="preserve">Dimensión
1.1 Nivel de difusión  y facilidad de la información para la rendición de cuentas a la ciudadanía
</t>
  </si>
  <si>
    <t>LISTA DE CHEQUEO INFORMACIÓN</t>
  </si>
  <si>
    <t>INDIQUE EL SITIO EN EL CUAL SE ENCUENTRA LA INFORMACIÓN EN MEDIO MAGNÉTICO O FÍSICO.</t>
  </si>
  <si>
    <t>Informe de rendición de cuentas  a la ciudadanía vigencia 2020</t>
  </si>
  <si>
    <t>http://www.chapinero.gov.co/milocalidad/rendicion-cuentas-vigencia-2020</t>
  </si>
  <si>
    <t>Informe de rendición de cuentas  a la ciudadanía vigencia 2021</t>
  </si>
  <si>
    <t> http://www.chapinero.gov.co/milocalidad/rendicion-cuentas-2021#overlay-context=milocalidad/rendicion-cuentas-2021</t>
  </si>
  <si>
    <t>Informe de rendición de cuentas  a la ciudadanía vigencia 2022</t>
  </si>
  <si>
    <t>http://www.chapinero.gov.co/milocalidad/rendicion-cuentas-2022</t>
  </si>
  <si>
    <t>Documento con la clasificación de quejas o reclamos frecuentes relacionadas con la atención de derechos, en 2020-2024.</t>
  </si>
  <si>
    <t>http://www.chapinero.gov.co/transparencia/instrumentos-gestion-informacion-publica/Informe-pqr-denuncias-solicitudes</t>
  </si>
  <si>
    <t>Subtotal (sumatoria de calificación por criterio)</t>
  </si>
  <si>
    <t>COMPONENTE 2: DIÁLOGO EN LA RENDICIÓN DE CUENTAS
(Se refiere a las acciones realizadas por la entidad para garantizar la participaciòn de la ciudadanìa en la rendiciòn de cuentas)</t>
  </si>
  <si>
    <t>Dimensión 
2.1 Movilización para la participación ciudadana</t>
  </si>
  <si>
    <t>Lista de asistencia a capacitación a la ciudadanía para participar en la rendición de cuentas, en 2023.</t>
  </si>
  <si>
    <t xml:space="preserve">No se realizó esa capacitación con cuidadanía dada que la Circular 007 de 2023 no indicaba dicho paso dentro de la metodologia. </t>
  </si>
  <si>
    <t>Base de datos de organizaciones sociales, veedurías ciudadanas, y líderes sociales y otros grupos de interés para convocar a los eventos de rendición de cuentas, en 2023.</t>
  </si>
  <si>
    <t xml:space="preserve"> Para realizar una masiva invitación a la rendicion de cuentas se realizó un directorio de organizaciones, instancias, grupos de ciudadanos, y juntas de accion comunal. Esto se encuentra en la página web de la Alcaldía en "Descargar directorio de instancias y organizaciones" http://www.chapinero.gov.co/transparencia/organizacion/directorio-agremiaciones-asociaciones-y-otros-grupos-interes</t>
  </si>
  <si>
    <t>Informe de consulta realizada a la ciudadanía sobre los temas de interés para realizar la rendición de cuentas, en 2023.</t>
  </si>
  <si>
    <t xml:space="preserve">Para la realización de la Rendición de cuentas se realizó una encuesta ciudadana difundida por medio de redes sociales, en la cual, los temas de mayor importancia fueron " Chapinero dejando huella" y " Chapinero cultural; y creativo" le sigen los temas de "Chapinero mas seguro" y "Chapinero siembra esperanza". Se anexa en la carpeta X- Particpación- Consulta ciudadana. </t>
  </si>
  <si>
    <t> Dimensión
2.2 Mecanismos de diálogo en la rendición de cuentas</t>
  </si>
  <si>
    <t>Documento con las propuestas, recomendaciones y evaluación de la gestión  realizada por las organizacioens sociales, durante el período de gobierno.</t>
  </si>
  <si>
    <t xml:space="preserve">En el marco de las tareas del Consejo Local de Planeación se entrego una aprobacion y visto bueno al Plan de Desarrollo Local - Nuevo contrato social y ambiental para Chapinero 2021-2024 PLAN DE DESARROLLO LOCAL Acuerdo Local No. 004 de 2020, de esto se anexan los soportes en la carpeta X-Participación-Rendicion de cuentas y transparencia- Relrorias CPL </t>
  </si>
  <si>
    <t>REVISAR</t>
  </si>
  <si>
    <t>Acta o informe de la audiencia pública de rendición de cuentas del 2023 vigencia 2022</t>
  </si>
  <si>
    <r>
      <rPr>
        <sz val="9"/>
        <color rgb="FF000000"/>
        <rFont val="Arial"/>
        <family val="2"/>
      </rPr>
      <t>De la rendición de cuentas se realizó el proceso de acta mediante el "Formato para la sistematización de los Diálogos Ciudadanos y Audiencia Públicas de Rendición de cuentas" mediante el cual se digitalizaron los datos de ejecución, asi como los temas presentados, la interlocucion incluyendo preguntas comproimisos, respuestas y temas presentados de forma recurrentes. Los temas de interes para la cuidadania fueron: Chapinero siembra esperanza, jovenes a la U, Estrategias de cuidado, Renace el Verjon, Chapienro cultural y creativo, Empredimiento Local, Diversidad, Salud a Mi Barrio y los procesos comunitarios. Dicho forma</t>
    </r>
    <r>
      <rPr>
        <b/>
        <sz val="9"/>
        <color rgb="FF000000"/>
        <rFont val="Arial"/>
        <family val="2"/>
      </rPr>
      <t xml:space="preserve">to se anexa en la carpeta de soportes- participación- Rendición de cuentas y transparencia. </t>
    </r>
    <r>
      <rPr>
        <sz val="9"/>
        <color rgb="FF000000"/>
        <rFont val="Arial"/>
        <family val="2"/>
      </rPr>
      <t>https://gobiernobogota.sharepoint.com/:x:/r/sites/ESTRATEGICA/_layouts/15/Doc.aspx?sourcedoc=%7BFE5327B1-BC0A-49C4-B5D8-392F9CFFE0DF%7D&amp;file=10.%20Formato%20para%20la%20sistematizacio%CC%81n%20de%20los%20Dia%CC%81logos%20Ciudadanos%20y%20Audiencia%20Pu%CC%81blicas%20de%20Rendicio%CC%81n%20de%20cuentas.xlsx&amp;action=default&amp;mobileredirect=true</t>
    </r>
  </si>
  <si>
    <t>Acta o informe de otras reuniones o eventos con la ciudadanía (diferentes a la audiencia pública), para la rendición de cuentas en 2023.</t>
  </si>
  <si>
    <r>
      <rPr>
        <sz val="9"/>
        <color rgb="FF000000"/>
        <rFont val="Arial"/>
        <family val="2"/>
      </rPr>
      <t>En el eje de dialogos ciudadanos se realizaron tres espacios diferentes a la rendicion de cuentas. El primer diálogo ciudadano se realizó el día 7 de mayo del año 2023 en la plazoleta mayor de Mapfre en la calle 97 con carrera 15. El Segundo Diálogo ciudadano se realizó el día 28 de junio de 2023 de manera virtual por medio de Microsoft Teams con 97 personas asistentes. El tercer diálogo ciudadano se realizó el 4 de agosto con la participación de un total de 40 personas asistentes, público joven de los diferentes Colegios Distritales (San Martín de Porres IED, Simón Rodríguez IED, Monteverde IED) con la finalidad de recibir las apreciaciones de los jóvenes de la localidad. Asi pues de estos espacios se a</t>
    </r>
    <r>
      <rPr>
        <b/>
        <sz val="9"/>
        <color rgb="FF000000"/>
        <rFont val="Arial"/>
        <family val="2"/>
      </rPr>
      <t>nexan en la carpeta X lo</t>
    </r>
    <r>
      <rPr>
        <sz val="9"/>
        <color rgb="FF000000"/>
        <rFont val="Arial"/>
        <family val="2"/>
      </rPr>
      <t>s formatos de digitalización (</t>
    </r>
    <r>
      <rPr>
        <b/>
        <sz val="9"/>
        <color rgb="FF000000"/>
        <rFont val="Arial"/>
        <family val="2"/>
      </rPr>
      <t>actas)</t>
    </r>
    <r>
      <rPr>
        <sz val="9"/>
        <color rgb="FF000000"/>
        <rFont val="Arial"/>
        <family val="2"/>
      </rPr>
      <t xml:space="preserve"> de dichos espacios que contienen por escrito todo lo ocurrido en dichos Dialogos. https://gobiernobogota.sharepoint.com/:x:/s/ESTRATEGICA/Ebwbd6wc02tLgu9hbU2QXtkBx_KPSAEQKwu6WrEuJAzOkQ?e=TCDRef</t>
    </r>
  </si>
  <si>
    <t>Canales utilizados de Interacción en línea a través de mecanismos como: chat, foros, blogs, redes sociales para el intercambio de opiniones sobre el informe de gestión.</t>
  </si>
  <si>
    <t>https://www.facebook.com/AlcaldiaLocaldeChapinero   https://twitter.com/alcaldchapinero https://www.instagram.com/alcaldiachapinero/  https://www.youtube.com/@AlcaldiaLocaldeChapinero http://chapinero.gov.co/</t>
  </si>
  <si>
    <t>COMPONENTE 3:  INCENTIVOS Y RETROALIMENTACIÓN A LA GESTIÓN EN LA RENDICIÓN DE CUENTAS</t>
  </si>
  <si>
    <t xml:space="preserve">Dimensión
3.1 Receptividad   de recomendaciones de  incentivos  </t>
  </si>
  <si>
    <t>Plan de mejoramiento institucional  con base en las recomendaciones realizadas por los ciudadanos en el año 2020 o 2024</t>
  </si>
  <si>
    <t>Se encuentra el anexo del storm User de la contraloria con todos los planes de mejoramiento institucional.</t>
  </si>
  <si>
    <t>Evidencias de acciones de divulgación del cumplimiento del plan de mejoramiento (cartelera, perifoneo, diapositivas, videos, boletines, afiches, etc).</t>
  </si>
  <si>
    <t xml:space="preserve">Se incluyen publicaciones que promocionaron los encuentros ciudadanos, rendición de cuentas y en general, ponene en evidencia los resultados obtenidos por la Alcaldía: https://gobiernobogota.sharepoint.com/:b:/s/ESTRATEGICA/Ee1G1tDA9oJNjYNJFEf6PmIBcsTLfZDKt1GviLx2g8V0bg?e=e89neP </t>
  </si>
  <si>
    <t xml:space="preserve">Informe de Evaluación del proceso de rendición de cuentas </t>
  </si>
  <si>
    <t>Para esta dimension existen los formatos de evaluación ciudadana a la Rendicion de Cuentas, mediante los cuales la ciudadanía opinio sobre las metodologias de la Rendición de Cuentas. Los soportes se encuentran en la carpeta X- Participacion - Rendicion de cuentas y transparencia- Formatos de evaluación</t>
  </si>
  <si>
    <t>LISTA DEL CHEQUEO SOBRE EL ESTADO  DEL PROCESO DE IMPLEMENTACIÓN DE LA POLÍTICA DE ACCESO A LA INFORMACIÓN PÚBLICA</t>
  </si>
  <si>
    <r>
      <rPr>
        <b/>
        <sz val="11"/>
        <color indexed="8"/>
        <rFont val="Calibri"/>
        <family val="2"/>
      </rPr>
      <t xml:space="preserve">Objetivo:
</t>
    </r>
    <r>
      <rPr>
        <sz val="11"/>
        <color indexed="8"/>
        <rFont val="Calibri"/>
        <family val="2"/>
      </rPr>
      <t xml:space="preserve">
Ubicar el nivel de avance institucional del proceso de implementación de la política de acceso a la información pública, a través de una lista de chequeo de acciones tomadas por la entidad y que están relacionadas con el cumplimiento de las disposiciones contenidas en la Ley 1712 de 2014 y el Decreto 1081 de 2015. </t>
    </r>
  </si>
  <si>
    <r>
      <rPr>
        <b/>
        <sz val="11"/>
        <color indexed="8"/>
        <rFont val="Calibri"/>
        <family val="2"/>
      </rPr>
      <t xml:space="preserve">Instrucciones:
</t>
    </r>
    <r>
      <rPr>
        <sz val="11"/>
        <color indexed="8"/>
        <rFont val="Calibri"/>
        <family val="2"/>
      </rPr>
      <t xml:space="preserve">1. Relacionar los documentos e informes (si aplica) que se entregan en forma física, magnética y con enlaces electrónicos relacionados con el proceso de implementación de la política de acceso a la información pública. </t>
    </r>
    <r>
      <rPr>
        <b/>
        <sz val="11"/>
        <color indexed="8"/>
        <rFont val="Calibri"/>
        <family val="2"/>
      </rPr>
      <t xml:space="preserve">
</t>
    </r>
    <r>
      <rPr>
        <sz val="11"/>
        <color indexed="8"/>
        <rFont val="Calibri"/>
        <family val="2"/>
      </rPr>
      <t>2. Para diligenciar por favor marcar en la casilla sobre si o no si se la acción en cuestión está implementa, así como el lugar fisico y magnético en el cual está disponible (si aplica) dicha información sobre la acción. Debe marcarse 1 si si la acción se encuentra implementada y 0 si no se ha implementado aún.</t>
    </r>
  </si>
  <si>
    <t>COMPONENTE 1: TRANSPARENCIA ACTIVA
(Relacionada con la publicación y divulgación de información pública por parte de la entidad de manera proactiva)</t>
  </si>
  <si>
    <t>Dimensiones</t>
  </si>
  <si>
    <t>Publicación de información mínima obligatoria sobre la estructura de la entidad de acuerdo a lo establecido en el artículo 9 de la Ley 1712 de 2014.</t>
  </si>
  <si>
    <t>http://www.chapinero.gov.co/content/nueva-seccion-transparencia</t>
  </si>
  <si>
    <t>Publicación de información mínima obligatoria sobre los procedimientos, servicios y funcionamiento de la entidad de acuerdo a lo establecido en el artículo 11 de la Ley 1712 de 2014.</t>
  </si>
  <si>
    <t>Publicación de información de directorio de servidores públicos, empleados y contratistas en el SIGEP de acuerdo a lo establecido en el artículo 2.1.1.2.1.5 del Decreto 1081 de 2015</t>
  </si>
  <si>
    <t>http://www.chapinero.gov.co/content/estructura-interna-alcaldia-local-chapinero</t>
  </si>
  <si>
    <t>Elaboración y Divulgación de datos abiertos</t>
  </si>
  <si>
    <t>Publicación de la información contractual en el SECOP de acuerdo a lo establecido en el artículo 2.1.1.2.1.7 del Decreto 1081 de 2015.</t>
  </si>
  <si>
    <t>COMPONENTE 2: TRANSPARENCIA PASIVA
(Relacionada con la gestión de solicitudes de acceso a información pública)</t>
  </si>
  <si>
    <t xml:space="preserve">La entidad promueve la atención constante y prioritaria de solicitudes para el reconocimiento de derechos </t>
  </si>
  <si>
    <t>¿Qué aspectos normativos enmarcan la transparencia pasiva?
Transparencia Pasiva: Este concepto se encuentra relacionado con el deber que tiene la Alcaldía, de brindar respuesta a las solicitudes de acceso a la información de manera veraz, completa, motivada, actualizada y oportuna respetando los términos establecidos por la ley.
http://www.chapinero.gov.co/transparencia/instrumentos-gestion-informacion-publica/Informe-pqr-denuncias-solicitudes
Chapi Chepito y En Chapinero todos respondemos: http://www.chapinero.gov.co/content/chapi-chepito</t>
  </si>
  <si>
    <t>La entidad implementa y documenta los procedimientos de atención al ciudadano</t>
  </si>
  <si>
    <t>http://gaia.gobiernobogota.gov.co/node/134</t>
  </si>
  <si>
    <t>COMPONENTE 3:  MANEJO DE INFORMACIÓN CLASIFICADA Y RESERVADA</t>
  </si>
  <si>
    <t>La entidad elabora el índice de información clasificada y reservada del que habla el artículo 20 de la Ley 1712 de 2014</t>
  </si>
  <si>
    <t>SECCION DE TRANSPARENCIA DATOS ABIERTOS: http://www.chapinero.gov.co/content/nueva-seccion-transparencia</t>
  </si>
  <si>
    <t>COMPONENTE 4: INSTITUCIONALIZACIÓN DE LA POLÍTICA DE ACCESO A LA INFORMACIÓN PÚBLICA</t>
  </si>
  <si>
    <t>La entidad incluyó los temas de acceso a la información pública en el Plan de Desarrollo Municipal o Departmanetal</t>
  </si>
  <si>
    <t>http://www.chapinero.gov.co/sites/chapinero.gov.co/files/planeacion/e-book_compressed_1.pdf</t>
  </si>
  <si>
    <t>La entidad incluyó los temas de acceso a la información pública en el Plan de Acción Anual</t>
  </si>
  <si>
    <t>http://www.chapinero.gov.co/planeacion-clasificacion-planes/plan-gasto-publico-2023#overlay-context=content/plan-del-gasto-publico-alcaldia-local-chapinero</t>
  </si>
  <si>
    <t>La entidad capacita a sus funcionarios sobre temas relacionados con el acceso a la información pública</t>
  </si>
  <si>
    <t>JORNADA CAPACITACION CHAPICHEPITO - LAS CUENTAS CLARAS Y EN CHAPINERO TODOS RESPONDEMOS 13 DE SEPTIEMBRE 2023
CAPACITACION FACEBOOK LIVE EL 15 DE SEPTIEMBRE</t>
  </si>
  <si>
    <t>COMPONENTE 5: CRITERIO DIFERENCIAL DE ACCESIBILIDAD</t>
  </si>
  <si>
    <t>La entidad identifica a los ciudadanos que hablan lenguas diferentes al español</t>
  </si>
  <si>
    <t>http://www.chapinero.gov.co/transparencia/organizacion/quienes-somos</t>
  </si>
  <si>
    <t>La entidad brinda atención especial a población vulnerable para el acceso a información pública</t>
  </si>
  <si>
    <t>SECCION DE TRANSPARENCIA INFORMACIÓN ESPECIFICA PARA GRUPOS DE INTERES: http://www.chapinero.gov.co/content/nueva-seccion-transparencia</t>
  </si>
  <si>
    <t>La entidad promueve el uso de formatos alternativos que permitan la consulta por parte de grupos étnicos y personas en situación de discapacidad</t>
  </si>
  <si>
    <t xml:space="preserve">
http://www.chapinero.gov.co/transparencia/organizacion/quienes-somos</t>
  </si>
  <si>
    <t xml:space="preserve">
ARTÍCULO 8. Criterio diferencial de accesibilidad. Con el objeto de facilitar que las poblaciones específicas accedan a la información que particularmente las afecte, los sujetos obligados, a solicitud de las autoridades de las comunidades, divulgarán la información pública en diversos idiomas y lenguas y elaborarán formatos alternativos comprensibles para dichos grupos. Deberá asegurarse el acceso a esa información a los distintos grupos étnicos y culturales del país y en especial se adecuarán los medios de comunicación para que faciliten el acceso a las personas que se encuentran en situación de discapacidad.
http://www.chapinero.gov.co/transparencia/organizacion/quienes-somos
CAROLINA MORENO: AJUSTES RACIONALES EN FORMATOS Y REUNIONES FOCALES Y VIRTUALES MODALIDAD MIXTA</t>
  </si>
  <si>
    <t>COMPONENTE 6: ELABORACIÓN, APROBACIÓN Y PUBLICACIÓN EN LA WEB DE LOS INSTRUMENTOS DE GESTIÓN DE LA INFORMACIÓN</t>
  </si>
  <si>
    <t>La entidad elabora, aprueba e implementa el Registro de Activos de la Información del que habla el artículo 13 de la Ley 1712 de 2014.</t>
  </si>
  <si>
    <t>SECCION DE TRANSPARENCIA DATOS ABIERTOS: http://www.chapinero.gov.co/content/nueva-seccion-transparencia
VÍNCULO DIRECTO EN PAGINA:
http://www.chapinero.gov.co/content/registro-activos-informacion</t>
  </si>
  <si>
    <t>La entidad elabora, aprueba e implementa el Esquema de Publicación del que habla el artículo 12 de la Ley 1712 de 2014.</t>
  </si>
  <si>
    <t>SECCION DE TRANSPARENCIA DATOS ABIERTOS: http://www.chapinero.gov.co/content/nueva-seccion-transparencia
VÍNCULO DIRECTO EN PAGINA:
http://www.chapinero.gov.co/content/esquema-publicacion-la-informacion</t>
  </si>
  <si>
    <t>La entidad elabora, aprueba e implementa el Índice de Información Clasificada y Reservada del que habla el artículo 20 de la Ley 1712 de 2014.</t>
  </si>
  <si>
    <t>SECCION DE TRANSPARENCIA DATOS ABIERTOS: http://www.chapinero.gov.co/content/nueva-seccion-transparencia
VÍNCULO DIRECTO EN PÁGINA:
http://www.chapinero.gov.co/content/indice-informacion-clasificada-y-reservada</t>
  </si>
  <si>
    <t>COMPONENTE 7: MONITOREO DEL ACCESO A LA INFORMACIÓN</t>
  </si>
  <si>
    <t>La entidad elabora el informe de solicitudes de acceso a la información pública del que habla el literal h) del artículo 11 de la Ley 1712 de 2014 y el artículo 2.1.1.6.2 del Decreto 1081 de 2015.</t>
  </si>
  <si>
    <t>h) Todo mecanismo de presentación directa de solicitudes, quejas y reclamos a disposición del público en relación con acciones u omisiones del sujeto obligado, junto con un informe de todas las solicitudes, denuncias y los tiempos de respuesta del sujeto obligado.  
http://www.chapinero.gov.co/transparencia/instrumentos-gestion-informacion-publica/Informe-pqr-denuncias-solicitudes</t>
  </si>
  <si>
    <t xml:space="preserve">La entidad implementa un sistema de información para el registro ordenado y la gestión de solicitudes, peticiones, quejas, reclamos y denuncias. </t>
  </si>
  <si>
    <t xml:space="preserve">http://www.chapinero.gov.co/transparencia/instrumentos-gestion-informacion-publica/Informe-pqr-denuncias-solicitudes
SE CREA SECCIÓN EN CHAPINERO TODOS RESPONDEMOS, donde se evidencian los seguimientos que realiza la Alcaldía Local y el estado actual de los Derechos de petición y radicados pendientes en Orfeo y entes de control. Vinculo de la sección: 
http://www.chapinero.gov.co/content/seguimiento-derechos-peticion-chapinero#overlay-context=node
</t>
  </si>
  <si>
    <t>La entidad atiende oportunamente las solicitudes de acceso a la información pública de acuerdo a lo establecido en la Ley 1755 de 2015. (10 días)</t>
  </si>
  <si>
    <t>LISTA DEL CHEQUEO SOBRE EL ESTADO  DEL PLAN ANTICORRUPCIÓN Y DE ATENCIÓN AL CIUDADANO</t>
  </si>
  <si>
    <r>
      <rPr>
        <b/>
        <sz val="11"/>
        <color indexed="8"/>
        <rFont val="Calibri"/>
        <family val="2"/>
      </rPr>
      <t xml:space="preserve">Objetivo:
</t>
    </r>
    <r>
      <rPr>
        <sz val="11"/>
        <color indexed="8"/>
        <rFont val="Calibri"/>
        <family val="2"/>
      </rPr>
      <t xml:space="preserve">
Ubicar el nivel de avance institucional de la estretagia de lucha contra la corrupción con sus 4 componentes, a través de una lista de chequeo de entrega de documentos e informes que describen lo realizado en el Plan Anticorrupción y de Atención al Ciudadano durante el ultimo periodo.
</t>
    </r>
  </si>
  <si>
    <r>
      <rPr>
        <b/>
        <sz val="11"/>
        <color indexed="8"/>
        <rFont val="Calibri"/>
        <family val="2"/>
      </rPr>
      <t xml:space="preserve">Instrucciones:
</t>
    </r>
    <r>
      <rPr>
        <sz val="11"/>
        <color indexed="8"/>
        <rFont val="Calibri"/>
        <family val="2"/>
      </rPr>
      <t>1. Relacionar los documentos e informes que se entregan en forma física, magnética y con enlaces electrónicos sobre el Plan Anticorrupción y de Atención al Ciudadano.</t>
    </r>
    <r>
      <rPr>
        <b/>
        <sz val="11"/>
        <color indexed="8"/>
        <rFont val="Calibri"/>
        <family val="2"/>
      </rPr>
      <t xml:space="preserve">
</t>
    </r>
    <r>
      <rPr>
        <sz val="11"/>
        <color indexed="8"/>
        <rFont val="Calibri"/>
        <family val="2"/>
      </rPr>
      <t>2. Para diligenciar por favor marcar en la casilla sobre si o no se cuenta con los documentos y se entrega al mandatario electo, así como el lugar fisico y magnético en el cua está disponible dicha información. Debe marcarse 1 si si se entrega el documento y 0 si no se entrega (NOTA: Sólo se debe reportar si efectivamente se hace entrega del documento al nuevo mandatario)</t>
    </r>
  </si>
  <si>
    <t>COMPONENTE 1 ELABORACIÓN Y COMPONENTES DEL PLAN ANTICORRUPCIÓN Y DE ATENCIÓN AL CIUDADANO
(Se refiere a las acciones realizadas anualmente por la entidad para elaborar la estrategia de lucha contra la corrupción y de atención al  ciudadano)</t>
  </si>
  <si>
    <t xml:space="preserve">Dimensión
1.1 Elaboración y Publicación del Plan Anticorrupción y de Atención al Ciudadano
</t>
  </si>
  <si>
    <t>Le entidad elaboró y publicó el Plan Anticorrupción y de Atención al Ciudadano de la vigencia 2020 AL 2023.</t>
  </si>
  <si>
    <t xml:space="preserve">En el Plan Anticorrupción y de Atención al Ciudadano de la vigencia 2020 o 2023, se incluyó el Mapa de Riesgos de Corrupción. </t>
  </si>
  <si>
    <t xml:space="preserve">En el Plan Anticorrupción y de Atención al Ciudadano de la vigencia 2020 o 2023, se incluyó la Estrategia Anti trámites. </t>
  </si>
  <si>
    <t>En el Plan Anticorrupción y de Atención al Ciudadano de la vigencia 2020 o 2023, se incluyó la estretegia de Rendición de Cuentas</t>
  </si>
  <si>
    <t>En el Plan Anticorrupción y de Atención al Ciudadano de la vigencia 2020 o 2023, se incluyeron los mecanismos para mejorar la atención al ciudadano.</t>
  </si>
  <si>
    <t xml:space="preserve">TOTAL </t>
  </si>
  <si>
    <t xml:space="preserve">COMPONENTE 2  SOCIALIZACIÓN DEL PLAN ANTICORRUPCIÓN Y DE ATENCIÓN AL CIUDADANO </t>
  </si>
  <si>
    <t xml:space="preserve">Dimensión
2.1 Socialización del Plan Anticorrupción </t>
  </si>
  <si>
    <t>La entidad realizó socialización a la ciudadanìa del Plan Anticorrupción y de Atención al Ciudadano durante la vigencia 2020.</t>
  </si>
  <si>
    <t>La entidad realizó socialización a la ciudadanìa del Plan Anticorrupción y de Atención al Ciudadano durante la vigencia 2021.</t>
  </si>
  <si>
    <t>La entidad realizó socialización del Plan Anticorrupción y de Atención al Ciudadano a sus funcionarios durante la vigencia 2022.</t>
  </si>
  <si>
    <t>La entidad realizó socialización del Plan Anticorrupción y de Atención al Ciudadano a sus funcionarios durante la vigencia 2023.</t>
  </si>
  <si>
    <t>COMPONENTE 3: SEGUIMIENTO DEL PLAN ANTICORRUPCIÓN Y DE ATENCIÓN AL CIUDADANO</t>
  </si>
  <si>
    <t>Dimensión
3. Seguimiento y control adelantado por la Oficina de Control Interno, o quien haga sus veces</t>
  </si>
  <si>
    <t>La entidad realizó informe de seguimiento al Plan Anticorrupción y de Atención al Ciudadano en a 2020.</t>
  </si>
  <si>
    <t>La entidad realizó informe de seguimiento al Plan Anticorrupción y de Atención al Ciudadano en a 2021.</t>
  </si>
  <si>
    <t>La entidad realizó informe de seguimiento al Plan Anticorrupción y de Atención al Ciudadano en a 2022.</t>
  </si>
  <si>
    <t>La entidad realizó informe de seguimiento al Plan Anticorrupción y de Atención al Ciudadano en a 2023.</t>
  </si>
  <si>
    <t>LISTA DEL CHEQUEO SOBRE EL ESTADO  DEL MAPA DE RIESGOS DE CORRUPCIÓN</t>
  </si>
  <si>
    <r>
      <rPr>
        <b/>
        <sz val="11"/>
        <color indexed="8"/>
        <rFont val="Calibri"/>
        <family val="2"/>
      </rPr>
      <t xml:space="preserve">Objetivo:
</t>
    </r>
    <r>
      <rPr>
        <sz val="11"/>
        <color indexed="8"/>
        <rFont val="Calibri"/>
        <family val="2"/>
      </rPr>
      <t xml:space="preserve">
Ubicar el nivel de avance institucional de la estretagia de lucha contra la corrupción en el  componente del  Mapa de Riesgps de Corrupción, a través de una lista de chequeo de entrega de documentos e informes que describen lo realizado del Mapa de Riesgos de Corrupción durante el último periodo
</t>
    </r>
  </si>
  <si>
    <r>
      <rPr>
        <b/>
        <sz val="11"/>
        <color indexed="8"/>
        <rFont val="Calibri"/>
        <family val="2"/>
      </rPr>
      <t xml:space="preserve">Instrucciones:
</t>
    </r>
    <r>
      <rPr>
        <sz val="11"/>
        <color indexed="8"/>
        <rFont val="Calibri"/>
        <family val="2"/>
      </rPr>
      <t>1. Relacionar los documentos e informes que se entregan en forma física, magnética y con enlaces electrónicos sobre el Mapa de Riesgos de Corrupción.</t>
    </r>
    <r>
      <rPr>
        <b/>
        <sz val="11"/>
        <color indexed="8"/>
        <rFont val="Calibri"/>
        <family val="2"/>
      </rPr>
      <t xml:space="preserve">
</t>
    </r>
    <r>
      <rPr>
        <sz val="11"/>
        <color indexed="8"/>
        <rFont val="Calibri"/>
        <family val="2"/>
      </rPr>
      <t>2. Para diligenciar por favor marcar en la casilla sobre si o no se cuenta con los documentos y se entrega al mandatario electo, así como el lugar fisico y magnético en el cua está disponible dicha información. Debe marcarse 1 si si se entrega el documento y 0 si no se entrega (NOTA: Sólo se debe reportar si efectivamente se hace entrega del documento al nuevo mandatario)</t>
    </r>
  </si>
  <si>
    <t>COMPONENTE 1 IDENTIFICACIÓN Y CONTROL DE RIESGOS DE CORRUPCIÓN IDENTIFICADOS</t>
  </si>
  <si>
    <t>Dimensión
1.1 Riesgos de corrupción de la Entidad</t>
  </si>
  <si>
    <r>
      <t>Durante el periodo 20</t>
    </r>
    <r>
      <rPr>
        <sz val="11"/>
        <color indexed="10"/>
        <rFont val="Calibri"/>
        <family val="2"/>
      </rPr>
      <t>XX</t>
    </r>
    <r>
      <rPr>
        <sz val="11"/>
        <color indexed="8"/>
        <rFont val="Calibri"/>
        <family val="2"/>
      </rPr>
      <t xml:space="preserve"> a 20</t>
    </r>
    <r>
      <rPr>
        <sz val="11"/>
        <color indexed="10"/>
        <rFont val="Calibri"/>
        <family val="2"/>
      </rPr>
      <t>XX</t>
    </r>
    <r>
      <rPr>
        <sz val="11"/>
        <color indexed="8"/>
        <rFont val="Calibri"/>
        <family val="2"/>
      </rPr>
      <t>, la entidad identificó riesgos de corrupción.</t>
    </r>
  </si>
  <si>
    <r>
      <t>Durante el periodo 20</t>
    </r>
    <r>
      <rPr>
        <sz val="11"/>
        <color indexed="10"/>
        <rFont val="Calibri"/>
        <family val="2"/>
      </rPr>
      <t>XX</t>
    </r>
    <r>
      <rPr>
        <sz val="11"/>
        <color indexed="8"/>
        <rFont val="Calibri"/>
        <family val="2"/>
      </rPr>
      <t xml:space="preserve"> - 20</t>
    </r>
    <r>
      <rPr>
        <sz val="11"/>
        <color indexed="10"/>
        <rFont val="Calibri"/>
        <family val="2"/>
      </rPr>
      <t>XX</t>
    </r>
    <r>
      <rPr>
        <sz val="11"/>
        <color indexed="8"/>
        <rFont val="Calibri"/>
        <family val="2"/>
      </rPr>
      <t>, la entidad realizó controles para minimizar los riesgos de corrupción.</t>
    </r>
  </si>
  <si>
    <t>COMPONENTE 2: SEGUIMIENTO AL MAPA DE RIESGOS DE CORRUPCIÓN</t>
  </si>
  <si>
    <t>Dimensión
4. Seguimiento y control adelantado por la Oficina de Control Interno, o quien haga sus veces</t>
  </si>
  <si>
    <r>
      <t>Sguimiento al Mapa de Riesgos de Corrupción en  20</t>
    </r>
    <r>
      <rPr>
        <sz val="11"/>
        <color indexed="10"/>
        <rFont val="Calibri"/>
        <family val="2"/>
      </rPr>
      <t>XX</t>
    </r>
    <r>
      <rPr>
        <sz val="11"/>
        <color indexed="8"/>
        <rFont val="Calibri"/>
        <family val="2"/>
      </rPr>
      <t>.</t>
    </r>
  </si>
  <si>
    <r>
      <t>Seguimiento al Mapa de Riesgos de Corrupción en 20</t>
    </r>
    <r>
      <rPr>
        <sz val="11"/>
        <color indexed="10"/>
        <rFont val="Calibri"/>
        <family val="2"/>
      </rPr>
      <t>XX</t>
    </r>
    <r>
      <rPr>
        <sz val="11"/>
        <color indexed="8"/>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</si>
</sst>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6" formatCode="&quot;$&quot;\ #,##0;[Red]\-&quot;$&quot;\ #,##0"/>
    <numFmt numFmtId="8" formatCode="&quot;$&quot;\ #,##0.00;[Red]\-&quot;$&quot;\ #,##0.00"/>
    <numFmt numFmtId="164" formatCode="_(&quot;$&quot;\ * #,##0.00_);_(&quot;$&quot;\ * \(#,##0.00\);_(&quot;$&quot;\ * &quot;-&quot;??_);_(@_)"/>
    <numFmt numFmtId="165" formatCode="_-&quot;$&quot;* #,##0.00_-;\-&quot;$&quot;* #,##0.00_-;_-&quot;$&quot;* &quot;-&quot;??_-;_-@_-"/>
    <numFmt numFmtId="166" formatCode="_-* #,##0.00\ _€_-;\-* #,##0.00\ _€_-;_-* \-??\ _€_-;_-@_-"/>
    <numFmt numFmtId="167" formatCode="yyyy/mm/dd"/>
    <numFmt numFmtId="168" formatCode="_ * #,##0_ ;_ * \-#,##0_ ;_ * &quot;-&quot;_ ;_ @_ "/>
    <numFmt numFmtId="169" formatCode="&quot;$ &quot;#,##0_);&quot;($ &quot;#,##0\)"/>
    <numFmt numFmtId="170" formatCode="0.000%"/>
    <numFmt numFmtId="171" formatCode="0.0%"/>
    <numFmt numFmtId="172" formatCode="_ &quot;$&quot;\ * #,##0.00_ ;_ &quot;$&quot;\ * \-#,##0.00_ ;_ &quot;$&quot;\ * &quot;-&quot;??_ ;_ @_ "/>
    <numFmt numFmtId="173" formatCode="_-* #,##0_-;\-* #,##0_-;_-* &quot;-&quot;??_-;_-@_-"/>
    <numFmt numFmtId="174" formatCode="_-[$$-409]* #,##0_ ;_-[$$-409]* \-#,##0\ ;_-[$$-409]* &quot;-&quot;??_ ;_-@_ "/>
    <numFmt numFmtId="175" formatCode="dd/mm/yyyy;@"/>
    <numFmt numFmtId="176" formatCode="_-[$$-409]* #,##0.00_ ;_-[$$-409]* \-#,##0.00\ ;_-[$$-409]* &quot;-&quot;??_ ;_-@_ "/>
  </numFmts>
  <fonts count="135">
    <font>
      <sz val="11"/>
      <color indexed="8"/>
      <name val="Calibri"/>
      <family val="2"/>
    </font>
    <font>
      <sz val="10"/>
      <name val="Arial"/>
      <family val="2"/>
    </font>
    <font>
      <sz val="10"/>
      <name val="Arial"/>
      <family val="2"/>
      <charset val="1"/>
    </font>
    <font>
      <b/>
      <sz val="10"/>
      <name val="Arial"/>
      <family val="2"/>
    </font>
    <font>
      <b/>
      <sz val="10"/>
      <color indexed="8"/>
      <name val="Arial Narrow"/>
      <family val="2"/>
    </font>
    <font>
      <sz val="10"/>
      <color indexed="8"/>
      <name val="Arial Narrow"/>
      <family val="2"/>
    </font>
    <font>
      <b/>
      <sz val="11"/>
      <color indexed="8"/>
      <name val="Calibri"/>
      <family val="2"/>
    </font>
    <font>
      <sz val="10"/>
      <color indexed="8"/>
      <name val="Arial"/>
      <family val="2"/>
    </font>
    <font>
      <sz val="11"/>
      <color indexed="63"/>
      <name val="Calibri"/>
      <family val="2"/>
    </font>
    <font>
      <b/>
      <sz val="12"/>
      <name val="Arial"/>
      <family val="2"/>
    </font>
    <font>
      <b/>
      <sz val="11"/>
      <name val="Arial"/>
      <family val="2"/>
    </font>
    <font>
      <b/>
      <sz val="14"/>
      <name val="Arial"/>
      <family val="2"/>
    </font>
    <font>
      <sz val="12"/>
      <color indexed="63"/>
      <name val="Arial"/>
      <family val="2"/>
    </font>
    <font>
      <sz val="10"/>
      <color indexed="63"/>
      <name val="Arial"/>
      <family val="2"/>
    </font>
    <font>
      <b/>
      <sz val="8"/>
      <color indexed="8"/>
      <name val="Tahoma"/>
      <family val="2"/>
    </font>
    <font>
      <b/>
      <sz val="10"/>
      <color indexed="8"/>
      <name val="Arial"/>
      <family val="2"/>
    </font>
    <font>
      <b/>
      <sz val="9"/>
      <color indexed="81"/>
      <name val="Tahoma"/>
      <family val="2"/>
    </font>
    <font>
      <sz val="9"/>
      <color indexed="81"/>
      <name val="Tahoma"/>
      <family val="2"/>
    </font>
    <font>
      <b/>
      <sz val="9"/>
      <color indexed="8"/>
      <name val="Arial"/>
      <family val="2"/>
    </font>
    <font>
      <b/>
      <sz val="9"/>
      <name val="Arial"/>
      <family val="2"/>
    </font>
    <font>
      <sz val="9"/>
      <color indexed="8"/>
      <name val="Arial"/>
      <family val="2"/>
    </font>
    <font>
      <b/>
      <sz val="10"/>
      <color indexed="18"/>
      <name val="Arial"/>
      <family val="2"/>
    </font>
    <font>
      <b/>
      <sz val="11"/>
      <color indexed="9"/>
      <name val="Calibri"/>
      <family val="2"/>
    </font>
    <font>
      <b/>
      <sz val="10"/>
      <name val="Arial"/>
      <family val="2"/>
      <charset val="1"/>
    </font>
    <font>
      <b/>
      <sz val="12"/>
      <color indexed="8"/>
      <name val="Arial"/>
      <family val="2"/>
    </font>
    <font>
      <b/>
      <sz val="12"/>
      <color indexed="8"/>
      <name val="Calibri"/>
      <family val="2"/>
    </font>
    <font>
      <sz val="13"/>
      <color indexed="8"/>
      <name val="Calibri"/>
      <family val="2"/>
    </font>
    <font>
      <b/>
      <sz val="13"/>
      <color indexed="8"/>
      <name val="Calibri"/>
      <family val="2"/>
    </font>
    <font>
      <sz val="11"/>
      <color indexed="10"/>
      <name val="Calibri"/>
      <family val="2"/>
    </font>
    <font>
      <sz val="10"/>
      <color indexed="8"/>
      <name val="Calibri"/>
      <family val="2"/>
    </font>
    <font>
      <sz val="11"/>
      <name val="Calibri"/>
      <family val="2"/>
    </font>
    <font>
      <sz val="11"/>
      <color indexed="81"/>
      <name val="Tahoma"/>
      <family val="2"/>
    </font>
    <font>
      <sz val="10"/>
      <color indexed="81"/>
      <name val="Tahoma"/>
      <family val="2"/>
    </font>
    <font>
      <b/>
      <sz val="11"/>
      <color indexed="81"/>
      <name val="Tahoma"/>
      <family val="2"/>
    </font>
    <font>
      <sz val="11"/>
      <color indexed="8"/>
      <name val="Calibri"/>
      <family val="2"/>
    </font>
    <font>
      <sz val="10"/>
      <color indexed="10"/>
      <name val="Arial"/>
      <family val="2"/>
    </font>
    <font>
      <b/>
      <i/>
      <sz val="9"/>
      <name val="Arial"/>
      <family val="2"/>
    </font>
    <font>
      <sz val="9"/>
      <name val="Arial"/>
      <family val="2"/>
    </font>
    <font>
      <sz val="11"/>
      <color indexed="8"/>
      <name val="Calibri"/>
      <family val="2"/>
    </font>
    <font>
      <sz val="12"/>
      <color indexed="8"/>
      <name val="Calibri"/>
      <family val="2"/>
    </font>
    <font>
      <sz val="12"/>
      <color indexed="9"/>
      <name val="Arial"/>
      <family val="2"/>
    </font>
    <font>
      <sz val="9"/>
      <color indexed="8"/>
      <name val="Arial"/>
      <family val="2"/>
    </font>
    <font>
      <sz val="10"/>
      <color indexed="59"/>
      <name val="Arial"/>
      <family val="2"/>
    </font>
    <font>
      <b/>
      <sz val="10"/>
      <color indexed="59"/>
      <name val="Arial"/>
      <family val="2"/>
    </font>
    <font>
      <sz val="8"/>
      <color indexed="8"/>
      <name val="Calibri"/>
      <family val="2"/>
    </font>
    <font>
      <b/>
      <sz val="12"/>
      <name val="Calibri"/>
      <family val="2"/>
    </font>
    <font>
      <sz val="13"/>
      <color indexed="8"/>
      <name val="Calibri"/>
      <family val="2"/>
    </font>
    <font>
      <b/>
      <sz val="16"/>
      <color indexed="8"/>
      <name val="Calibri"/>
      <family val="2"/>
    </font>
    <font>
      <b/>
      <sz val="10"/>
      <color indexed="8"/>
      <name val="Calibri"/>
      <family val="2"/>
    </font>
    <font>
      <sz val="18"/>
      <color indexed="8"/>
      <name val="Calibri"/>
      <family val="2"/>
    </font>
    <font>
      <u/>
      <sz val="9"/>
      <color indexed="12"/>
      <name val="Arial"/>
      <family val="2"/>
    </font>
    <font>
      <b/>
      <sz val="18"/>
      <color indexed="8"/>
      <name val="Calibri"/>
      <family val="2"/>
    </font>
    <font>
      <sz val="10"/>
      <color indexed="8"/>
      <name val="Calibri"/>
      <family val="2"/>
    </font>
    <font>
      <b/>
      <sz val="13"/>
      <color indexed="8"/>
      <name val="Calibri"/>
      <family val="2"/>
    </font>
    <font>
      <b/>
      <sz val="14"/>
      <color indexed="8"/>
      <name val="Calibri"/>
      <family val="2"/>
    </font>
    <font>
      <sz val="13"/>
      <name val="Calibri"/>
      <family val="2"/>
    </font>
    <font>
      <b/>
      <sz val="13"/>
      <name val="Calibri"/>
      <family val="2"/>
    </font>
    <font>
      <b/>
      <sz val="8"/>
      <color indexed="8"/>
      <name val="Calibri"/>
      <family val="2"/>
    </font>
    <font>
      <sz val="9"/>
      <color indexed="8"/>
      <name val="Calibri"/>
      <family val="2"/>
    </font>
    <font>
      <sz val="10.5"/>
      <color indexed="8"/>
      <name val="Times New Roman"/>
      <family val="1"/>
    </font>
    <font>
      <sz val="12"/>
      <name val="Calibri"/>
      <family val="2"/>
    </font>
    <font>
      <b/>
      <sz val="9"/>
      <color indexed="8"/>
      <name val="Calibri"/>
      <family val="2"/>
    </font>
    <font>
      <b/>
      <sz val="13"/>
      <color indexed="8"/>
      <name val="Cambria"/>
      <family val="1"/>
    </font>
    <font>
      <b/>
      <i/>
      <sz val="18"/>
      <color indexed="8"/>
      <name val="Calibri"/>
      <family val="2"/>
    </font>
    <font>
      <sz val="16"/>
      <color indexed="8"/>
      <name val="Calibri"/>
      <family val="2"/>
    </font>
    <font>
      <b/>
      <i/>
      <sz val="22"/>
      <color indexed="8"/>
      <name val="Calibri"/>
      <family val="2"/>
    </font>
    <font>
      <b/>
      <i/>
      <sz val="20"/>
      <color indexed="8"/>
      <name val="Calibri"/>
      <family val="2"/>
    </font>
    <font>
      <sz val="8"/>
      <name val="Calibri"/>
      <family val="2"/>
    </font>
    <font>
      <b/>
      <sz val="12"/>
      <name val="Arial Narrow"/>
      <family val="2"/>
    </font>
    <font>
      <sz val="12"/>
      <color indexed="8"/>
      <name val="Arial Narrow"/>
      <family val="2"/>
    </font>
    <font>
      <b/>
      <sz val="10"/>
      <color indexed="10"/>
      <name val="Arial"/>
      <family val="2"/>
    </font>
    <font>
      <b/>
      <sz val="13"/>
      <color indexed="10"/>
      <name val="Calibri"/>
      <family val="2"/>
    </font>
    <font>
      <sz val="11"/>
      <color theme="1"/>
      <name val="Calibri"/>
      <family val="2"/>
      <scheme val="minor"/>
    </font>
    <font>
      <u/>
      <sz val="12.1"/>
      <color theme="10"/>
      <name val="Calibri"/>
      <family val="2"/>
    </font>
    <font>
      <sz val="12"/>
      <color theme="1"/>
      <name val="Calibri"/>
      <family val="2"/>
      <scheme val="minor"/>
    </font>
    <font>
      <sz val="12"/>
      <color rgb="FFFF0000"/>
      <name val="Calibri"/>
      <family val="2"/>
    </font>
    <font>
      <b/>
      <sz val="12"/>
      <color indexed="8"/>
      <name val="Calibri"/>
      <family val="2"/>
      <scheme val="minor"/>
    </font>
    <font>
      <b/>
      <sz val="13"/>
      <color indexed="8"/>
      <name val="Calibri"/>
      <family val="2"/>
      <scheme val="minor"/>
    </font>
    <font>
      <sz val="10"/>
      <color rgb="FF000000"/>
      <name val="Calibri"/>
      <family val="2"/>
    </font>
    <font>
      <u/>
      <sz val="11"/>
      <color theme="10"/>
      <name val="Calibri"/>
      <family val="2"/>
    </font>
    <font>
      <sz val="12"/>
      <color rgb="FF000000"/>
      <name val="Calibri"/>
      <family val="2"/>
    </font>
    <font>
      <b/>
      <sz val="12"/>
      <color rgb="FF000000"/>
      <name val="Calibri"/>
      <family val="2"/>
    </font>
    <font>
      <sz val="11"/>
      <color rgb="FF000000"/>
      <name val="Calibri"/>
      <family val="2"/>
    </font>
    <font>
      <sz val="10"/>
      <color rgb="FF000000"/>
      <name val="SansSerif"/>
      <family val="2"/>
    </font>
    <font>
      <b/>
      <sz val="11"/>
      <color rgb="FF000000"/>
      <name val="Calibri"/>
      <family val="2"/>
    </font>
    <font>
      <sz val="10"/>
      <color rgb="FF000000"/>
      <name val="Arial"/>
      <family val="2"/>
    </font>
    <font>
      <sz val="11"/>
      <color indexed="8"/>
      <name val="Calibri"/>
      <family val="2"/>
      <charset val="1"/>
    </font>
    <font>
      <sz val="9"/>
      <color rgb="FF000000"/>
      <name val="Arial"/>
      <family val="2"/>
    </font>
    <font>
      <b/>
      <sz val="9"/>
      <color rgb="FF000000"/>
      <name val="Arial"/>
      <family val="2"/>
    </font>
    <font>
      <u/>
      <sz val="9"/>
      <color theme="10"/>
      <name val="Calibri"/>
      <family val="2"/>
    </font>
    <font>
      <sz val="11"/>
      <name val="Arial Narrow"/>
      <family val="2"/>
    </font>
    <font>
      <sz val="10"/>
      <color rgb="FF000000"/>
      <name val="Arial Narrow"/>
      <family val="2"/>
    </font>
    <font>
      <b/>
      <sz val="12"/>
      <color rgb="FFFFFFFF"/>
      <name val="Arial Narrow"/>
      <family val="2"/>
    </font>
    <font>
      <sz val="10"/>
      <color rgb="FF333333"/>
      <name val="Arial"/>
      <family val="2"/>
    </font>
    <font>
      <sz val="7"/>
      <color rgb="FF000000"/>
      <name val="Arial"/>
      <family val="2"/>
    </font>
    <font>
      <sz val="11"/>
      <color rgb="FFFF0000"/>
      <name val="Calibri"/>
      <family val="2"/>
    </font>
    <font>
      <sz val="10"/>
      <name val="Arial Narrow"/>
      <family val="2"/>
    </font>
    <font>
      <sz val="11"/>
      <color rgb="FF000000"/>
      <name val="Calibri"/>
    </font>
    <font>
      <b/>
      <sz val="16"/>
      <color rgb="FF000000"/>
      <name val="Calibri"/>
      <family val="2"/>
    </font>
    <font>
      <sz val="14"/>
      <color rgb="FF000000"/>
      <name val="Calibri"/>
      <family val="2"/>
    </font>
    <font>
      <sz val="9"/>
      <color rgb="FF000000"/>
      <name val="Calibri"/>
      <family val="2"/>
    </font>
    <font>
      <sz val="14"/>
      <color rgb="FFFFFFFF"/>
      <name val="Apple Casual"/>
    </font>
    <font>
      <b/>
      <sz val="14"/>
      <color rgb="FFFFFFFF"/>
      <name val="Apple Casual"/>
    </font>
    <font>
      <sz val="9"/>
      <color rgb="FF3366FF"/>
      <name val="Calibri"/>
      <family val="2"/>
    </font>
    <font>
      <sz val="16"/>
      <color rgb="FFFFFFFF"/>
      <name val="Apple Casual"/>
    </font>
    <font>
      <b/>
      <sz val="9"/>
      <color rgb="FF3366FF"/>
      <name val="Calibri"/>
      <family val="2"/>
    </font>
    <font>
      <b/>
      <sz val="7"/>
      <color rgb="FF000000"/>
      <name val="Times New Roman"/>
      <family val="1"/>
    </font>
    <font>
      <sz val="7"/>
      <color rgb="FF000000"/>
      <name val="Times New Roman"/>
      <family val="1"/>
    </font>
    <font>
      <sz val="12"/>
      <color rgb="FFFFFFFF"/>
      <name val="Arial"/>
      <family val="2"/>
    </font>
    <font>
      <sz val="12"/>
      <color rgb="FF333333"/>
      <name val="Arial"/>
      <family val="2"/>
    </font>
    <font>
      <sz val="11"/>
      <color rgb="FF444444"/>
      <name val="Aptos Narrow"/>
      <charset val="1"/>
    </font>
    <font>
      <sz val="11"/>
      <color indexed="8"/>
      <name val="Aptos"/>
      <family val="2"/>
      <charset val="1"/>
    </font>
    <font>
      <b/>
      <sz val="11"/>
      <color rgb="FF000000"/>
      <name val="Calibri"/>
    </font>
    <font>
      <sz val="11"/>
      <name val="Garamond"/>
      <charset val="1"/>
    </font>
    <font>
      <sz val="7"/>
      <color rgb="FF000000"/>
      <name val="Times New Roman"/>
    </font>
    <font>
      <b/>
      <sz val="7"/>
      <color rgb="FF000000"/>
      <name val="Times New Roman"/>
    </font>
    <font>
      <sz val="11"/>
      <color theme="0"/>
      <name val="Calibri"/>
      <family val="2"/>
    </font>
    <font>
      <sz val="7"/>
      <color theme="0"/>
      <name val="Times New Roman"/>
      <family val="1"/>
    </font>
    <font>
      <b/>
      <sz val="11"/>
      <color theme="0"/>
      <name val="Calibri"/>
      <family val="2"/>
    </font>
    <font>
      <b/>
      <sz val="13"/>
      <color rgb="FF000000"/>
      <name val="Calibri"/>
    </font>
    <font>
      <sz val="13"/>
      <color rgb="FF000000"/>
      <name val="Calibri"/>
    </font>
    <font>
      <sz val="9.5"/>
      <color rgb="FF000000"/>
      <name val="Calibri"/>
      <family val="2"/>
    </font>
    <font>
      <b/>
      <sz val="9.5"/>
      <color rgb="FF000000"/>
      <name val="Calibri"/>
      <family val="2"/>
    </font>
    <font>
      <u/>
      <sz val="13"/>
      <color rgb="FF000000"/>
      <name val="Calibri"/>
    </font>
    <font>
      <sz val="12"/>
      <color indexed="8"/>
      <name val="Calibri"/>
      <family val="2"/>
      <scheme val="minor"/>
    </font>
    <font>
      <sz val="12"/>
      <color rgb="FF000000"/>
      <name val="Calibri"/>
      <family val="2"/>
      <scheme val="minor"/>
    </font>
    <font>
      <sz val="8"/>
      <color rgb="FF00000A"/>
      <name val="WordVisiCarriageReturn_MSFontSe"/>
      <charset val="1"/>
    </font>
    <font>
      <sz val="8"/>
      <color rgb="FF00000A"/>
      <name val="Garamond"/>
      <charset val="1"/>
    </font>
    <font>
      <sz val="8"/>
      <color rgb="FF00000A"/>
      <name val="Garamond"/>
    </font>
    <font>
      <sz val="8"/>
      <color rgb="FF00000A"/>
      <name val="WordVisiCarriageReturn_MSFontSe"/>
    </font>
    <font>
      <b/>
      <sz val="10"/>
      <color rgb="FF000000"/>
      <name val="Garamond"/>
      <family val="1"/>
    </font>
    <font>
      <sz val="9"/>
      <color rgb="FF000000"/>
      <name val="Garamond"/>
      <charset val="1"/>
    </font>
    <font>
      <sz val="9"/>
      <color rgb="FF000000"/>
      <name val="WordVisiCarriageReturn_MSFontSe"/>
      <charset val="1"/>
    </font>
    <font>
      <u/>
      <sz val="13"/>
      <color rgb="FF000000"/>
      <name val="Calibri"/>
      <family val="2"/>
    </font>
    <font>
      <sz val="13"/>
      <color rgb="FF000000"/>
      <name val="Calibri"/>
      <family val="2"/>
    </font>
  </fonts>
  <fills count="41">
    <fill>
      <patternFill patternType="none"/>
    </fill>
    <fill>
      <patternFill patternType="gray125"/>
    </fill>
    <fill>
      <patternFill patternType="solid">
        <fgColor indexed="9"/>
      </patternFill>
    </fill>
    <fill>
      <patternFill patternType="solid">
        <fgColor indexed="54"/>
      </patternFill>
    </fill>
    <fill>
      <patternFill patternType="solid">
        <fgColor indexed="22"/>
        <bgColor indexed="31"/>
      </patternFill>
    </fill>
    <fill>
      <patternFill patternType="solid">
        <fgColor indexed="55"/>
        <bgColor indexed="64"/>
      </patternFill>
    </fill>
    <fill>
      <patternFill patternType="solid">
        <fgColor indexed="9"/>
        <bgColor indexed="64"/>
      </patternFill>
    </fill>
    <fill>
      <patternFill patternType="solid">
        <fgColor indexed="11"/>
      </patternFill>
    </fill>
    <fill>
      <patternFill patternType="solid">
        <fgColor indexed="65"/>
        <bgColor indexed="64"/>
      </patternFill>
    </fill>
    <fill>
      <patternFill patternType="solid">
        <fgColor indexed="9"/>
        <bgColor indexed="8"/>
      </patternFill>
    </fill>
    <fill>
      <patternFill patternType="solid">
        <fgColor indexed="43"/>
        <bgColor indexed="64"/>
      </patternFill>
    </fill>
    <fill>
      <patternFill patternType="solid">
        <fgColor indexed="22"/>
        <bgColor indexed="64"/>
      </patternFill>
    </fill>
    <fill>
      <patternFill patternType="solid">
        <fgColor indexed="44"/>
        <bgColor indexed="64"/>
      </patternFill>
    </fill>
    <fill>
      <patternFill patternType="solid">
        <fgColor indexed="23"/>
        <bgColor indexed="64"/>
      </patternFill>
    </fill>
    <fill>
      <patternFill patternType="solid">
        <fgColor indexed="47"/>
        <bgColor indexed="64"/>
      </patternFill>
    </fill>
    <fill>
      <patternFill patternType="solid">
        <fgColor theme="8"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rgb="FFFFFFFF"/>
        <bgColor rgb="FF000000"/>
      </patternFill>
    </fill>
    <fill>
      <patternFill patternType="solid">
        <fgColor theme="7" tint="0.59999389629810485"/>
        <bgColor indexed="64"/>
      </patternFill>
    </fill>
    <fill>
      <patternFill patternType="solid">
        <fgColor rgb="FFFFFF00"/>
        <bgColor rgb="FF000000"/>
      </patternFill>
    </fill>
    <fill>
      <patternFill patternType="solid">
        <fgColor rgb="FF00CCFF"/>
        <bgColor rgb="FF000000"/>
      </patternFill>
    </fill>
    <fill>
      <patternFill patternType="solid">
        <fgColor rgb="FF339966"/>
        <bgColor rgb="FF000000"/>
      </patternFill>
    </fill>
    <fill>
      <patternFill patternType="solid">
        <fgColor rgb="FFFF6600"/>
        <bgColor rgb="FF000000"/>
      </patternFill>
    </fill>
    <fill>
      <patternFill patternType="solid">
        <fgColor rgb="FFC0504D"/>
        <bgColor rgb="FF000000"/>
      </patternFill>
    </fill>
    <fill>
      <patternFill patternType="solid">
        <fgColor rgb="FFC00000"/>
        <bgColor rgb="FF000000"/>
      </patternFill>
    </fill>
    <fill>
      <patternFill patternType="solid">
        <fgColor rgb="FF333399"/>
        <bgColor rgb="FF000000"/>
      </patternFill>
    </fill>
    <fill>
      <patternFill patternType="solid">
        <fgColor rgb="FF969696"/>
        <bgColor rgb="FF000000"/>
      </patternFill>
    </fill>
    <fill>
      <patternFill patternType="solid">
        <fgColor rgb="FF969696"/>
        <bgColor rgb="FF808080"/>
      </patternFill>
    </fill>
    <fill>
      <patternFill patternType="solid">
        <fgColor rgb="FF969696"/>
        <bgColor rgb="FF0000FF"/>
      </patternFill>
    </fill>
    <fill>
      <patternFill patternType="solid">
        <fgColor rgb="FF969696"/>
        <bgColor rgb="FFFF9900"/>
      </patternFill>
    </fill>
    <fill>
      <patternFill patternType="solid">
        <fgColor rgb="FFFFFFCC"/>
        <bgColor rgb="FF000000"/>
      </patternFill>
    </fill>
    <fill>
      <patternFill patternType="solid">
        <fgColor rgb="FF008000"/>
        <bgColor rgb="FF000000"/>
      </patternFill>
    </fill>
    <fill>
      <patternFill patternType="solid">
        <fgColor rgb="FFF78FF7"/>
        <bgColor indexed="64"/>
      </patternFill>
    </fill>
    <fill>
      <patternFill patternType="solid">
        <fgColor theme="3" tint="0.59999389629810485"/>
        <bgColor indexed="64"/>
      </patternFill>
    </fill>
    <fill>
      <patternFill patternType="solid">
        <fgColor rgb="FFBFBFBF"/>
        <bgColor indexed="64"/>
      </patternFill>
    </fill>
    <fill>
      <patternFill patternType="solid">
        <fgColor rgb="FFF0F0F0"/>
        <bgColor indexed="64"/>
      </patternFill>
    </fill>
    <fill>
      <patternFill patternType="solid">
        <fgColor theme="5" tint="0.39997558519241921"/>
        <bgColor indexed="64"/>
      </patternFill>
    </fill>
    <fill>
      <patternFill patternType="solid">
        <fgColor theme="2" tint="-9.9978637043366805E-2"/>
        <bgColor indexed="64"/>
      </patternFill>
    </fill>
  </fills>
  <borders count="229">
    <border>
      <left/>
      <right/>
      <top/>
      <bottom/>
      <diagonal/>
    </border>
    <border>
      <left style="thin">
        <color indexed="59"/>
      </left>
      <right style="thin">
        <color indexed="59"/>
      </right>
      <top/>
      <bottom style="thin">
        <color indexed="59"/>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58"/>
      </left>
      <right style="thin">
        <color indexed="58"/>
      </right>
      <top style="thick">
        <color indexed="58"/>
      </top>
      <bottom style="thin">
        <color indexed="58"/>
      </bottom>
      <diagonal/>
    </border>
    <border>
      <left style="thin">
        <color indexed="58"/>
      </left>
      <right style="thick">
        <color indexed="58"/>
      </right>
      <top style="thick">
        <color indexed="58"/>
      </top>
      <bottom style="thin">
        <color indexed="58"/>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medium">
        <color rgb="FF000000"/>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bottom/>
      <diagonal/>
    </border>
    <border>
      <left style="medium">
        <color rgb="FF000000"/>
      </left>
      <right style="thin">
        <color indexed="64"/>
      </right>
      <top/>
      <bottom style="thin">
        <color indexed="64"/>
      </bottom>
      <diagonal/>
    </border>
    <border>
      <left style="medium">
        <color rgb="FF000000"/>
      </left>
      <right style="thin">
        <color indexed="64"/>
      </right>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1A1A1A"/>
      </right>
      <top style="thin">
        <color rgb="FF1A1A1A"/>
      </top>
      <bottom/>
      <diagonal/>
    </border>
    <border>
      <left style="medium">
        <color rgb="FF000000"/>
      </left>
      <right style="medium">
        <color rgb="FF000000"/>
      </right>
      <top style="medium">
        <color rgb="FF000000"/>
      </top>
      <bottom style="medium">
        <color rgb="FF000000"/>
      </bottom>
      <diagonal/>
    </border>
    <border>
      <left style="thin">
        <color indexed="8"/>
      </left>
      <right/>
      <top/>
      <bottom style="thin">
        <color indexed="8"/>
      </bottom>
      <diagonal/>
    </border>
    <border>
      <left/>
      <right/>
      <top/>
      <bottom style="thin">
        <color indexed="8"/>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thin">
        <color indexed="64"/>
      </right>
      <top style="medium">
        <color indexed="64"/>
      </top>
      <bottom/>
      <diagonal/>
    </border>
    <border>
      <left style="thin">
        <color indexed="64"/>
      </left>
      <right style="medium">
        <color rgb="FF000000"/>
      </right>
      <top style="medium">
        <color indexed="64"/>
      </top>
      <bottom/>
      <diagonal/>
    </border>
    <border>
      <left style="medium">
        <color rgb="FF000000"/>
      </left>
      <right style="thin">
        <color indexed="64"/>
      </right>
      <top style="medium">
        <color indexed="64"/>
      </top>
      <bottom style="thin">
        <color indexed="64"/>
      </bottom>
      <diagonal/>
    </border>
    <border>
      <left style="thin">
        <color indexed="64"/>
      </left>
      <right style="medium">
        <color rgb="FF000000"/>
      </right>
      <top style="medium">
        <color indexed="64"/>
      </top>
      <bottom style="thin">
        <color indexed="64"/>
      </bottom>
      <diagonal/>
    </border>
    <border>
      <left style="medium">
        <color rgb="FF000000"/>
      </left>
      <right style="thin">
        <color indexed="64"/>
      </right>
      <top style="thin">
        <color indexed="64"/>
      </top>
      <bottom style="medium">
        <color indexed="64"/>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medium">
        <color rgb="FF000000"/>
      </bottom>
      <diagonal/>
    </border>
    <border>
      <left/>
      <right style="thin">
        <color indexed="64"/>
      </right>
      <top style="thin">
        <color indexed="64"/>
      </top>
      <bottom style="medium">
        <color rgb="FF000000"/>
      </bottom>
      <diagonal/>
    </border>
    <border>
      <left/>
      <right style="thin">
        <color indexed="64"/>
      </right>
      <top style="medium">
        <color rgb="FF000000"/>
      </top>
      <bottom style="thin">
        <color indexed="64"/>
      </bottom>
      <diagonal/>
    </border>
    <border>
      <left style="thin">
        <color indexed="64"/>
      </left>
      <right style="medium">
        <color rgb="FF000000"/>
      </right>
      <top/>
      <bottom/>
      <diagonal/>
    </border>
    <border>
      <left style="thin">
        <color indexed="64"/>
      </left>
      <right style="medium">
        <color rgb="FF000000"/>
      </right>
      <top style="medium">
        <color rgb="FF000000"/>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thin">
        <color indexed="64"/>
      </left>
      <right style="thin">
        <color indexed="64"/>
      </right>
      <top/>
      <bottom style="thin">
        <color rgb="FF000000"/>
      </bottom>
      <diagonal/>
    </border>
    <border>
      <left style="medium">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medium">
        <color indexed="64"/>
      </left>
      <right style="thin">
        <color indexed="64"/>
      </right>
      <top/>
      <bottom style="thin">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right/>
      <top style="thin">
        <color rgb="FFC0504D"/>
      </top>
      <bottom/>
      <diagonal/>
    </border>
    <border>
      <left style="medium">
        <color rgb="FF000000"/>
      </left>
      <right style="thin">
        <color indexed="64"/>
      </right>
      <top/>
      <bottom style="thin">
        <color rgb="FF000000"/>
      </bottom>
      <diagonal/>
    </border>
    <border>
      <left/>
      <right style="thin">
        <color indexed="64"/>
      </right>
      <top/>
      <bottom style="thin">
        <color rgb="FF000000"/>
      </bottom>
      <diagonal/>
    </border>
    <border>
      <left/>
      <right style="medium">
        <color rgb="FF000000"/>
      </right>
      <top/>
      <bottom/>
      <diagonal/>
    </border>
    <border>
      <left style="thin">
        <color indexed="64"/>
      </left>
      <right/>
      <top/>
      <bottom style="thin">
        <color rgb="FF000000"/>
      </bottom>
      <diagonal/>
    </border>
    <border>
      <left style="thin">
        <color indexed="64"/>
      </left>
      <right/>
      <top/>
      <bottom style="medium">
        <color rgb="FF000000"/>
      </bottom>
      <diagonal/>
    </border>
    <border>
      <left/>
      <right style="thin">
        <color indexed="64"/>
      </right>
      <top/>
      <bottom style="medium">
        <color rgb="FF000000"/>
      </bottom>
      <diagonal/>
    </border>
    <border>
      <left/>
      <right style="medium">
        <color rgb="FF000000"/>
      </right>
      <top/>
      <bottom style="medium">
        <color rgb="FF000000"/>
      </bottom>
      <diagonal/>
    </border>
    <border>
      <left style="thin">
        <color indexed="64"/>
      </left>
      <right style="medium">
        <color rgb="FF000000"/>
      </right>
      <top/>
      <bottom style="medium">
        <color rgb="FF000000"/>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indexed="64"/>
      </left>
      <right/>
      <top/>
      <bottom style="medium">
        <color rgb="FF000000"/>
      </bottom>
      <diagonal/>
    </border>
    <border>
      <left/>
      <right/>
      <top/>
      <bottom style="medium">
        <color rgb="FF000000"/>
      </bottom>
      <diagonal/>
    </border>
    <border>
      <left style="medium">
        <color indexed="64"/>
      </left>
      <right style="medium">
        <color indexed="64"/>
      </right>
      <top/>
      <bottom style="medium">
        <color rgb="FF000000"/>
      </bottom>
      <diagonal/>
    </border>
    <border>
      <left/>
      <right style="medium">
        <color rgb="FF000000"/>
      </right>
      <top/>
      <bottom style="medium">
        <color indexed="64"/>
      </bottom>
      <diagonal/>
    </border>
    <border>
      <left style="medium">
        <color indexed="64"/>
      </left>
      <right/>
      <top style="medium">
        <color indexed="64"/>
      </top>
      <bottom style="medium">
        <color rgb="FF000000"/>
      </bottom>
      <diagonal/>
    </border>
    <border>
      <left/>
      <right style="thin">
        <color rgb="FF1A1A1A"/>
      </right>
      <top/>
      <bottom/>
      <diagonal/>
    </border>
    <border>
      <left style="thin">
        <color rgb="FF1A1A1A"/>
      </left>
      <right style="thin">
        <color rgb="FF1A1A1A"/>
      </right>
      <top style="thin">
        <color rgb="FF1A1A1A"/>
      </top>
      <bottom style="thin">
        <color rgb="FF1A1A1A"/>
      </bottom>
      <diagonal/>
    </border>
    <border>
      <left style="thin">
        <color rgb="FF1A1A1A"/>
      </left>
      <right/>
      <top style="thin">
        <color rgb="FF1A1A1A"/>
      </top>
      <bottom style="thin">
        <color rgb="FF1A1A1A"/>
      </bottom>
      <diagonal/>
    </border>
    <border>
      <left/>
      <right style="thin">
        <color rgb="FF1A1A1A"/>
      </right>
      <top style="thin">
        <color rgb="FF1A1A1A"/>
      </top>
      <bottom style="thin">
        <color rgb="FF1A1A1A"/>
      </bottom>
      <diagonal/>
    </border>
    <border>
      <left/>
      <right/>
      <top style="thin">
        <color rgb="FF1A1A1A"/>
      </top>
      <bottom style="thin">
        <color rgb="FF1A1A1A"/>
      </bottom>
      <diagonal/>
    </border>
    <border>
      <left/>
      <right/>
      <top/>
      <bottom style="thin">
        <color rgb="FF1A1A1A"/>
      </bottom>
      <diagonal/>
    </border>
    <border>
      <left style="thin">
        <color rgb="FF1A1A1A"/>
      </left>
      <right/>
      <top/>
      <bottom style="thin">
        <color indexed="64"/>
      </bottom>
      <diagonal/>
    </border>
    <border>
      <left style="thin">
        <color rgb="FF1A1A1A"/>
      </left>
      <right style="thin">
        <color rgb="FF1A1A1A"/>
      </right>
      <top/>
      <bottom/>
      <diagonal/>
    </border>
    <border>
      <left style="medium">
        <color rgb="FF000000"/>
      </left>
      <right/>
      <top style="medium">
        <color rgb="FF000000"/>
      </top>
      <bottom style="thin">
        <color indexed="64"/>
      </bottom>
      <diagonal/>
    </border>
    <border>
      <left style="thin">
        <color rgb="FF000000"/>
      </left>
      <right style="thin">
        <color rgb="FF000000"/>
      </right>
      <top style="medium">
        <color rgb="FF000000"/>
      </top>
      <bottom style="thin">
        <color rgb="FF000000"/>
      </bottom>
      <diagonal/>
    </border>
    <border>
      <left/>
      <right style="medium">
        <color rgb="FF000000"/>
      </right>
      <top style="medium">
        <color rgb="FF000000"/>
      </top>
      <bottom/>
      <diagonal/>
    </border>
    <border>
      <left style="medium">
        <color rgb="FF000000"/>
      </left>
      <right/>
      <top/>
      <bottom style="thin">
        <color indexed="64"/>
      </bottom>
      <diagonal/>
    </border>
    <border>
      <left style="medium">
        <color rgb="FF000000"/>
      </left>
      <right/>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58"/>
      </left>
      <right/>
      <top style="thick">
        <color indexed="58"/>
      </top>
      <bottom style="thin">
        <color indexed="58"/>
      </bottom>
      <diagonal/>
    </border>
    <border>
      <left style="thick">
        <color indexed="64"/>
      </left>
      <right/>
      <top style="thick">
        <color indexed="64"/>
      </top>
      <bottom style="thick">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auto="1"/>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thin">
        <color rgb="FF000000"/>
      </left>
      <right style="thin">
        <color auto="1"/>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bottom style="thin">
        <color rgb="FF000000"/>
      </bottom>
      <diagonal/>
    </border>
    <border>
      <left/>
      <right/>
      <top style="thin">
        <color rgb="FF000000"/>
      </top>
      <bottom/>
      <diagonal/>
    </border>
    <border>
      <left style="thin">
        <color rgb="FF000000"/>
      </left>
      <right/>
      <top style="thin">
        <color rgb="FF000000"/>
      </top>
      <bottom/>
      <diagonal/>
    </border>
    <border>
      <left style="medium">
        <color indexed="64"/>
      </left>
      <right style="thin">
        <color indexed="64"/>
      </right>
      <top style="thin">
        <color indexed="64"/>
      </top>
      <bottom style="thin">
        <color indexed="64"/>
      </bottom>
      <diagonal/>
    </border>
    <border>
      <left style="thin">
        <color indexed="64"/>
      </left>
      <right/>
      <top style="medium">
        <color rgb="FF000000"/>
      </top>
      <bottom/>
      <diagonal/>
    </border>
    <border>
      <left style="medium">
        <color indexed="64"/>
      </left>
      <right/>
      <top style="medium">
        <color rgb="FF000000"/>
      </top>
      <bottom style="medium">
        <color indexed="64"/>
      </bottom>
      <diagonal/>
    </border>
    <border>
      <left/>
      <right style="thin">
        <color indexed="64"/>
      </right>
      <top style="medium">
        <color rgb="FF000000"/>
      </top>
      <bottom style="medium">
        <color indexed="64"/>
      </bottom>
      <diagonal/>
    </border>
    <border>
      <left style="thin">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right style="thin">
        <color indexed="64"/>
      </right>
      <top style="medium">
        <color rgb="FF000000"/>
      </top>
      <bottom/>
      <diagonal/>
    </border>
    <border>
      <left style="thin">
        <color rgb="FF000000"/>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rgb="FF000000"/>
      </right>
      <top/>
      <bottom style="thin">
        <color indexed="64"/>
      </bottom>
      <diagonal/>
    </border>
    <border>
      <left/>
      <right style="medium">
        <color indexed="64"/>
      </right>
      <top style="thin">
        <color indexed="64"/>
      </top>
      <bottom/>
      <diagonal/>
    </border>
    <border>
      <left/>
      <right style="thin">
        <color rgb="FF1A1A1A"/>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59"/>
      </left>
      <right style="thin">
        <color indexed="59"/>
      </right>
      <top style="thin">
        <color indexed="59"/>
      </top>
      <bottom style="thin">
        <color indexed="59"/>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right style="thin">
        <color rgb="FF000000"/>
      </right>
      <top style="thin">
        <color auto="1"/>
      </top>
      <bottom style="thin">
        <color auto="1"/>
      </bottom>
      <diagonal/>
    </border>
    <border>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top style="thin">
        <color auto="1"/>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right style="medium">
        <color rgb="FF000000"/>
      </right>
      <top style="thin">
        <color indexed="64"/>
      </top>
      <bottom style="thin">
        <color indexed="64"/>
      </bottom>
      <diagonal/>
    </border>
    <border>
      <left style="medium">
        <color indexed="64"/>
      </left>
      <right style="thin">
        <color indexed="64"/>
      </right>
      <top style="thin">
        <color indexed="64"/>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indexed="59"/>
      </left>
      <right/>
      <top style="thin">
        <color indexed="59"/>
      </top>
      <bottom style="thin">
        <color indexed="59"/>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rgb="FF000000"/>
      </right>
      <top style="thin">
        <color indexed="64"/>
      </top>
      <bottom/>
      <diagonal/>
    </border>
    <border>
      <left/>
      <right style="medium">
        <color indexed="64"/>
      </right>
      <top style="thin">
        <color indexed="64"/>
      </top>
      <bottom/>
      <diagonal/>
    </border>
    <border>
      <left style="medium">
        <color rgb="FF000000"/>
      </left>
      <right style="thin">
        <color indexed="64"/>
      </right>
      <top style="thin">
        <color indexed="64"/>
      </top>
      <bottom/>
      <diagonal/>
    </border>
    <border>
      <left/>
      <right/>
      <top style="thin">
        <color indexed="64"/>
      </top>
      <bottom/>
      <diagonal/>
    </border>
    <border>
      <left style="thin">
        <color rgb="FF000000"/>
      </left>
      <right style="thin">
        <color rgb="FF000000"/>
      </right>
      <top style="thin">
        <color auto="1"/>
      </top>
      <bottom/>
      <diagonal/>
    </border>
    <border>
      <left style="thin">
        <color indexed="58"/>
      </left>
      <right style="thin">
        <color indexed="58"/>
      </right>
      <top style="thin">
        <color indexed="58"/>
      </top>
      <bottom/>
      <diagonal/>
    </border>
    <border>
      <left style="thin">
        <color indexed="58"/>
      </left>
      <right style="thick">
        <color indexed="58"/>
      </right>
      <top style="thin">
        <color indexed="58"/>
      </top>
      <bottom/>
      <diagonal/>
    </border>
    <border>
      <left style="thin">
        <color indexed="58"/>
      </left>
      <right style="thin">
        <color indexed="58"/>
      </right>
      <top style="thin">
        <color indexed="58"/>
      </top>
      <bottom style="thin">
        <color indexed="58"/>
      </bottom>
      <diagonal/>
    </border>
    <border>
      <left style="thin">
        <color indexed="64"/>
      </left>
      <right style="thin">
        <color indexed="64"/>
      </right>
      <top style="thin">
        <color indexed="64"/>
      </top>
      <bottom style="thin">
        <color indexed="64"/>
      </bottom>
      <diagonal/>
    </border>
    <border>
      <left/>
      <right style="thin">
        <color indexed="58"/>
      </right>
      <top style="thin">
        <color indexed="58"/>
      </top>
      <bottom style="thin">
        <color indexed="58"/>
      </bottom>
      <diagonal/>
    </border>
    <border>
      <left style="thin">
        <color indexed="58"/>
      </left>
      <right/>
      <top style="thin">
        <color indexed="58"/>
      </top>
      <bottom style="thin">
        <color indexed="58"/>
      </bottom>
      <diagonal/>
    </border>
    <border>
      <left style="thin">
        <color indexed="58"/>
      </left>
      <right style="thin">
        <color indexed="58"/>
      </right>
      <top style="thin">
        <color indexed="58"/>
      </top>
      <bottom style="thick">
        <color indexed="58"/>
      </bottom>
      <diagonal/>
    </border>
    <border>
      <left style="thin">
        <color indexed="58"/>
      </left>
      <right/>
      <top style="thin">
        <color indexed="58"/>
      </top>
      <bottom style="thick">
        <color indexed="5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rgb="FF000000"/>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style="thin">
        <color indexed="64"/>
      </right>
      <top style="thin">
        <color indexed="64"/>
      </top>
      <bottom/>
      <diagonal/>
    </border>
  </borders>
  <cellStyleXfs count="23">
    <xf numFmtId="0" fontId="0" fillId="0" borderId="0"/>
    <xf numFmtId="168" fontId="1" fillId="0" borderId="0" applyFill="0" applyBorder="0" applyAlignment="0" applyProtection="0"/>
    <xf numFmtId="166" fontId="1" fillId="0" borderId="0" applyFill="0" applyBorder="0" applyAlignment="0" applyProtection="0"/>
    <xf numFmtId="165" fontId="1" fillId="0" borderId="0" applyFill="0" applyBorder="0" applyAlignment="0" applyProtection="0"/>
    <xf numFmtId="169" fontId="8" fillId="0" borderId="0" applyFill="0" applyBorder="0" applyAlignment="0" applyProtection="0"/>
    <xf numFmtId="165" fontId="38" fillId="0" borderId="0" applyFont="0" applyFill="0" applyBorder="0" applyAlignment="0" applyProtection="0"/>
    <xf numFmtId="164" fontId="39" fillId="0" borderId="0" applyFont="0" applyFill="0" applyBorder="0" applyAlignment="0" applyProtection="0"/>
    <xf numFmtId="164" fontId="38" fillId="0" borderId="0" applyFont="0" applyFill="0" applyBorder="0" applyAlignment="0" applyProtection="0"/>
    <xf numFmtId="172" fontId="1" fillId="0" borderId="0" applyFont="0" applyFill="0" applyBorder="0" applyAlignment="0" applyProtection="0"/>
    <xf numFmtId="0" fontId="2" fillId="0" borderId="0"/>
    <xf numFmtId="0" fontId="1" fillId="0" borderId="0"/>
    <xf numFmtId="0" fontId="1" fillId="0" borderId="0"/>
    <xf numFmtId="0" fontId="72" fillId="0" borderId="0"/>
    <xf numFmtId="0" fontId="1" fillId="0" borderId="0"/>
    <xf numFmtId="0" fontId="8" fillId="0" borderId="0"/>
    <xf numFmtId="0" fontId="2" fillId="0" borderId="0"/>
    <xf numFmtId="0" fontId="72" fillId="0" borderId="0"/>
    <xf numFmtId="0" fontId="74" fillId="0" borderId="0"/>
    <xf numFmtId="9" fontId="8" fillId="0" borderId="0" applyBorder="0" applyAlignment="0" applyProtection="0"/>
    <xf numFmtId="9" fontId="38" fillId="0" borderId="0" applyFont="0" applyFill="0" applyBorder="0" applyAlignment="0" applyProtection="0"/>
    <xf numFmtId="9" fontId="8" fillId="0" borderId="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cellStyleXfs>
  <cellXfs count="1291">
    <xf numFmtId="0" fontId="0" fillId="0" borderId="0" xfId="0"/>
    <xf numFmtId="0" fontId="5" fillId="0" borderId="0" xfId="0" applyFont="1"/>
    <xf numFmtId="0" fontId="4" fillId="0" borderId="0" xfId="0" applyFont="1"/>
    <xf numFmtId="0" fontId="7" fillId="0" borderId="0" xfId="0" applyFont="1" applyAlignment="1">
      <alignment horizontal="center" vertical="center"/>
    </xf>
    <xf numFmtId="0" fontId="7" fillId="0" borderId="0" xfId="0" applyFont="1" applyAlignment="1">
      <alignment vertical="center"/>
    </xf>
    <xf numFmtId="0" fontId="5" fillId="0" borderId="0" xfId="0" applyFont="1" applyAlignment="1">
      <alignment wrapText="1"/>
    </xf>
    <xf numFmtId="0" fontId="4" fillId="0" borderId="0" xfId="0" applyFont="1" applyAlignment="1">
      <alignment wrapText="1"/>
    </xf>
    <xf numFmtId="0" fontId="40" fillId="0" borderId="0" xfId="14" applyFont="1" applyAlignment="1">
      <alignment horizontal="center" vertical="center" wrapText="1"/>
    </xf>
    <xf numFmtId="0" fontId="40" fillId="4" borderId="0" xfId="14" applyFont="1" applyFill="1" applyAlignment="1">
      <alignment horizontal="center" vertical="center" wrapText="1"/>
    </xf>
    <xf numFmtId="0" fontId="12" fillId="0" borderId="0" xfId="14" applyFont="1" applyAlignment="1">
      <alignment horizontal="center" vertical="center" wrapText="1"/>
    </xf>
    <xf numFmtId="0" fontId="12" fillId="4" borderId="0" xfId="14" applyFont="1" applyFill="1" applyAlignment="1">
      <alignment horizontal="center" vertical="center" wrapText="1"/>
    </xf>
    <xf numFmtId="0" fontId="13" fillId="0" borderId="0" xfId="14" applyFont="1" applyProtection="1">
      <protection locked="0"/>
    </xf>
    <xf numFmtId="0" fontId="20" fillId="0" borderId="0" xfId="0" applyFont="1" applyAlignment="1">
      <alignment vertical="center"/>
    </xf>
    <xf numFmtId="0" fontId="20" fillId="0" borderId="0" xfId="0" applyFont="1" applyAlignment="1">
      <alignment horizontal="center" vertical="center"/>
    </xf>
    <xf numFmtId="0" fontId="15" fillId="0" borderId="0" xfId="0" applyFont="1" applyAlignment="1">
      <alignment horizontal="center" vertical="center"/>
    </xf>
    <xf numFmtId="0" fontId="43" fillId="0" borderId="0" xfId="0" applyFont="1" applyAlignment="1">
      <alignment vertical="center" wrapText="1"/>
    </xf>
    <xf numFmtId="0" fontId="42" fillId="0" borderId="0" xfId="0" applyFont="1" applyAlignment="1">
      <alignment horizontal="justify" vertical="center" wrapText="1"/>
    </xf>
    <xf numFmtId="0" fontId="15" fillId="0" borderId="1" xfId="0" applyFont="1" applyBorder="1" applyAlignment="1">
      <alignment horizontal="center" vertical="center"/>
    </xf>
    <xf numFmtId="0" fontId="0" fillId="0" borderId="0" xfId="0" applyAlignment="1">
      <alignment wrapText="1"/>
    </xf>
    <xf numFmtId="0" fontId="7" fillId="0" borderId="0" xfId="0" applyFont="1" applyAlignment="1">
      <alignment vertical="center" wrapText="1"/>
    </xf>
    <xf numFmtId="0" fontId="2" fillId="0" borderId="0" xfId="15"/>
    <xf numFmtId="0" fontId="2" fillId="0" borderId="0" xfId="15" applyAlignment="1">
      <alignment vertical="center"/>
    </xf>
    <xf numFmtId="0" fontId="2" fillId="0" borderId="0" xfId="15" applyAlignment="1">
      <alignment horizontal="center"/>
    </xf>
    <xf numFmtId="3" fontId="2" fillId="0" borderId="0" xfId="15" applyNumberFormat="1"/>
    <xf numFmtId="0" fontId="2" fillId="0" borderId="0" xfId="15" applyAlignment="1">
      <alignment wrapText="1"/>
    </xf>
    <xf numFmtId="0" fontId="24" fillId="0" borderId="0" xfId="0" applyFont="1" applyAlignment="1">
      <alignment horizontal="center" vertical="center"/>
    </xf>
    <xf numFmtId="0" fontId="1" fillId="0" borderId="0" xfId="11"/>
    <xf numFmtId="0" fontId="0" fillId="8" borderId="0" xfId="0" applyFill="1"/>
    <xf numFmtId="0" fontId="44" fillId="8" borderId="0" xfId="0" applyFont="1" applyFill="1"/>
    <xf numFmtId="0" fontId="0" fillId="8" borderId="0" xfId="0" applyFill="1" applyAlignment="1">
      <alignment horizontal="center" vertical="center"/>
    </xf>
    <xf numFmtId="0" fontId="46" fillId="0" borderId="0" xfId="0" applyFont="1" applyAlignment="1">
      <alignment horizontal="left" vertical="center" wrapText="1" indent="1"/>
    </xf>
    <xf numFmtId="0" fontId="72" fillId="8" borderId="0" xfId="12" applyFill="1"/>
    <xf numFmtId="0" fontId="72" fillId="0" borderId="0" xfId="12"/>
    <xf numFmtId="9" fontId="39" fillId="0" borderId="0" xfId="19" applyFont="1" applyFill="1" applyBorder="1"/>
    <xf numFmtId="170" fontId="39" fillId="0" borderId="0" xfId="19" applyNumberFormat="1" applyFont="1" applyFill="1" applyBorder="1"/>
    <xf numFmtId="9" fontId="39" fillId="0" borderId="0" xfId="19" applyFont="1" applyBorder="1"/>
    <xf numFmtId="0" fontId="0" fillId="0" borderId="0" xfId="0" applyAlignment="1" applyProtection="1">
      <alignment wrapText="1"/>
      <protection locked="0"/>
    </xf>
    <xf numFmtId="0" fontId="0" fillId="0" borderId="0" xfId="0" applyAlignment="1" applyProtection="1">
      <alignment horizontal="left" wrapText="1"/>
      <protection locked="0"/>
    </xf>
    <xf numFmtId="0" fontId="47" fillId="0" borderId="0" xfId="0" applyFont="1" applyAlignment="1" applyProtection="1">
      <alignment horizontal="center" vertical="center" wrapText="1"/>
      <protection locked="0"/>
    </xf>
    <xf numFmtId="0" fontId="48" fillId="10" borderId="4" xfId="0" applyFont="1" applyFill="1" applyBorder="1" applyAlignment="1" applyProtection="1">
      <alignment horizontal="center" vertical="center" wrapText="1"/>
      <protection locked="0"/>
    </xf>
    <xf numFmtId="0" fontId="0" fillId="6" borderId="0" xfId="0" applyFill="1" applyAlignment="1" applyProtection="1">
      <alignment wrapText="1"/>
      <protection locked="0"/>
    </xf>
    <xf numFmtId="0" fontId="0" fillId="0" borderId="6" xfId="0" applyBorder="1" applyAlignment="1" applyProtection="1">
      <alignment horizontal="center" vertical="center" wrapText="1"/>
      <protection locked="0"/>
    </xf>
    <xf numFmtId="0" fontId="51" fillId="10" borderId="4" xfId="0" applyFont="1" applyFill="1" applyBorder="1" applyAlignment="1" applyProtection="1">
      <alignment horizontal="center" vertical="center" wrapText="1"/>
      <protection locked="0"/>
    </xf>
    <xf numFmtId="0" fontId="0" fillId="0" borderId="0" xfId="0" applyAlignment="1" applyProtection="1">
      <alignment horizontal="center" wrapText="1"/>
      <protection locked="0"/>
    </xf>
    <xf numFmtId="0" fontId="41" fillId="0" borderId="0" xfId="0" applyFont="1" applyAlignment="1" applyProtection="1">
      <alignment horizontal="center" vertical="center" wrapText="1"/>
      <protection locked="0"/>
    </xf>
    <xf numFmtId="0" fontId="0" fillId="0" borderId="18" xfId="0" applyBorder="1" applyAlignment="1" applyProtection="1">
      <alignment horizontal="left" vertical="center" wrapText="1"/>
      <protection locked="0"/>
    </xf>
    <xf numFmtId="0" fontId="0" fillId="6" borderId="18" xfId="0" applyFill="1" applyBorder="1" applyAlignment="1" applyProtection="1">
      <alignment horizontal="left" vertical="center" wrapText="1"/>
      <protection locked="0"/>
    </xf>
    <xf numFmtId="0" fontId="51" fillId="5" borderId="2" xfId="0" applyFont="1" applyFill="1" applyBorder="1" applyAlignment="1">
      <alignment horizontal="center" vertical="center" wrapText="1"/>
    </xf>
    <xf numFmtId="0" fontId="49" fillId="10" borderId="4" xfId="0" applyFont="1" applyFill="1" applyBorder="1" applyAlignment="1" applyProtection="1">
      <alignment horizontal="center" vertical="center" wrapText="1"/>
      <protection locked="0"/>
    </xf>
    <xf numFmtId="0" fontId="52" fillId="8" borderId="0" xfId="0" applyFont="1" applyFill="1"/>
    <xf numFmtId="0" fontId="53" fillId="0" borderId="0" xfId="0" applyFont="1" applyAlignment="1">
      <alignment horizontal="center" vertical="center" wrapText="1"/>
    </xf>
    <xf numFmtId="0" fontId="52" fillId="0" borderId="0" xfId="0" applyFont="1"/>
    <xf numFmtId="0" fontId="39" fillId="8" borderId="0" xfId="0" applyFont="1" applyFill="1"/>
    <xf numFmtId="0" fontId="46" fillId="0" borderId="0" xfId="0" applyFont="1"/>
    <xf numFmtId="0" fontId="39" fillId="0" borderId="0" xfId="0" applyFont="1"/>
    <xf numFmtId="0" fontId="54" fillId="11" borderId="0" xfId="0" applyFont="1" applyFill="1" applyAlignment="1">
      <alignment vertical="center"/>
    </xf>
    <xf numFmtId="0" fontId="39" fillId="0" borderId="0" xfId="0" applyFont="1" applyAlignment="1">
      <alignment vertical="center" wrapText="1"/>
    </xf>
    <xf numFmtId="0" fontId="39" fillId="0" borderId="11" xfId="0" applyFont="1" applyBorder="1"/>
    <xf numFmtId="0" fontId="55" fillId="0" borderId="0" xfId="0" applyFont="1" applyAlignment="1">
      <alignment horizontal="center" vertical="center" wrapText="1"/>
    </xf>
    <xf numFmtId="0" fontId="39" fillId="0" borderId="12" xfId="0" applyFont="1" applyBorder="1"/>
    <xf numFmtId="0" fontId="39" fillId="0" borderId="0" xfId="0" applyFont="1" applyAlignment="1">
      <alignment vertical="top" wrapText="1"/>
    </xf>
    <xf numFmtId="0" fontId="39" fillId="0" borderId="12" xfId="0" applyFont="1" applyBorder="1" applyAlignment="1">
      <alignment vertical="top"/>
    </xf>
    <xf numFmtId="0" fontId="39" fillId="0" borderId="12" xfId="0" applyFont="1" applyBorder="1" applyAlignment="1">
      <alignment horizontal="justify" vertical="center"/>
    </xf>
    <xf numFmtId="9" fontId="39" fillId="0" borderId="0" xfId="0" applyNumberFormat="1" applyFont="1"/>
    <xf numFmtId="3" fontId="39" fillId="0" borderId="0" xfId="0" applyNumberFormat="1" applyFont="1"/>
    <xf numFmtId="0" fontId="39" fillId="0" borderId="12" xfId="0" applyFont="1" applyBorder="1" applyAlignment="1">
      <alignment vertical="center"/>
    </xf>
    <xf numFmtId="0" fontId="39" fillId="0" borderId="0" xfId="0" applyFont="1" applyAlignment="1">
      <alignment horizontal="left"/>
    </xf>
    <xf numFmtId="0" fontId="39" fillId="0" borderId="0" xfId="0" applyFont="1" applyAlignment="1">
      <alignment vertical="top"/>
    </xf>
    <xf numFmtId="0" fontId="39" fillId="0" borderId="0" xfId="0" applyFont="1" applyAlignment="1">
      <alignment horizontal="left" vertical="top"/>
    </xf>
    <xf numFmtId="0" fontId="39" fillId="0" borderId="11" xfId="0" applyFont="1" applyBorder="1" applyAlignment="1">
      <alignment horizontal="left" vertical="top"/>
    </xf>
    <xf numFmtId="0" fontId="0" fillId="0" borderId="12" xfId="0" applyBorder="1"/>
    <xf numFmtId="0" fontId="0" fillId="0" borderId="0" xfId="0" applyAlignment="1">
      <alignment horizontal="left"/>
    </xf>
    <xf numFmtId="0" fontId="39" fillId="0" borderId="12" xfId="0" applyFont="1" applyBorder="1" applyAlignment="1">
      <alignment vertical="top" wrapText="1"/>
    </xf>
    <xf numFmtId="0" fontId="39" fillId="0" borderId="11" xfId="0" applyFont="1" applyBorder="1" applyAlignment="1">
      <alignment vertical="top" wrapText="1"/>
    </xf>
    <xf numFmtId="0" fontId="39" fillId="0" borderId="0" xfId="0" applyFont="1" applyAlignment="1">
      <alignment horizontal="center"/>
    </xf>
    <xf numFmtId="0" fontId="44" fillId="8" borderId="0" xfId="12" applyFont="1" applyFill="1"/>
    <xf numFmtId="0" fontId="72" fillId="8" borderId="0" xfId="12" applyFill="1" applyAlignment="1">
      <alignment horizontal="center" vertical="center"/>
    </xf>
    <xf numFmtId="0" fontId="57" fillId="8" borderId="19" xfId="12" applyFont="1" applyFill="1" applyBorder="1" applyAlignment="1">
      <alignment horizontal="center" vertical="center" wrapText="1"/>
    </xf>
    <xf numFmtId="0" fontId="72" fillId="6" borderId="0" xfId="12" applyFill="1"/>
    <xf numFmtId="0" fontId="57" fillId="6" borderId="0" xfId="12" applyFont="1" applyFill="1" applyAlignment="1">
      <alignment horizontal="center" vertical="center" wrapText="1"/>
    </xf>
    <xf numFmtId="0" fontId="58" fillId="6" borderId="19" xfId="12" applyFont="1" applyFill="1" applyBorder="1" applyAlignment="1">
      <alignment horizontal="left" vertical="center" wrapText="1"/>
    </xf>
    <xf numFmtId="0" fontId="0" fillId="0" borderId="29"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51" fillId="5" borderId="17" xfId="0" applyFont="1" applyFill="1" applyBorder="1" applyAlignment="1">
      <alignment horizontal="center" vertical="center" wrapText="1"/>
    </xf>
    <xf numFmtId="0" fontId="46" fillId="8" borderId="0" xfId="0" applyFont="1" applyFill="1" applyAlignment="1">
      <alignment horizontal="left" vertical="center" wrapText="1" indent="1"/>
    </xf>
    <xf numFmtId="0" fontId="1" fillId="0" borderId="0" xfId="11" applyProtection="1">
      <protection locked="0"/>
    </xf>
    <xf numFmtId="0" fontId="1" fillId="0" borderId="0" xfId="11" applyProtection="1">
      <protection hidden="1"/>
    </xf>
    <xf numFmtId="0" fontId="35" fillId="12" borderId="30" xfId="11" applyFont="1" applyFill="1" applyBorder="1" applyProtection="1">
      <protection hidden="1"/>
    </xf>
    <xf numFmtId="0" fontId="59" fillId="0" borderId="0" xfId="0" applyFont="1" applyAlignment="1">
      <alignment horizontal="justify" vertical="center"/>
    </xf>
    <xf numFmtId="0" fontId="1" fillId="0" borderId="0" xfId="0" applyFont="1" applyAlignment="1">
      <alignment horizontal="justify" vertical="center"/>
    </xf>
    <xf numFmtId="0" fontId="3" fillId="0" borderId="17" xfId="0" applyFont="1" applyBorder="1" applyAlignment="1">
      <alignment horizontal="center" vertical="center" wrapText="1"/>
    </xf>
    <xf numFmtId="0" fontId="3" fillId="0" borderId="15" xfId="0" applyFont="1" applyBorder="1" applyAlignment="1">
      <alignment horizontal="center" vertical="center" wrapText="1"/>
    </xf>
    <xf numFmtId="0" fontId="1" fillId="0" borderId="17" xfId="0" applyFont="1" applyBorder="1" applyAlignment="1">
      <alignment horizontal="center" vertical="center" wrapText="1"/>
    </xf>
    <xf numFmtId="0" fontId="19" fillId="0" borderId="24" xfId="0" applyFont="1" applyBorder="1" applyAlignment="1">
      <alignment vertical="center"/>
    </xf>
    <xf numFmtId="0" fontId="19" fillId="0" borderId="13" xfId="0" applyFont="1" applyBorder="1" applyAlignment="1">
      <alignment vertical="center" wrapText="1"/>
    </xf>
    <xf numFmtId="0" fontId="19" fillId="0" borderId="17" xfId="0" applyFont="1" applyBorder="1" applyAlignment="1">
      <alignment horizontal="center" vertical="center" wrapText="1"/>
    </xf>
    <xf numFmtId="0" fontId="19" fillId="0" borderId="15" xfId="0" applyFont="1" applyBorder="1" applyAlignment="1">
      <alignment horizontal="center" vertical="center" wrapText="1"/>
    </xf>
    <xf numFmtId="0" fontId="36" fillId="0" borderId="13" xfId="0" applyFont="1" applyBorder="1" applyAlignment="1">
      <alignment vertical="center"/>
    </xf>
    <xf numFmtId="0" fontId="19" fillId="0" borderId="13" xfId="0" applyFont="1" applyBorder="1" applyAlignment="1">
      <alignment vertical="center"/>
    </xf>
    <xf numFmtId="0" fontId="37" fillId="0" borderId="13" xfId="0" applyFont="1" applyBorder="1" applyAlignment="1">
      <alignment vertical="center"/>
    </xf>
    <xf numFmtId="0" fontId="37" fillId="0" borderId="17" xfId="0" applyFont="1" applyBorder="1" applyAlignment="1">
      <alignment vertical="center"/>
    </xf>
    <xf numFmtId="0" fontId="37" fillId="0" borderId="15" xfId="0" applyFont="1" applyBorder="1" applyAlignment="1">
      <alignment vertical="center"/>
    </xf>
    <xf numFmtId="0" fontId="3" fillId="0" borderId="14" xfId="0" applyFont="1" applyBorder="1" applyAlignment="1">
      <alignment horizontal="center" vertical="center" wrapText="1"/>
    </xf>
    <xf numFmtId="0" fontId="3" fillId="0" borderId="31" xfId="0" applyFont="1" applyBorder="1" applyAlignment="1">
      <alignment horizontal="center" vertical="center"/>
    </xf>
    <xf numFmtId="0" fontId="3" fillId="0" borderId="31" xfId="0" applyFont="1" applyBorder="1" applyAlignment="1">
      <alignment horizontal="center" vertical="center" wrapText="1"/>
    </xf>
    <xf numFmtId="0" fontId="24" fillId="0" borderId="32" xfId="0" applyFont="1" applyBorder="1" applyAlignment="1">
      <alignment horizontal="center" vertical="center"/>
    </xf>
    <xf numFmtId="0" fontId="9" fillId="0" borderId="32" xfId="0" applyFont="1" applyBorder="1" applyAlignment="1">
      <alignment horizontal="center" vertical="center"/>
    </xf>
    <xf numFmtId="0" fontId="27" fillId="0" borderId="12" xfId="0" applyFont="1" applyBorder="1"/>
    <xf numFmtId="0" fontId="6" fillId="0" borderId="0" xfId="0" applyFont="1"/>
    <xf numFmtId="0" fontId="26" fillId="0" borderId="0" xfId="0" applyFont="1"/>
    <xf numFmtId="0" fontId="27" fillId="11" borderId="12" xfId="0" applyFont="1" applyFill="1" applyBorder="1" applyAlignment="1">
      <alignment vertical="center"/>
    </xf>
    <xf numFmtId="0" fontId="25" fillId="0" borderId="0" xfId="0" applyFont="1" applyAlignment="1">
      <alignment vertical="center"/>
    </xf>
    <xf numFmtId="0" fontId="25" fillId="0" borderId="12" xfId="0" applyFont="1" applyBorder="1" applyAlignment="1">
      <alignment horizontal="left" vertical="center"/>
    </xf>
    <xf numFmtId="0" fontId="25" fillId="0" borderId="0" xfId="0" applyFont="1" applyAlignment="1">
      <alignment horizontal="left" vertical="center"/>
    </xf>
    <xf numFmtId="0" fontId="27" fillId="0" borderId="0" xfId="0" applyFont="1" applyAlignment="1">
      <alignment horizontal="left" vertical="center" wrapText="1"/>
    </xf>
    <xf numFmtId="0" fontId="25" fillId="0" borderId="0" xfId="0" applyFont="1" applyAlignment="1">
      <alignment horizontal="center" vertical="center" wrapText="1"/>
    </xf>
    <xf numFmtId="0" fontId="25" fillId="0" borderId="12" xfId="0" applyFont="1" applyBorder="1" applyAlignment="1">
      <alignment horizontal="left" vertical="center" wrapText="1"/>
    </xf>
    <xf numFmtId="0" fontId="27" fillId="0" borderId="0" xfId="0" applyFont="1" applyAlignment="1">
      <alignment vertical="center"/>
    </xf>
    <xf numFmtId="0" fontId="27" fillId="0" borderId="12" xfId="0" applyFont="1" applyBorder="1" applyAlignment="1">
      <alignment vertical="center"/>
    </xf>
    <xf numFmtId="0" fontId="27" fillId="0" borderId="12" xfId="0" applyFont="1" applyBorder="1" applyAlignment="1">
      <alignment vertical="top"/>
    </xf>
    <xf numFmtId="0" fontId="26" fillId="0" borderId="0" xfId="0" applyFont="1" applyAlignment="1">
      <alignment wrapText="1"/>
    </xf>
    <xf numFmtId="0" fontId="26" fillId="0" borderId="12" xfId="0" applyFont="1" applyBorder="1" applyAlignment="1">
      <alignment vertical="top"/>
    </xf>
    <xf numFmtId="0" fontId="27" fillId="0" borderId="12" xfId="0" applyFont="1" applyBorder="1" applyAlignment="1">
      <alignment horizontal="center" vertical="center"/>
    </xf>
    <xf numFmtId="0" fontId="27" fillId="0" borderId="0" xfId="0" applyFont="1" applyAlignment="1">
      <alignment horizontal="center" vertical="center"/>
    </xf>
    <xf numFmtId="0" fontId="25" fillId="0" borderId="0" xfId="0" applyFont="1" applyAlignment="1">
      <alignment horizontal="justify" vertical="center" wrapText="1"/>
    </xf>
    <xf numFmtId="0" fontId="26" fillId="0" borderId="12" xfId="0" applyFont="1" applyBorder="1"/>
    <xf numFmtId="0" fontId="26" fillId="0" borderId="0" xfId="0" applyFont="1" applyAlignment="1">
      <alignment horizontal="justify" vertical="center" wrapText="1"/>
    </xf>
    <xf numFmtId="0" fontId="26" fillId="0" borderId="11" xfId="0" applyFont="1" applyBorder="1"/>
    <xf numFmtId="0" fontId="27" fillId="6" borderId="12" xfId="0" applyFont="1" applyFill="1" applyBorder="1"/>
    <xf numFmtId="0" fontId="26" fillId="0" borderId="0" xfId="0" applyFont="1" applyAlignment="1">
      <alignment horizontal="left" vertical="center"/>
    </xf>
    <xf numFmtId="0" fontId="27" fillId="0" borderId="0" xfId="0" applyFont="1" applyAlignment="1">
      <alignment horizontal="center"/>
    </xf>
    <xf numFmtId="0" fontId="27" fillId="0" borderId="11" xfId="0" applyFont="1" applyBorder="1" applyAlignment="1">
      <alignment horizontal="center" vertical="center" wrapText="1"/>
    </xf>
    <xf numFmtId="9" fontId="26" fillId="0" borderId="0" xfId="19" applyFont="1" applyBorder="1"/>
    <xf numFmtId="171" fontId="26" fillId="0" borderId="11" xfId="19" applyNumberFormat="1" applyFont="1" applyBorder="1"/>
    <xf numFmtId="0" fontId="26" fillId="0" borderId="12" xfId="0" applyFont="1" applyBorder="1" applyAlignment="1">
      <alignment horizontal="left" vertical="center"/>
    </xf>
    <xf numFmtId="0" fontId="27" fillId="0" borderId="0" xfId="0" applyFont="1"/>
    <xf numFmtId="0" fontId="26" fillId="0" borderId="0" xfId="0" applyFont="1" applyAlignment="1">
      <alignment horizontal="left"/>
    </xf>
    <xf numFmtId="0" fontId="26" fillId="0" borderId="28" xfId="0" applyFont="1" applyBorder="1"/>
    <xf numFmtId="0" fontId="25" fillId="9" borderId="3" xfId="0" applyFont="1" applyFill="1" applyBorder="1" applyAlignment="1">
      <alignment horizontal="center" vertical="center" wrapText="1"/>
    </xf>
    <xf numFmtId="0" fontId="25" fillId="9" borderId="4" xfId="0" applyFont="1" applyFill="1" applyBorder="1" applyAlignment="1">
      <alignment horizontal="center" vertical="center" wrapText="1"/>
    </xf>
    <xf numFmtId="0" fontId="25" fillId="0" borderId="5" xfId="0" applyFont="1" applyBorder="1" applyAlignment="1">
      <alignment horizontal="center" vertical="center" wrapText="1"/>
    </xf>
    <xf numFmtId="0" fontId="34" fillId="8" borderId="0" xfId="12" applyFont="1" applyFill="1"/>
    <xf numFmtId="0" fontId="34" fillId="8" borderId="0" xfId="12" applyFont="1" applyFill="1" applyAlignment="1">
      <alignment horizontal="center" vertical="center"/>
    </xf>
    <xf numFmtId="0" fontId="34" fillId="6" borderId="0" xfId="12" applyFont="1" applyFill="1" applyAlignment="1">
      <alignment horizontal="center" vertical="center"/>
    </xf>
    <xf numFmtId="0" fontId="34" fillId="6" borderId="0" xfId="12" applyFont="1" applyFill="1"/>
    <xf numFmtId="0" fontId="29" fillId="6" borderId="0" xfId="12" applyFont="1" applyFill="1" applyAlignment="1">
      <alignment horizontal="center" vertical="center" wrapText="1"/>
    </xf>
    <xf numFmtId="0" fontId="29" fillId="8" borderId="0" xfId="0" applyFont="1" applyFill="1" applyAlignment="1">
      <alignment horizontal="left" vertical="center" wrapText="1" indent="1"/>
    </xf>
    <xf numFmtId="0" fontId="26" fillId="8" borderId="0" xfId="0" applyFont="1" applyFill="1" applyAlignment="1">
      <alignment horizontal="left" vertical="center" wrapText="1" indent="1"/>
    </xf>
    <xf numFmtId="0" fontId="29" fillId="8" borderId="0" xfId="0" applyFont="1" applyFill="1" applyAlignment="1">
      <alignment horizontal="center" vertical="center" wrapText="1"/>
    </xf>
    <xf numFmtId="0" fontId="27" fillId="0" borderId="8" xfId="0" applyFont="1" applyBorder="1" applyAlignment="1">
      <alignment horizontal="left" vertical="center" wrapText="1" indent="1"/>
    </xf>
    <xf numFmtId="0" fontId="27" fillId="0" borderId="9" xfId="0" applyFont="1" applyBorder="1" applyAlignment="1">
      <alignment horizontal="left" vertical="center" wrapText="1" indent="1"/>
    </xf>
    <xf numFmtId="0" fontId="27" fillId="0" borderId="10" xfId="0" applyFont="1" applyBorder="1" applyAlignment="1">
      <alignment horizontal="left" vertical="center" wrapText="1" indent="1"/>
    </xf>
    <xf numFmtId="0" fontId="27" fillId="0" borderId="0" xfId="0" applyFont="1" applyAlignment="1">
      <alignment horizontal="left" vertical="center" wrapText="1" indent="1"/>
    </xf>
    <xf numFmtId="0" fontId="27" fillId="0" borderId="11" xfId="0" applyFont="1" applyBorder="1" applyAlignment="1">
      <alignment horizontal="left" vertical="center" wrapText="1" indent="1"/>
    </xf>
    <xf numFmtId="0" fontId="27" fillId="0" borderId="12" xfId="0" applyFont="1" applyBorder="1" applyAlignment="1">
      <alignment horizontal="left" vertical="center" wrapText="1" indent="1"/>
    </xf>
    <xf numFmtId="0" fontId="29" fillId="8" borderId="0" xfId="0" applyFont="1" applyFill="1"/>
    <xf numFmtId="0" fontId="27" fillId="0" borderId="21" xfId="0" applyFont="1" applyBorder="1" applyAlignment="1">
      <alignment horizontal="center" vertical="center" wrapText="1"/>
    </xf>
    <xf numFmtId="0" fontId="27" fillId="0" borderId="22" xfId="0" applyFont="1" applyBorder="1" applyAlignment="1">
      <alignment horizontal="center" vertical="center" wrapText="1"/>
    </xf>
    <xf numFmtId="0" fontId="29" fillId="0" borderId="0" xfId="0" applyFont="1"/>
    <xf numFmtId="0" fontId="20" fillId="6" borderId="0" xfId="0" applyFont="1" applyFill="1" applyAlignment="1" applyProtection="1">
      <alignment wrapText="1"/>
      <protection locked="0"/>
    </xf>
    <xf numFmtId="0" fontId="20" fillId="0" borderId="0" xfId="0" applyFont="1" applyAlignment="1" applyProtection="1">
      <alignment wrapText="1"/>
      <protection locked="0"/>
    </xf>
    <xf numFmtId="0" fontId="20" fillId="5" borderId="2" xfId="0" applyFont="1" applyFill="1" applyBorder="1" applyAlignment="1">
      <alignment horizontal="center" vertical="center" wrapText="1"/>
    </xf>
    <xf numFmtId="0" fontId="20" fillId="10" borderId="5" xfId="0" applyFont="1" applyFill="1" applyBorder="1" applyAlignment="1" applyProtection="1">
      <alignment horizontal="center" vertical="center" wrapText="1"/>
      <protection locked="0"/>
    </xf>
    <xf numFmtId="0" fontId="20" fillId="5" borderId="17" xfId="0" applyFont="1" applyFill="1" applyBorder="1" applyAlignment="1">
      <alignment horizontal="center" vertical="center" wrapText="1"/>
    </xf>
    <xf numFmtId="0" fontId="27" fillId="0" borderId="0" xfId="0" applyFont="1" applyAlignment="1">
      <alignment horizontal="left"/>
    </xf>
    <xf numFmtId="0" fontId="0" fillId="0" borderId="12" xfId="0" applyBorder="1" applyAlignment="1">
      <alignment horizontal="justify" vertical="center" wrapText="1"/>
    </xf>
    <xf numFmtId="0" fontId="0" fillId="0" borderId="0" xfId="0" applyAlignment="1">
      <alignment horizontal="justify" vertical="center" wrapText="1"/>
    </xf>
    <xf numFmtId="0" fontId="27" fillId="0" borderId="0" xfId="0" applyFont="1" applyAlignment="1">
      <alignment horizontal="center" vertical="center" wrapText="1"/>
    </xf>
    <xf numFmtId="0" fontId="6" fillId="0" borderId="0" xfId="0" applyFont="1" applyAlignment="1">
      <alignment horizontal="center" vertical="center" wrapText="1"/>
    </xf>
    <xf numFmtId="0" fontId="27" fillId="0" borderId="0" xfId="0" applyFont="1" applyAlignment="1">
      <alignment horizontal="justify" vertical="center" wrapText="1"/>
    </xf>
    <xf numFmtId="0" fontId="6" fillId="0" borderId="0" xfId="0" applyFont="1" applyAlignment="1">
      <alignment horizontal="justify" vertical="center" wrapText="1"/>
    </xf>
    <xf numFmtId="0" fontId="27" fillId="0" borderId="6" xfId="0" applyFont="1" applyBorder="1" applyAlignment="1">
      <alignment vertical="center" wrapText="1"/>
    </xf>
    <xf numFmtId="0" fontId="27" fillId="17" borderId="12" xfId="0" applyFont="1" applyFill="1" applyBorder="1"/>
    <xf numFmtId="0" fontId="27" fillId="17" borderId="0" xfId="0" applyFont="1" applyFill="1"/>
    <xf numFmtId="0" fontId="26" fillId="17" borderId="0" xfId="0" applyFont="1" applyFill="1"/>
    <xf numFmtId="0" fontId="39" fillId="17" borderId="0" xfId="0" applyFont="1" applyFill="1"/>
    <xf numFmtId="0" fontId="39" fillId="18" borderId="0" xfId="0" applyFont="1" applyFill="1" applyAlignment="1">
      <alignment horizontal="left" vertical="top" wrapText="1"/>
    </xf>
    <xf numFmtId="0" fontId="39" fillId="18" borderId="11" xfId="0" applyFont="1" applyFill="1" applyBorder="1" applyAlignment="1">
      <alignment horizontal="left" vertical="top" wrapText="1"/>
    </xf>
    <xf numFmtId="0" fontId="39" fillId="18" borderId="0" xfId="0" applyFont="1" applyFill="1" applyAlignment="1">
      <alignment vertical="top"/>
    </xf>
    <xf numFmtId="0" fontId="39" fillId="18" borderId="0" xfId="0" applyFont="1" applyFill="1"/>
    <xf numFmtId="0" fontId="39" fillId="17" borderId="12" xfId="0" applyFont="1" applyFill="1" applyBorder="1"/>
    <xf numFmtId="0" fontId="26" fillId="17" borderId="12" xfId="0" applyFont="1" applyFill="1" applyBorder="1"/>
    <xf numFmtId="0" fontId="27" fillId="17" borderId="12" xfId="0" applyFont="1" applyFill="1" applyBorder="1" applyAlignment="1">
      <alignment vertical="center"/>
    </xf>
    <xf numFmtId="0" fontId="26" fillId="0" borderId="34" xfId="0" applyFont="1" applyBorder="1"/>
    <xf numFmtId="0" fontId="39" fillId="0" borderId="34" xfId="0" applyFont="1" applyBorder="1"/>
    <xf numFmtId="173" fontId="37" fillId="0" borderId="17" xfId="0" applyNumberFormat="1" applyFont="1" applyBorder="1" applyAlignment="1">
      <alignment vertical="center"/>
    </xf>
    <xf numFmtId="173" fontId="37" fillId="0" borderId="15" xfId="0" applyNumberFormat="1" applyFont="1" applyBorder="1" applyAlignment="1">
      <alignment vertical="center"/>
    </xf>
    <xf numFmtId="173" fontId="37" fillId="0" borderId="15" xfId="0" applyNumberFormat="1" applyFont="1" applyBorder="1" applyAlignment="1">
      <alignment horizontal="right" vertical="center"/>
    </xf>
    <xf numFmtId="10" fontId="37" fillId="0" borderId="15" xfId="0" applyNumberFormat="1" applyFont="1" applyBorder="1" applyAlignment="1">
      <alignment horizontal="right" vertical="center"/>
    </xf>
    <xf numFmtId="173" fontId="19" fillId="0" borderId="17" xfId="0" applyNumberFormat="1" applyFont="1" applyBorder="1" applyAlignment="1">
      <alignment horizontal="right" vertical="center"/>
    </xf>
    <xf numFmtId="10" fontId="19" fillId="0" borderId="15" xfId="0" applyNumberFormat="1" applyFont="1" applyBorder="1" applyAlignment="1">
      <alignment horizontal="right" vertical="center"/>
    </xf>
    <xf numFmtId="173" fontId="36" fillId="0" borderId="17" xfId="0" applyNumberFormat="1" applyFont="1" applyBorder="1" applyAlignment="1">
      <alignment horizontal="right" vertical="center"/>
    </xf>
    <xf numFmtId="173" fontId="37" fillId="0" borderId="17" xfId="0" applyNumberFormat="1" applyFont="1" applyBorder="1" applyAlignment="1">
      <alignment horizontal="right" vertical="center"/>
    </xf>
    <xf numFmtId="173" fontId="1" fillId="0" borderId="15" xfId="0" applyNumberFormat="1" applyFont="1" applyBorder="1" applyAlignment="1">
      <alignment horizontal="center" vertical="center" wrapText="1"/>
    </xf>
    <xf numFmtId="173" fontId="3" fillId="0" borderId="15" xfId="0" applyNumberFormat="1" applyFont="1" applyBorder="1" applyAlignment="1">
      <alignment horizontal="center" vertical="center" wrapText="1"/>
    </xf>
    <xf numFmtId="0" fontId="26" fillId="0" borderId="50" xfId="0" applyFont="1" applyBorder="1" applyAlignment="1">
      <alignment horizontal="center" vertical="center"/>
    </xf>
    <xf numFmtId="3" fontId="26" fillId="0" borderId="0" xfId="0" applyNumberFormat="1" applyFont="1"/>
    <xf numFmtId="3" fontId="27" fillId="0" borderId="0" xfId="0" applyNumberFormat="1" applyFont="1" applyAlignment="1">
      <alignment horizontal="justify" vertical="center" wrapText="1"/>
    </xf>
    <xf numFmtId="3" fontId="6" fillId="0" borderId="0" xfId="0" applyNumberFormat="1" applyFont="1" applyAlignment="1">
      <alignment horizontal="justify" vertical="center" wrapText="1"/>
    </xf>
    <xf numFmtId="173" fontId="0" fillId="18" borderId="0" xfId="0" applyNumberFormat="1" applyFill="1" applyAlignment="1">
      <alignment horizontal="justify" vertical="center" wrapText="1"/>
    </xf>
    <xf numFmtId="173" fontId="0" fillId="0" borderId="0" xfId="0" applyNumberFormat="1" applyAlignment="1">
      <alignment horizontal="justify" vertical="center" wrapText="1"/>
    </xf>
    <xf numFmtId="173" fontId="27" fillId="0" borderId="0" xfId="0" applyNumberFormat="1" applyFont="1" applyAlignment="1">
      <alignment horizontal="justify" vertical="center" wrapText="1"/>
    </xf>
    <xf numFmtId="3" fontId="0" fillId="0" borderId="0" xfId="0" applyNumberFormat="1" applyAlignment="1">
      <alignment horizontal="right" vertical="center" wrapText="1"/>
    </xf>
    <xf numFmtId="0" fontId="79" fillId="0" borderId="7" xfId="21" applyBorder="1" applyAlignment="1" applyProtection="1">
      <alignment horizontal="center" vertical="center" wrapText="1"/>
      <protection locked="0"/>
    </xf>
    <xf numFmtId="0" fontId="20" fillId="21" borderId="7" xfId="0" applyFont="1" applyFill="1" applyBorder="1" applyAlignment="1" applyProtection="1">
      <alignment horizontal="left" vertical="center" wrapText="1"/>
      <protection locked="0"/>
    </xf>
    <xf numFmtId="0" fontId="0" fillId="0" borderId="0" xfId="0" applyAlignment="1" applyProtection="1">
      <alignment vertical="center" wrapText="1"/>
      <protection locked="0"/>
    </xf>
    <xf numFmtId="0" fontId="82" fillId="20" borderId="6" xfId="0" applyFont="1" applyFill="1" applyBorder="1" applyAlignment="1">
      <alignment wrapText="1"/>
    </xf>
    <xf numFmtId="0" fontId="83" fillId="20" borderId="0" xfId="0" applyFont="1" applyFill="1" applyAlignment="1">
      <alignment wrapText="1"/>
    </xf>
    <xf numFmtId="0" fontId="82" fillId="20" borderId="34" xfId="0" applyFont="1" applyFill="1" applyBorder="1" applyAlignment="1">
      <alignment wrapText="1"/>
    </xf>
    <xf numFmtId="0" fontId="82" fillId="20" borderId="11" xfId="0" applyFont="1" applyFill="1" applyBorder="1" applyAlignment="1">
      <alignment wrapText="1"/>
    </xf>
    <xf numFmtId="0" fontId="45" fillId="20" borderId="54" xfId="0" applyFont="1" applyFill="1" applyBorder="1" applyAlignment="1">
      <alignment wrapText="1"/>
    </xf>
    <xf numFmtId="0" fontId="45" fillId="20" borderId="44" xfId="0" applyFont="1" applyFill="1" applyBorder="1" applyAlignment="1">
      <alignment wrapText="1"/>
    </xf>
    <xf numFmtId="0" fontId="45" fillId="20" borderId="15" xfId="0" applyFont="1" applyFill="1" applyBorder="1" applyAlignment="1">
      <alignment wrapText="1"/>
    </xf>
    <xf numFmtId="0" fontId="82" fillId="0" borderId="6" xfId="0" applyFont="1" applyBorder="1"/>
    <xf numFmtId="0" fontId="82" fillId="0" borderId="54" xfId="0" applyFont="1" applyBorder="1"/>
    <xf numFmtId="0" fontId="82" fillId="0" borderId="44" xfId="0" applyFont="1" applyBorder="1"/>
    <xf numFmtId="0" fontId="82" fillId="20" borderId="15" xfId="0" applyFont="1" applyFill="1" applyBorder="1" applyAlignment="1">
      <alignment wrapText="1"/>
    </xf>
    <xf numFmtId="0" fontId="79" fillId="0" borderId="0" xfId="21" applyAlignment="1" applyProtection="1">
      <alignment wrapText="1"/>
      <protection locked="0"/>
    </xf>
    <xf numFmtId="0" fontId="0" fillId="0" borderId="50" xfId="0" applyBorder="1" applyAlignment="1">
      <alignment wrapText="1"/>
    </xf>
    <xf numFmtId="0" fontId="84" fillId="20" borderId="38" xfId="0" applyFont="1" applyFill="1" applyBorder="1" applyAlignment="1">
      <alignment wrapText="1"/>
    </xf>
    <xf numFmtId="0" fontId="82" fillId="20" borderId="44" xfId="0" applyFont="1" applyFill="1" applyBorder="1" applyAlignment="1">
      <alignment wrapText="1"/>
    </xf>
    <xf numFmtId="0" fontId="84" fillId="20" borderId="44" xfId="0" applyFont="1" applyFill="1" applyBorder="1" applyAlignment="1">
      <alignment wrapText="1"/>
    </xf>
    <xf numFmtId="0" fontId="82" fillId="20" borderId="38" xfId="0" applyFont="1" applyFill="1" applyBorder="1" applyAlignment="1">
      <alignment vertical="center" wrapText="1"/>
    </xf>
    <xf numFmtId="0" fontId="0" fillId="0" borderId="0" xfId="0" applyAlignment="1">
      <alignment horizontal="center" vertical="center"/>
    </xf>
    <xf numFmtId="0" fontId="0" fillId="0" borderId="0" xfId="0" applyAlignment="1">
      <alignment vertical="center"/>
    </xf>
    <xf numFmtId="0" fontId="29" fillId="0" borderId="50" xfId="0" applyFont="1" applyBorder="1" applyAlignment="1">
      <alignment vertical="center"/>
    </xf>
    <xf numFmtId="0" fontId="0" fillId="0" borderId="50" xfId="0" applyBorder="1" applyAlignment="1">
      <alignment horizontal="right"/>
    </xf>
    <xf numFmtId="3" fontId="0" fillId="0" borderId="50" xfId="0" applyNumberFormat="1" applyBorder="1"/>
    <xf numFmtId="0" fontId="86" fillId="0" borderId="50" xfId="0" applyFont="1" applyBorder="1"/>
    <xf numFmtId="3" fontId="0" fillId="0" borderId="51" xfId="0" applyNumberFormat="1" applyBorder="1"/>
    <xf numFmtId="0" fontId="29" fillId="0" borderId="51" xfId="0" applyFont="1" applyBorder="1" applyAlignment="1">
      <alignment vertical="center"/>
    </xf>
    <xf numFmtId="0" fontId="86" fillId="0" borderId="51" xfId="0" applyFont="1" applyBorder="1"/>
    <xf numFmtId="0" fontId="0" fillId="0" borderId="51" xfId="0" applyBorder="1" applyAlignment="1">
      <alignment wrapText="1"/>
    </xf>
    <xf numFmtId="0" fontId="0" fillId="0" borderId="51" xfId="0" applyBorder="1" applyAlignment="1">
      <alignment horizontal="right"/>
    </xf>
    <xf numFmtId="0" fontId="20" fillId="0" borderId="0" xfId="0" applyFont="1" applyAlignment="1">
      <alignment vertical="center" wrapText="1"/>
    </xf>
    <xf numFmtId="0" fontId="2" fillId="0" borderId="65" xfId="15" applyBorder="1" applyAlignment="1">
      <alignment horizontal="center" vertical="center"/>
    </xf>
    <xf numFmtId="0" fontId="2" fillId="0" borderId="66" xfId="15" applyBorder="1" applyAlignment="1">
      <alignment horizontal="center" vertical="center"/>
    </xf>
    <xf numFmtId="0" fontId="0" fillId="0" borderId="67" xfId="0" applyBorder="1" applyAlignment="1">
      <alignment horizontal="right"/>
    </xf>
    <xf numFmtId="0" fontId="0" fillId="0" borderId="68" xfId="0" applyBorder="1" applyAlignment="1">
      <alignment horizontal="right"/>
    </xf>
    <xf numFmtId="0" fontId="23" fillId="0" borderId="69" xfId="15" applyFont="1" applyBorder="1" applyAlignment="1">
      <alignment horizontal="center" vertical="center"/>
    </xf>
    <xf numFmtId="0" fontId="23" fillId="0" borderId="70" xfId="15" applyFont="1" applyBorder="1" applyAlignment="1">
      <alignment horizontal="center" vertical="center"/>
    </xf>
    <xf numFmtId="3" fontId="23" fillId="0" borderId="70" xfId="15" applyNumberFormat="1" applyFont="1" applyBorder="1" applyAlignment="1">
      <alignment horizontal="center" vertical="center"/>
    </xf>
    <xf numFmtId="0" fontId="23" fillId="0" borderId="70" xfId="15" applyFont="1" applyBorder="1" applyAlignment="1">
      <alignment horizontal="center" vertical="center" wrapText="1"/>
    </xf>
    <xf numFmtId="0" fontId="23" fillId="0" borderId="71" xfId="15" applyFont="1" applyBorder="1" applyAlignment="1">
      <alignment horizontal="center" vertical="center" wrapText="1"/>
    </xf>
    <xf numFmtId="0" fontId="82" fillId="0" borderId="18" xfId="0" applyFont="1" applyBorder="1"/>
    <xf numFmtId="0" fontId="82" fillId="0" borderId="34" xfId="0" applyFont="1" applyBorder="1" applyAlignment="1">
      <alignment wrapText="1"/>
    </xf>
    <xf numFmtId="0" fontId="82" fillId="0" borderId="34" xfId="0" applyFont="1" applyBorder="1"/>
    <xf numFmtId="14" fontId="82" fillId="0" borderId="34" xfId="0" applyNumberFormat="1" applyFont="1" applyBorder="1"/>
    <xf numFmtId="14" fontId="82" fillId="0" borderId="0" xfId="0" applyNumberFormat="1" applyFont="1"/>
    <xf numFmtId="0" fontId="82" fillId="0" borderId="28" xfId="0" applyFont="1" applyBorder="1"/>
    <xf numFmtId="0" fontId="0" fillId="18" borderId="0" xfId="0" applyFill="1" applyAlignment="1" applyProtection="1">
      <alignment wrapText="1"/>
      <protection locked="0"/>
    </xf>
    <xf numFmtId="0" fontId="41" fillId="0" borderId="0" xfId="0" applyFont="1" applyAlignment="1" applyProtection="1">
      <alignment horizontal="left" vertical="center" wrapText="1"/>
      <protection locked="0"/>
    </xf>
    <xf numFmtId="0" fontId="82" fillId="0" borderId="0" xfId="0" applyFont="1"/>
    <xf numFmtId="0" fontId="1" fillId="2" borderId="2" xfId="11" applyFill="1" applyBorder="1" applyAlignment="1" applyProtection="1">
      <alignment horizontal="center" vertical="center"/>
      <protection locked="0"/>
    </xf>
    <xf numFmtId="0" fontId="1" fillId="2" borderId="24" xfId="11" applyFill="1" applyBorder="1" applyAlignment="1" applyProtection="1">
      <alignment horizontal="center" vertical="center"/>
      <protection locked="0"/>
    </xf>
    <xf numFmtId="0" fontId="94" fillId="0" borderId="73" xfId="0" applyFont="1" applyBorder="1" applyAlignment="1">
      <alignment horizontal="center" vertical="center" wrapText="1"/>
    </xf>
    <xf numFmtId="14" fontId="94" fillId="0" borderId="73" xfId="0" applyNumberFormat="1" applyFont="1" applyBorder="1" applyAlignment="1">
      <alignment horizontal="center" vertical="center" wrapText="1"/>
    </xf>
    <xf numFmtId="0" fontId="6" fillId="7" borderId="2" xfId="11" applyFont="1" applyFill="1" applyBorder="1" applyAlignment="1">
      <alignment horizontal="center" vertical="center"/>
    </xf>
    <xf numFmtId="0" fontId="1" fillId="0" borderId="0" xfId="11" applyAlignment="1">
      <alignment horizontal="center" vertical="center"/>
    </xf>
    <xf numFmtId="0" fontId="94" fillId="0" borderId="76" xfId="0" applyFont="1" applyBorder="1" applyAlignment="1">
      <alignment horizontal="center" vertical="center" wrapText="1"/>
    </xf>
    <xf numFmtId="0" fontId="95" fillId="0" borderId="0" xfId="0" applyFont="1" applyAlignment="1" applyProtection="1">
      <alignment wrapText="1"/>
      <protection locked="0"/>
    </xf>
    <xf numFmtId="0" fontId="0" fillId="6" borderId="60" xfId="0" applyFill="1" applyBorder="1" applyAlignment="1" applyProtection="1">
      <alignment horizontal="center" vertical="center" wrapText="1"/>
      <protection locked="0"/>
    </xf>
    <xf numFmtId="0" fontId="89" fillId="0" borderId="85" xfId="21" applyFont="1" applyBorder="1" applyAlignment="1" applyProtection="1">
      <alignment horizontal="left" vertical="center" wrapText="1"/>
    </xf>
    <xf numFmtId="0" fontId="89" fillId="0" borderId="85" xfId="21" applyFont="1" applyBorder="1" applyAlignment="1" applyProtection="1">
      <alignment horizontal="left" wrapText="1"/>
    </xf>
    <xf numFmtId="0" fontId="89" fillId="0" borderId="86" xfId="21" applyFont="1" applyBorder="1" applyAlignment="1" applyProtection="1">
      <alignment horizontal="left" vertical="center" wrapText="1"/>
      <protection locked="0"/>
    </xf>
    <xf numFmtId="0" fontId="0" fillId="0" borderId="60" xfId="0" applyBorder="1" applyAlignment="1" applyProtection="1">
      <alignment horizontal="center" vertical="center" wrapText="1"/>
      <protection locked="0"/>
    </xf>
    <xf numFmtId="0" fontId="51" fillId="10" borderId="62" xfId="0" applyFont="1" applyFill="1" applyBorder="1" applyAlignment="1" applyProtection="1">
      <alignment horizontal="center" vertical="center" wrapText="1"/>
      <protection locked="0"/>
    </xf>
    <xf numFmtId="0" fontId="18" fillId="10" borderId="63" xfId="0" applyFont="1" applyFill="1" applyBorder="1" applyAlignment="1" applyProtection="1">
      <alignment horizontal="left" vertical="center" wrapText="1"/>
      <protection locked="0"/>
    </xf>
    <xf numFmtId="0" fontId="0" fillId="0" borderId="56" xfId="0" applyBorder="1" applyAlignment="1" applyProtection="1">
      <alignment horizontal="center" vertical="center" wrapText="1"/>
      <protection locked="0"/>
    </xf>
    <xf numFmtId="0" fontId="0" fillId="0" borderId="90" xfId="0" applyBorder="1" applyAlignment="1" applyProtection="1">
      <alignment horizontal="center" vertical="center" wrapText="1"/>
      <protection locked="0"/>
    </xf>
    <xf numFmtId="0" fontId="0" fillId="18" borderId="57" xfId="0" applyFill="1" applyBorder="1" applyAlignment="1" applyProtection="1">
      <alignment horizontal="left" vertical="center" wrapText="1"/>
      <protection locked="0"/>
    </xf>
    <xf numFmtId="0" fontId="49" fillId="0" borderId="57" xfId="0" applyFont="1" applyBorder="1" applyAlignment="1" applyProtection="1">
      <alignment horizontal="center" vertical="center" wrapText="1"/>
      <protection locked="0"/>
    </xf>
    <xf numFmtId="0" fontId="87" fillId="0" borderId="85" xfId="0" applyFont="1" applyBorder="1" applyAlignment="1">
      <alignment horizontal="left" wrapText="1"/>
    </xf>
    <xf numFmtId="0" fontId="0" fillId="0" borderId="57" xfId="0" applyBorder="1" applyAlignment="1" applyProtection="1">
      <alignment horizontal="left" vertical="center" wrapText="1"/>
      <protection locked="0"/>
    </xf>
    <xf numFmtId="0" fontId="20" fillId="0" borderId="92" xfId="0" applyFont="1" applyBorder="1" applyAlignment="1" applyProtection="1">
      <alignment horizontal="left" vertical="center" wrapText="1"/>
      <protection locked="0"/>
    </xf>
    <xf numFmtId="0" fontId="0" fillId="0" borderId="85" xfId="0" applyBorder="1" applyAlignment="1">
      <alignment wrapText="1"/>
    </xf>
    <xf numFmtId="0" fontId="51" fillId="10" borderId="91" xfId="0" applyFont="1" applyFill="1" applyBorder="1" applyAlignment="1" applyProtection="1">
      <alignment horizontal="center" vertical="center" wrapText="1"/>
      <protection locked="0"/>
    </xf>
    <xf numFmtId="0" fontId="79" fillId="0" borderId="87" xfId="21" applyBorder="1" applyAlignment="1" applyProtection="1">
      <alignment horizontal="left" vertical="center" wrapText="1"/>
      <protection locked="0"/>
    </xf>
    <xf numFmtId="0" fontId="20" fillId="19" borderId="58" xfId="0" applyFont="1" applyFill="1" applyBorder="1" applyAlignment="1" applyProtection="1">
      <alignment horizontal="left" vertical="center" wrapText="1"/>
      <protection locked="0"/>
    </xf>
    <xf numFmtId="0" fontId="79" fillId="0" borderId="91" xfId="21" applyBorder="1" applyAlignment="1" applyProtection="1">
      <alignment horizontal="left" vertical="center" wrapText="1"/>
      <protection locked="0"/>
    </xf>
    <xf numFmtId="0" fontId="93" fillId="0" borderId="0" xfId="0" applyFont="1"/>
    <xf numFmtId="0" fontId="69" fillId="0" borderId="0" xfId="0" applyFont="1" applyAlignment="1">
      <alignment horizontal="center" vertical="center"/>
    </xf>
    <xf numFmtId="0" fontId="13" fillId="0" borderId="0" xfId="14" applyFont="1" applyAlignment="1" applyProtection="1">
      <alignment horizontal="center" vertical="center"/>
      <protection locked="0"/>
    </xf>
    <xf numFmtId="175" fontId="29" fillId="8" borderId="0" xfId="0" applyNumberFormat="1" applyFont="1" applyFill="1"/>
    <xf numFmtId="175" fontId="0" fillId="8" borderId="0" xfId="0" applyNumberFormat="1" applyFill="1"/>
    <xf numFmtId="175" fontId="27" fillId="0" borderId="22" xfId="0" applyNumberFormat="1" applyFont="1" applyBorder="1" applyAlignment="1">
      <alignment horizontal="center" vertical="center" wrapText="1"/>
    </xf>
    <xf numFmtId="175" fontId="52" fillId="0" borderId="0" xfId="0" applyNumberFormat="1" applyFont="1"/>
    <xf numFmtId="0" fontId="87" fillId="0" borderId="7" xfId="0" applyFont="1" applyBorder="1" applyAlignment="1" applyProtection="1">
      <alignment horizontal="left" vertical="center" wrapText="1"/>
      <protection locked="0"/>
    </xf>
    <xf numFmtId="0" fontId="84" fillId="0" borderId="11" xfId="0" applyFont="1" applyBorder="1" applyAlignment="1">
      <alignment wrapText="1"/>
    </xf>
    <xf numFmtId="0" fontId="82" fillId="0" borderId="11" xfId="0" applyFont="1" applyBorder="1" applyAlignment="1">
      <alignment wrapText="1"/>
    </xf>
    <xf numFmtId="0" fontId="84" fillId="0" borderId="17" xfId="0" applyFont="1" applyBorder="1" applyAlignment="1">
      <alignment wrapText="1"/>
    </xf>
    <xf numFmtId="0" fontId="84" fillId="0" borderId="15" xfId="0" applyFont="1" applyBorder="1" applyAlignment="1">
      <alignment wrapText="1"/>
    </xf>
    <xf numFmtId="0" fontId="84" fillId="0" borderId="13" xfId="0" applyFont="1" applyBorder="1" applyAlignment="1">
      <alignment wrapText="1"/>
    </xf>
    <xf numFmtId="0" fontId="3" fillId="30" borderId="122" xfId="0" applyFont="1" applyFill="1" applyBorder="1" applyAlignment="1">
      <alignment horizontal="center" vertical="center" wrapText="1"/>
    </xf>
    <xf numFmtId="0" fontId="108" fillId="0" borderId="0" xfId="0" applyFont="1" applyAlignment="1">
      <alignment horizontal="center" vertical="center" wrapText="1"/>
    </xf>
    <xf numFmtId="0" fontId="109" fillId="0" borderId="0" xfId="0" applyFont="1" applyAlignment="1">
      <alignment horizontal="center" vertical="center" wrapText="1"/>
    </xf>
    <xf numFmtId="0" fontId="93" fillId="0" borderId="0" xfId="0" applyFont="1" applyAlignment="1">
      <alignment horizontal="center" vertical="center"/>
    </xf>
    <xf numFmtId="0" fontId="82" fillId="0" borderId="0" xfId="0" applyFont="1" applyAlignment="1">
      <alignment horizontal="center" vertical="center"/>
    </xf>
    <xf numFmtId="0" fontId="91" fillId="0" borderId="0" xfId="0" applyFont="1" applyAlignment="1">
      <alignment horizontal="center" vertical="center"/>
    </xf>
    <xf numFmtId="0" fontId="90" fillId="0" borderId="0" xfId="0" applyFont="1" applyAlignment="1">
      <alignment horizontal="center" vertical="center"/>
    </xf>
    <xf numFmtId="0" fontId="34" fillId="6" borderId="50" xfId="12" applyFont="1" applyFill="1" applyBorder="1"/>
    <xf numFmtId="14" fontId="34" fillId="6" borderId="50" xfId="12" applyNumberFormat="1" applyFont="1" applyFill="1" applyBorder="1" applyAlignment="1">
      <alignment horizontal="center" vertical="center"/>
    </xf>
    <xf numFmtId="0" fontId="34" fillId="6" borderId="50" xfId="12" applyFont="1" applyFill="1" applyBorder="1" applyAlignment="1">
      <alignment horizontal="center" vertical="center"/>
    </xf>
    <xf numFmtId="0" fontId="79" fillId="6" borderId="50" xfId="22" applyFill="1" applyBorder="1" applyAlignment="1">
      <alignment horizontal="center" vertical="center"/>
    </xf>
    <xf numFmtId="0" fontId="79" fillId="6" borderId="52" xfId="22" applyFill="1" applyBorder="1"/>
    <xf numFmtId="0" fontId="34" fillId="6" borderId="52" xfId="12" applyFont="1" applyFill="1" applyBorder="1"/>
    <xf numFmtId="0" fontId="34" fillId="6" borderId="52" xfId="12" applyFont="1" applyFill="1" applyBorder="1" applyAlignment="1">
      <alignment horizontal="center" vertical="center"/>
    </xf>
    <xf numFmtId="0" fontId="79" fillId="6" borderId="52" xfId="22" applyFill="1" applyBorder="1" applyAlignment="1">
      <alignment horizontal="center" vertical="center"/>
    </xf>
    <xf numFmtId="0" fontId="84" fillId="20" borderId="129" xfId="0" applyFont="1" applyFill="1" applyBorder="1"/>
    <xf numFmtId="0" fontId="79" fillId="6" borderId="130" xfId="22" applyFill="1" applyBorder="1"/>
    <xf numFmtId="0" fontId="34" fillId="6" borderId="130" xfId="12" applyFont="1" applyFill="1" applyBorder="1"/>
    <xf numFmtId="14" fontId="34" fillId="6" borderId="130" xfId="12" applyNumberFormat="1" applyFont="1" applyFill="1" applyBorder="1" applyAlignment="1">
      <alignment horizontal="center" vertical="center"/>
    </xf>
    <xf numFmtId="0" fontId="34" fillId="6" borderId="130" xfId="12" applyFont="1" applyFill="1" applyBorder="1" applyAlignment="1">
      <alignment horizontal="center" vertical="center"/>
    </xf>
    <xf numFmtId="0" fontId="79" fillId="6" borderId="130" xfId="22" applyFill="1" applyBorder="1" applyAlignment="1">
      <alignment horizontal="center" vertical="center"/>
    </xf>
    <xf numFmtId="0" fontId="84" fillId="20" borderId="132" xfId="0" applyFont="1" applyFill="1" applyBorder="1"/>
    <xf numFmtId="0" fontId="84" fillId="20" borderId="133" xfId="0" applyFont="1" applyFill="1" applyBorder="1"/>
    <xf numFmtId="0" fontId="110" fillId="0" borderId="0" xfId="0" applyFont="1"/>
    <xf numFmtId="0" fontId="72" fillId="8" borderId="66" xfId="12" applyFill="1" applyBorder="1"/>
    <xf numFmtId="0" fontId="84" fillId="20" borderId="135" xfId="0" applyFont="1" applyFill="1" applyBorder="1"/>
    <xf numFmtId="0" fontId="72" fillId="8" borderId="136" xfId="12" applyFill="1" applyBorder="1"/>
    <xf numFmtId="0" fontId="110" fillId="0" borderId="136" xfId="0" applyFont="1" applyBorder="1"/>
    <xf numFmtId="0" fontId="44" fillId="8" borderId="136" xfId="12" applyFont="1" applyFill="1" applyBorder="1"/>
    <xf numFmtId="14" fontId="72" fillId="8" borderId="136" xfId="12" applyNumberFormat="1" applyFill="1" applyBorder="1" applyAlignment="1">
      <alignment horizontal="center" vertical="center"/>
    </xf>
    <xf numFmtId="0" fontId="34" fillId="6" borderId="136" xfId="12" applyFont="1" applyFill="1" applyBorder="1" applyAlignment="1">
      <alignment horizontal="center" vertical="center"/>
    </xf>
    <xf numFmtId="0" fontId="79" fillId="6" borderId="136" xfId="22" applyFill="1" applyBorder="1" applyAlignment="1">
      <alignment horizontal="center" vertical="center"/>
    </xf>
    <xf numFmtId="0" fontId="34" fillId="6" borderId="136" xfId="12" applyFont="1" applyFill="1" applyBorder="1"/>
    <xf numFmtId="3" fontId="9" fillId="30" borderId="121" xfId="0" applyNumberFormat="1" applyFont="1" applyFill="1" applyBorder="1" applyAlignment="1">
      <alignment horizontal="center" vertical="center"/>
    </xf>
    <xf numFmtId="0" fontId="9" fillId="30" borderId="0" xfId="0" applyFont="1" applyFill="1" applyAlignment="1">
      <alignment horizontal="center" vertical="center"/>
    </xf>
    <xf numFmtId="0" fontId="9" fillId="31" borderId="121" xfId="0" applyFont="1" applyFill="1" applyBorder="1" applyAlignment="1">
      <alignment horizontal="center" vertical="center"/>
    </xf>
    <xf numFmtId="0" fontId="9" fillId="30" borderId="121" xfId="0" applyFont="1" applyFill="1" applyBorder="1" applyAlignment="1">
      <alignment horizontal="center" vertical="center"/>
    </xf>
    <xf numFmtId="0" fontId="10" fillId="32" borderId="0" xfId="0" applyFont="1" applyFill="1" applyAlignment="1">
      <alignment horizontal="center" vertical="center"/>
    </xf>
    <xf numFmtId="0" fontId="9" fillId="31" borderId="72" xfId="0" applyFont="1" applyFill="1" applyBorder="1" applyAlignment="1">
      <alignment horizontal="center" vertical="center"/>
    </xf>
    <xf numFmtId="0" fontId="9" fillId="30" borderId="72" xfId="0" applyFont="1" applyFill="1" applyBorder="1" applyAlignment="1">
      <alignment horizontal="center" vertical="center"/>
    </xf>
    <xf numFmtId="0" fontId="9" fillId="32" borderId="121" xfId="0" applyFont="1" applyFill="1" applyBorder="1" applyAlignment="1">
      <alignment horizontal="center" vertical="center"/>
    </xf>
    <xf numFmtId="0" fontId="3" fillId="30" borderId="128" xfId="0" applyFont="1" applyFill="1" applyBorder="1" applyAlignment="1">
      <alignment horizontal="center" vertical="center"/>
    </xf>
    <xf numFmtId="0" fontId="27" fillId="19" borderId="22" xfId="0" applyFont="1" applyFill="1" applyBorder="1" applyAlignment="1">
      <alignment horizontal="center" vertical="center" wrapText="1"/>
    </xf>
    <xf numFmtId="175" fontId="27" fillId="19" borderId="22" xfId="0" applyNumberFormat="1" applyFont="1" applyFill="1" applyBorder="1" applyAlignment="1">
      <alignment horizontal="center" vertical="center" wrapText="1"/>
    </xf>
    <xf numFmtId="0" fontId="27" fillId="19" borderId="23" xfId="0" applyFont="1" applyFill="1" applyBorder="1" applyAlignment="1">
      <alignment horizontal="center" vertical="center" wrapText="1"/>
    </xf>
    <xf numFmtId="0" fontId="27" fillId="16" borderId="22" xfId="0" applyFont="1" applyFill="1" applyBorder="1" applyAlignment="1">
      <alignment horizontal="center" vertical="center" wrapText="1"/>
    </xf>
    <xf numFmtId="0" fontId="111" fillId="0" borderId="131" xfId="0" applyFont="1" applyBorder="1" applyAlignment="1">
      <alignment wrapText="1"/>
    </xf>
    <xf numFmtId="0" fontId="111" fillId="0" borderId="105" xfId="0" applyFont="1" applyBorder="1" applyAlignment="1">
      <alignment wrapText="1"/>
    </xf>
    <xf numFmtId="0" fontId="34" fillId="6" borderId="85" xfId="12" applyFont="1" applyFill="1" applyBorder="1" applyAlignment="1">
      <alignment wrapText="1"/>
    </xf>
    <xf numFmtId="0" fontId="34" fillId="6" borderId="134" xfId="12" applyFont="1" applyFill="1" applyBorder="1" applyAlignment="1">
      <alignment wrapText="1"/>
    </xf>
    <xf numFmtId="0" fontId="111" fillId="0" borderId="137" xfId="0" applyFont="1" applyBorder="1" applyAlignment="1">
      <alignment wrapText="1"/>
    </xf>
    <xf numFmtId="14" fontId="29" fillId="8" borderId="0" xfId="0" applyNumberFormat="1" applyFont="1" applyFill="1"/>
    <xf numFmtId="14" fontId="0" fillId="8" borderId="0" xfId="0" applyNumberFormat="1" applyFill="1"/>
    <xf numFmtId="14" fontId="27" fillId="19" borderId="22" xfId="0" applyNumberFormat="1" applyFont="1" applyFill="1" applyBorder="1" applyAlignment="1">
      <alignment horizontal="center" vertical="center" wrapText="1"/>
    </xf>
    <xf numFmtId="14" fontId="52" fillId="0" borderId="0" xfId="0" applyNumberFormat="1" applyFont="1"/>
    <xf numFmtId="0" fontId="82" fillId="0" borderId="51" xfId="0" applyFont="1" applyBorder="1"/>
    <xf numFmtId="0" fontId="82" fillId="0" borderId="50" xfId="0" applyFont="1" applyBorder="1"/>
    <xf numFmtId="0" fontId="0" fillId="6" borderId="0" xfId="0" applyFill="1" applyAlignment="1">
      <alignment vertical="top"/>
    </xf>
    <xf numFmtId="0" fontId="82" fillId="20" borderId="0" xfId="0" applyFont="1" applyFill="1" applyAlignment="1">
      <alignment horizontal="center" vertical="top"/>
    </xf>
    <xf numFmtId="0" fontId="81" fillId="33" borderId="34" xfId="0" applyFont="1" applyFill="1" applyBorder="1" applyAlignment="1">
      <alignment vertical="top" wrapText="1"/>
    </xf>
    <xf numFmtId="0" fontId="82" fillId="20" borderId="0" xfId="0" applyFont="1" applyFill="1" applyAlignment="1">
      <alignment vertical="top" wrapText="1"/>
    </xf>
    <xf numFmtId="0" fontId="85" fillId="0" borderId="102" xfId="0" applyFont="1" applyBorder="1" applyAlignment="1">
      <alignment vertical="top"/>
    </xf>
    <xf numFmtId="14" fontId="85" fillId="0" borderId="102" xfId="0" applyNumberFormat="1" applyFont="1" applyBorder="1" applyAlignment="1">
      <alignment vertical="top"/>
    </xf>
    <xf numFmtId="0" fontId="82" fillId="20" borderId="105" xfId="0" applyFont="1" applyFill="1" applyBorder="1" applyAlignment="1">
      <alignment vertical="top" wrapText="1"/>
    </xf>
    <xf numFmtId="0" fontId="82" fillId="20" borderId="11" xfId="0" applyFont="1" applyFill="1" applyBorder="1" applyAlignment="1">
      <alignment vertical="top" wrapText="1"/>
    </xf>
    <xf numFmtId="0" fontId="82" fillId="20" borderId="89" xfId="0" applyFont="1" applyFill="1" applyBorder="1" applyAlignment="1">
      <alignment vertical="top" wrapText="1"/>
    </xf>
    <xf numFmtId="8" fontId="82" fillId="20" borderId="108" xfId="0" applyNumberFormat="1" applyFont="1" applyFill="1" applyBorder="1" applyAlignment="1">
      <alignment vertical="top" wrapText="1"/>
    </xf>
    <xf numFmtId="14" fontId="82" fillId="20" borderId="108" xfId="0" applyNumberFormat="1" applyFont="1" applyFill="1" applyBorder="1" applyAlignment="1">
      <alignment vertical="top" wrapText="1"/>
    </xf>
    <xf numFmtId="14" fontId="82" fillId="20" borderId="109" xfId="0" applyNumberFormat="1" applyFont="1" applyFill="1" applyBorder="1" applyAlignment="1">
      <alignment vertical="top" wrapText="1"/>
    </xf>
    <xf numFmtId="0" fontId="82" fillId="20" borderId="110" xfId="0" applyFont="1" applyFill="1" applyBorder="1" applyAlignment="1">
      <alignment vertical="top" wrapText="1"/>
    </xf>
    <xf numFmtId="0" fontId="82" fillId="20" borderId="63" xfId="0" applyFont="1" applyFill="1" applyBorder="1" applyAlignment="1">
      <alignment vertical="top" wrapText="1"/>
    </xf>
    <xf numFmtId="0" fontId="82" fillId="20" borderId="111" xfId="0" applyFont="1" applyFill="1" applyBorder="1" applyAlignment="1">
      <alignment vertical="top" wrapText="1"/>
    </xf>
    <xf numFmtId="0" fontId="82" fillId="0" borderId="0" xfId="0" applyFont="1" applyAlignment="1">
      <alignment vertical="top"/>
    </xf>
    <xf numFmtId="0" fontId="81" fillId="33" borderId="37" xfId="0" applyFont="1" applyFill="1" applyBorder="1" applyAlignment="1">
      <alignment vertical="top"/>
    </xf>
    <xf numFmtId="0" fontId="82" fillId="20" borderId="44" xfId="0" applyFont="1" applyFill="1" applyBorder="1" applyAlignment="1">
      <alignment vertical="top"/>
    </xf>
    <xf numFmtId="0" fontId="82" fillId="20" borderId="15" xfId="0" applyFont="1" applyFill="1" applyBorder="1" applyAlignment="1">
      <alignment vertical="top"/>
    </xf>
    <xf numFmtId="0" fontId="105" fillId="20" borderId="44" xfId="0" applyFont="1" applyFill="1" applyBorder="1" applyAlignment="1">
      <alignment vertical="top" wrapText="1"/>
    </xf>
    <xf numFmtId="0" fontId="105" fillId="20" borderId="15" xfId="0" applyFont="1" applyFill="1" applyBorder="1" applyAlignment="1">
      <alignment vertical="top" wrapText="1"/>
    </xf>
    <xf numFmtId="0" fontId="0" fillId="6" borderId="0" xfId="0" applyFill="1" applyAlignment="1">
      <alignment horizontal="center" vertical="top"/>
    </xf>
    <xf numFmtId="0" fontId="82" fillId="0" borderId="34" xfId="0" applyFont="1" applyBorder="1" applyAlignment="1">
      <alignment vertical="top" wrapText="1"/>
    </xf>
    <xf numFmtId="0" fontId="82" fillId="0" borderId="50" xfId="0" applyFont="1" applyBorder="1" applyAlignment="1">
      <alignment vertical="top" wrapText="1"/>
    </xf>
    <xf numFmtId="0" fontId="82" fillId="0" borderId="51" xfId="0" applyFont="1" applyBorder="1" applyAlignment="1">
      <alignment vertical="top" wrapText="1"/>
    </xf>
    <xf numFmtId="0" fontId="82" fillId="0" borderId="52" xfId="0" applyFont="1" applyBorder="1" applyAlignment="1">
      <alignment vertical="top" wrapText="1"/>
    </xf>
    <xf numFmtId="1" fontId="1" fillId="0" borderId="50" xfId="11" applyNumberFormat="1" applyBorder="1" applyProtection="1">
      <protection locked="0"/>
    </xf>
    <xf numFmtId="172" fontId="35" fillId="12" borderId="139" xfId="11" applyNumberFormat="1" applyFont="1" applyFill="1" applyBorder="1" applyProtection="1">
      <protection hidden="1"/>
    </xf>
    <xf numFmtId="0" fontId="25" fillId="0" borderId="22" xfId="0" applyFont="1" applyBorder="1" applyAlignment="1">
      <alignment horizontal="center" vertical="center" wrapText="1"/>
    </xf>
    <xf numFmtId="6" fontId="91" fillId="0" borderId="50" xfId="0" applyNumberFormat="1" applyFont="1" applyBorder="1" applyAlignment="1">
      <alignment horizontal="center" vertical="center"/>
    </xf>
    <xf numFmtId="6" fontId="91" fillId="0" borderId="34" xfId="0" applyNumberFormat="1" applyFont="1" applyBorder="1" applyAlignment="1">
      <alignment horizontal="center" vertical="center"/>
    </xf>
    <xf numFmtId="173" fontId="0" fillId="0" borderId="0" xfId="0" applyNumberFormat="1"/>
    <xf numFmtId="10" fontId="0" fillId="0" borderId="0" xfId="0" applyNumberFormat="1"/>
    <xf numFmtId="0" fontId="3" fillId="0" borderId="10" xfId="0" applyFont="1" applyBorder="1" applyAlignment="1">
      <alignment horizontal="center" vertical="center" wrapText="1"/>
    </xf>
    <xf numFmtId="0" fontId="3" fillId="0" borderId="140" xfId="0" applyFont="1" applyBorder="1" applyAlignment="1">
      <alignment horizontal="center" vertical="center" wrapText="1"/>
    </xf>
    <xf numFmtId="173" fontId="3" fillId="0" borderId="14" xfId="0" applyNumberFormat="1" applyFont="1" applyBorder="1" applyAlignment="1">
      <alignment horizontal="center" vertical="center" wrapText="1"/>
    </xf>
    <xf numFmtId="173" fontId="1" fillId="0" borderId="14" xfId="0" applyNumberFormat="1" applyFont="1" applyBorder="1" applyAlignment="1">
      <alignment horizontal="center" vertical="center" wrapText="1"/>
    </xf>
    <xf numFmtId="173" fontId="3" fillId="0" borderId="73" xfId="0" applyNumberFormat="1" applyFont="1" applyBorder="1" applyAlignment="1">
      <alignment horizontal="center" vertical="center" wrapText="1"/>
    </xf>
    <xf numFmtId="173" fontId="1" fillId="0" borderId="143" xfId="0" applyNumberFormat="1" applyFont="1" applyBorder="1" applyAlignment="1">
      <alignment horizontal="center" vertical="center" wrapText="1"/>
    </xf>
    <xf numFmtId="3" fontId="0" fillId="0" borderId="0" xfId="0" applyNumberFormat="1"/>
    <xf numFmtId="0" fontId="3" fillId="0" borderId="76" xfId="0" applyFont="1" applyBorder="1" applyAlignment="1">
      <alignment horizontal="center" vertical="center" wrapText="1"/>
    </xf>
    <xf numFmtId="10" fontId="0" fillId="0" borderId="0" xfId="0" applyNumberFormat="1" applyAlignment="1">
      <alignment wrapText="1"/>
    </xf>
    <xf numFmtId="0" fontId="39" fillId="0" borderId="50" xfId="0" applyFont="1" applyBorder="1" applyAlignment="1" applyProtection="1">
      <alignment horizontal="center" vertical="top" wrapText="1"/>
      <protection locked="0" hidden="1"/>
    </xf>
    <xf numFmtId="14" fontId="39" fillId="0" borderId="50" xfId="0" applyNumberFormat="1" applyFont="1" applyBorder="1" applyAlignment="1">
      <alignment horizontal="center" vertical="top"/>
    </xf>
    <xf numFmtId="0" fontId="39" fillId="0" borderId="50" xfId="0" applyFont="1" applyBorder="1" applyAlignment="1">
      <alignment horizontal="center" vertical="top" wrapText="1"/>
    </xf>
    <xf numFmtId="0" fontId="39" fillId="18" borderId="50" xfId="0" applyFont="1" applyFill="1" applyBorder="1" applyAlignment="1" applyProtection="1">
      <alignment horizontal="center" vertical="top" wrapText="1"/>
      <protection locked="0" hidden="1"/>
    </xf>
    <xf numFmtId="14" fontId="39" fillId="18" borderId="50" xfId="0" applyNumberFormat="1" applyFont="1" applyFill="1" applyBorder="1" applyAlignment="1" applyProtection="1">
      <alignment horizontal="center" vertical="top" wrapText="1"/>
      <protection locked="0"/>
    </xf>
    <xf numFmtId="0" fontId="39" fillId="0" borderId="50" xfId="0" applyFont="1" applyBorder="1" applyAlignment="1">
      <alignment horizontal="center" vertical="top"/>
    </xf>
    <xf numFmtId="0" fontId="39" fillId="0" borderId="52" xfId="0" applyFont="1" applyBorder="1" applyAlignment="1">
      <alignment horizontal="center" vertical="top"/>
    </xf>
    <xf numFmtId="0" fontId="39" fillId="0" borderId="50" xfId="0" applyFont="1" applyBorder="1" applyAlignment="1">
      <alignment horizontal="center" vertical="top" wrapText="1" indent="1"/>
    </xf>
    <xf numFmtId="0" fontId="39" fillId="0" borderId="52" xfId="0" applyFont="1" applyBorder="1" applyAlignment="1">
      <alignment horizontal="center" vertical="top" wrapText="1" indent="1"/>
    </xf>
    <xf numFmtId="14" fontId="39" fillId="0" borderId="50" xfId="0" applyNumberFormat="1" applyFont="1" applyBorder="1" applyAlignment="1">
      <alignment horizontal="center" vertical="top" wrapText="1" indent="1"/>
    </xf>
    <xf numFmtId="14" fontId="39" fillId="0" borderId="50" xfId="0" applyNumberFormat="1" applyFont="1" applyBorder="1" applyAlignment="1">
      <alignment horizontal="center" vertical="top" wrapText="1"/>
    </xf>
    <xf numFmtId="0" fontId="127" fillId="0" borderId="144" xfId="0" applyFont="1" applyBorder="1" applyAlignment="1">
      <alignment wrapText="1"/>
    </xf>
    <xf numFmtId="0" fontId="127" fillId="0" borderId="144" xfId="0" applyFont="1" applyBorder="1" applyAlignment="1">
      <alignment horizontal="center" vertical="center" wrapText="1"/>
    </xf>
    <xf numFmtId="0" fontId="131" fillId="37" borderId="148" xfId="0" applyFont="1" applyFill="1" applyBorder="1" applyAlignment="1">
      <alignment horizontal="center" vertical="center" wrapText="1"/>
    </xf>
    <xf numFmtId="0" fontId="131" fillId="0" borderId="66" xfId="0" applyFont="1" applyBorder="1" applyAlignment="1">
      <alignment horizontal="center" vertical="center" wrapText="1"/>
    </xf>
    <xf numFmtId="0" fontId="131" fillId="38" borderId="50" xfId="0" applyFont="1" applyFill="1" applyBorder="1" applyAlignment="1">
      <alignment horizontal="center" vertical="center" wrapText="1"/>
    </xf>
    <xf numFmtId="0" fontId="131" fillId="38" borderId="66" xfId="0" applyFont="1" applyFill="1" applyBorder="1" applyAlignment="1">
      <alignment horizontal="center" vertical="center" wrapText="1"/>
    </xf>
    <xf numFmtId="0" fontId="131" fillId="0" borderId="149" xfId="0" applyFont="1" applyBorder="1" applyAlignment="1">
      <alignment horizontal="center" vertical="center" wrapText="1"/>
    </xf>
    <xf numFmtId="0" fontId="58" fillId="0" borderId="51" xfId="0" applyFont="1" applyBorder="1" applyAlignment="1">
      <alignment horizontal="center" vertical="center"/>
    </xf>
    <xf numFmtId="0" fontId="131" fillId="37" borderId="150" xfId="0" applyFont="1" applyFill="1" applyBorder="1" applyAlignment="1">
      <alignment horizontal="center" vertical="center" wrapText="1"/>
    </xf>
    <xf numFmtId="0" fontId="131" fillId="0" borderId="151" xfId="0" applyFont="1" applyBorder="1" applyAlignment="1">
      <alignment horizontal="center" vertical="center" wrapText="1"/>
    </xf>
    <xf numFmtId="0" fontId="131" fillId="0" borderId="152" xfId="0" applyFont="1" applyBorder="1" applyAlignment="1">
      <alignment horizontal="center" vertical="center" wrapText="1"/>
    </xf>
    <xf numFmtId="0" fontId="131" fillId="0" borderId="153" xfId="0" applyFont="1" applyBorder="1" applyAlignment="1">
      <alignment horizontal="center" vertical="center" wrapText="1"/>
    </xf>
    <xf numFmtId="0" fontId="58" fillId="0" borderId="0" xfId="0" applyFont="1"/>
    <xf numFmtId="0" fontId="131" fillId="37" borderId="154" xfId="0" applyFont="1" applyFill="1" applyBorder="1" applyAlignment="1">
      <alignment horizontal="center" vertical="center" wrapText="1"/>
    </xf>
    <xf numFmtId="0" fontId="131" fillId="0" borderId="155" xfId="0" applyFont="1" applyBorder="1" applyAlignment="1">
      <alignment horizontal="center" vertical="center" wrapText="1"/>
    </xf>
    <xf numFmtId="0" fontId="58" fillId="0" borderId="64" xfId="0" applyFont="1" applyBorder="1" applyAlignment="1">
      <alignment horizontal="center" vertical="center"/>
    </xf>
    <xf numFmtId="0" fontId="130" fillId="39" borderId="14" xfId="0" applyFont="1" applyFill="1" applyBorder="1" applyAlignment="1">
      <alignment horizontal="center" vertical="center"/>
    </xf>
    <xf numFmtId="0" fontId="130" fillId="40" borderId="147" xfId="0" applyFont="1" applyFill="1" applyBorder="1" applyAlignment="1">
      <alignment horizontal="center" vertical="center"/>
    </xf>
    <xf numFmtId="0" fontId="58" fillId="0" borderId="50" xfId="0" applyFont="1" applyBorder="1" applyAlignment="1">
      <alignment horizontal="center" vertical="center"/>
    </xf>
    <xf numFmtId="0" fontId="131" fillId="38" borderId="52" xfId="0" applyFont="1" applyFill="1" applyBorder="1" applyAlignment="1">
      <alignment horizontal="center" vertical="center" wrapText="1"/>
    </xf>
    <xf numFmtId="0" fontId="131" fillId="38" borderId="155" xfId="0" applyFont="1" applyFill="1" applyBorder="1" applyAlignment="1">
      <alignment horizontal="center" vertical="center" wrapText="1"/>
    </xf>
    <xf numFmtId="0" fontId="58" fillId="0" borderId="156" xfId="0" applyFont="1" applyBorder="1"/>
    <xf numFmtId="0" fontId="131" fillId="0" borderId="52" xfId="0" applyFont="1" applyBorder="1" applyAlignment="1">
      <alignment horizontal="center" vertical="center" wrapText="1"/>
    </xf>
    <xf numFmtId="0" fontId="58" fillId="0" borderId="66" xfId="0" applyFont="1" applyBorder="1" applyAlignment="1">
      <alignment horizontal="center" vertical="center"/>
    </xf>
    <xf numFmtId="0" fontId="134" fillId="0" borderId="0" xfId="0" applyFont="1" applyAlignment="1">
      <alignment horizontal="left" vertical="top" wrapText="1"/>
    </xf>
    <xf numFmtId="0" fontId="39" fillId="0" borderId="0" xfId="0" applyFont="1" applyAlignment="1">
      <alignment horizontal="center" vertical="top"/>
    </xf>
    <xf numFmtId="0" fontId="125" fillId="0" borderId="87" xfId="0" applyFont="1" applyBorder="1" applyAlignment="1">
      <alignment horizontal="center" vertical="top" wrapText="1"/>
    </xf>
    <xf numFmtId="0" fontId="80" fillId="20" borderId="87" xfId="0" applyFont="1" applyFill="1" applyBorder="1" applyAlignment="1">
      <alignment horizontal="center" vertical="top" wrapText="1"/>
    </xf>
    <xf numFmtId="0" fontId="80" fillId="20" borderId="91" xfId="0" applyFont="1" applyFill="1" applyBorder="1" applyAlignment="1">
      <alignment horizontal="center" vertical="top" wrapText="1"/>
    </xf>
    <xf numFmtId="0" fontId="80" fillId="20" borderId="85" xfId="0" applyFont="1" applyFill="1" applyBorder="1" applyAlignment="1">
      <alignment horizontal="center" vertical="top" wrapText="1"/>
    </xf>
    <xf numFmtId="0" fontId="39" fillId="0" borderId="88" xfId="0" applyFont="1" applyBorder="1" applyAlignment="1">
      <alignment horizontal="center" vertical="top" wrapText="1" indent="1"/>
    </xf>
    <xf numFmtId="0" fontId="39" fillId="0" borderId="136" xfId="0" applyFont="1" applyBorder="1" applyAlignment="1">
      <alignment horizontal="center" vertical="top" wrapText="1" indent="1"/>
    </xf>
    <xf numFmtId="0" fontId="39" fillId="18" borderId="136" xfId="0" applyFont="1" applyFill="1" applyBorder="1" applyAlignment="1" applyProtection="1">
      <alignment horizontal="center" vertical="top" wrapText="1"/>
      <protection locked="0" hidden="1"/>
    </xf>
    <xf numFmtId="14" fontId="39" fillId="18" borderId="136" xfId="0" applyNumberFormat="1" applyFont="1" applyFill="1" applyBorder="1" applyAlignment="1" applyProtection="1">
      <alignment horizontal="center" vertical="top" wrapText="1"/>
      <protection locked="0"/>
    </xf>
    <xf numFmtId="0" fontId="39" fillId="0" borderId="136" xfId="0" applyFont="1" applyBorder="1" applyAlignment="1">
      <alignment horizontal="center" vertical="top"/>
    </xf>
    <xf numFmtId="0" fontId="39" fillId="0" borderId="62" xfId="0" applyFont="1" applyBorder="1" applyAlignment="1">
      <alignment horizontal="center" vertical="top" wrapText="1" indent="1"/>
    </xf>
    <xf numFmtId="0" fontId="39" fillId="0" borderId="137" xfId="0" applyFont="1" applyBorder="1" applyAlignment="1">
      <alignment horizontal="center" vertical="top" wrapText="1" indent="1"/>
    </xf>
    <xf numFmtId="0" fontId="82" fillId="0" borderId="157" xfId="0" applyFont="1" applyBorder="1"/>
    <xf numFmtId="0" fontId="131" fillId="37" borderId="164" xfId="0" applyFont="1" applyFill="1" applyBorder="1" applyAlignment="1">
      <alignment horizontal="center" vertical="center" wrapText="1"/>
    </xf>
    <xf numFmtId="0" fontId="82" fillId="20" borderId="167" xfId="0" applyFont="1" applyFill="1" applyBorder="1" applyAlignment="1">
      <alignment vertical="center" wrapText="1"/>
    </xf>
    <xf numFmtId="0" fontId="84" fillId="20" borderId="167" xfId="0" applyFont="1" applyFill="1" applyBorder="1" applyAlignment="1">
      <alignment vertical="center" wrapText="1"/>
    </xf>
    <xf numFmtId="0" fontId="84" fillId="20" borderId="167" xfId="0" applyFont="1" applyFill="1" applyBorder="1" applyAlignment="1">
      <alignment wrapText="1"/>
    </xf>
    <xf numFmtId="0" fontId="82" fillId="20" borderId="167" xfId="0" applyFont="1" applyFill="1" applyBorder="1" applyAlignment="1">
      <alignment wrapText="1"/>
    </xf>
    <xf numFmtId="0" fontId="125" fillId="0" borderId="165" xfId="0" applyFont="1" applyBorder="1" applyAlignment="1">
      <alignment horizontal="center" vertical="top" wrapText="1"/>
    </xf>
    <xf numFmtId="14" fontId="125" fillId="0" borderId="165" xfId="0" applyNumberFormat="1" applyFont="1" applyBorder="1" applyAlignment="1">
      <alignment horizontal="center" vertical="top" wrapText="1"/>
    </xf>
    <xf numFmtId="0" fontId="125" fillId="0" borderId="167" xfId="0" applyFont="1" applyBorder="1" applyAlignment="1">
      <alignment horizontal="center" vertical="top" wrapText="1"/>
    </xf>
    <xf numFmtId="14" fontId="80" fillId="20" borderId="165" xfId="0" applyNumberFormat="1" applyFont="1" applyFill="1" applyBorder="1" applyAlignment="1">
      <alignment horizontal="center" vertical="top" wrapText="1"/>
    </xf>
    <xf numFmtId="0" fontId="80" fillId="20" borderId="167" xfId="0" applyFont="1" applyFill="1" applyBorder="1" applyAlignment="1">
      <alignment horizontal="center" vertical="top" wrapText="1"/>
    </xf>
    <xf numFmtId="14" fontId="80" fillId="20" borderId="167" xfId="0" applyNumberFormat="1" applyFont="1" applyFill="1" applyBorder="1" applyAlignment="1">
      <alignment horizontal="center" vertical="top" wrapText="1"/>
    </xf>
    <xf numFmtId="0" fontId="82" fillId="0" borderId="165" xfId="0" applyFont="1" applyBorder="1"/>
    <xf numFmtId="0" fontId="82" fillId="0" borderId="167" xfId="0" applyFont="1" applyBorder="1" applyAlignment="1">
      <alignment wrapText="1"/>
    </xf>
    <xf numFmtId="0" fontId="82" fillId="0" borderId="167" xfId="0" applyFont="1" applyBorder="1"/>
    <xf numFmtId="14" fontId="82" fillId="0" borderId="167" xfId="0" applyNumberFormat="1" applyFont="1" applyBorder="1"/>
    <xf numFmtId="0" fontId="82" fillId="0" borderId="166" xfId="0" applyFont="1" applyBorder="1"/>
    <xf numFmtId="14" fontId="82" fillId="0" borderId="168" xfId="0" applyNumberFormat="1" applyFont="1" applyBorder="1"/>
    <xf numFmtId="0" fontId="82" fillId="20" borderId="169" xfId="0" applyFont="1" applyFill="1" applyBorder="1" applyAlignment="1">
      <alignment vertical="top" wrapText="1"/>
    </xf>
    <xf numFmtId="8" fontId="82" fillId="20" borderId="167" xfId="0" applyNumberFormat="1" applyFont="1" applyFill="1" applyBorder="1" applyAlignment="1">
      <alignment vertical="top" wrapText="1"/>
    </xf>
    <xf numFmtId="14" fontId="82" fillId="20" borderId="167" xfId="0" applyNumberFormat="1" applyFont="1" applyFill="1" applyBorder="1" applyAlignment="1">
      <alignment vertical="top" wrapText="1"/>
    </xf>
    <xf numFmtId="0" fontId="82" fillId="20" borderId="170" xfId="0" applyFont="1" applyFill="1" applyBorder="1" applyAlignment="1">
      <alignment vertical="top" wrapText="1"/>
    </xf>
    <xf numFmtId="0" fontId="103" fillId="20" borderId="167" xfId="0" applyFont="1" applyFill="1" applyBorder="1" applyAlignment="1">
      <alignment vertical="top" wrapText="1"/>
    </xf>
    <xf numFmtId="6" fontId="103" fillId="20" borderId="167" xfId="0" applyNumberFormat="1" applyFont="1" applyFill="1" applyBorder="1" applyAlignment="1">
      <alignment vertical="top" wrapText="1"/>
    </xf>
    <xf numFmtId="0" fontId="103" fillId="20" borderId="169" xfId="0" applyFont="1" applyFill="1" applyBorder="1" applyAlignment="1">
      <alignment vertical="top" wrapText="1"/>
    </xf>
    <xf numFmtId="0" fontId="82" fillId="20" borderId="168" xfId="0" applyFont="1" applyFill="1" applyBorder="1" applyAlignment="1">
      <alignment vertical="top" wrapText="1"/>
    </xf>
    <xf numFmtId="14" fontId="85" fillId="0" borderId="167" xfId="0" applyNumberFormat="1" applyFont="1" applyBorder="1" applyAlignment="1">
      <alignment vertical="top"/>
    </xf>
    <xf numFmtId="0" fontId="82" fillId="20" borderId="167" xfId="0" applyFont="1" applyFill="1" applyBorder="1" applyAlignment="1">
      <alignment vertical="top"/>
    </xf>
    <xf numFmtId="0" fontId="82" fillId="20" borderId="169" xfId="0" applyFont="1" applyFill="1" applyBorder="1" applyAlignment="1">
      <alignment vertical="top"/>
    </xf>
    <xf numFmtId="0" fontId="105" fillId="20" borderId="167" xfId="0" applyFont="1" applyFill="1" applyBorder="1" applyAlignment="1">
      <alignment vertical="top" wrapText="1"/>
    </xf>
    <xf numFmtId="0" fontId="105" fillId="20" borderId="169" xfId="0" applyFont="1" applyFill="1" applyBorder="1" applyAlignment="1">
      <alignment vertical="top" wrapText="1"/>
    </xf>
    <xf numFmtId="3" fontId="9" fillId="30" borderId="165" xfId="0" applyNumberFormat="1" applyFont="1" applyFill="1" applyBorder="1" applyAlignment="1">
      <alignment horizontal="center" vertical="center"/>
    </xf>
    <xf numFmtId="3" fontId="9" fillId="31" borderId="167" xfId="0" applyNumberFormat="1" applyFont="1" applyFill="1" applyBorder="1" applyAlignment="1">
      <alignment horizontal="center" vertical="center"/>
    </xf>
    <xf numFmtId="3" fontId="9" fillId="30" borderId="167" xfId="0" applyNumberFormat="1" applyFont="1" applyFill="1" applyBorder="1" applyAlignment="1">
      <alignment horizontal="center" vertical="center"/>
    </xf>
    <xf numFmtId="0" fontId="3" fillId="31" borderId="167" xfId="0" applyFont="1" applyFill="1" applyBorder="1" applyAlignment="1">
      <alignment horizontal="center" vertical="center"/>
    </xf>
    <xf numFmtId="0" fontId="9" fillId="30" borderId="165" xfId="0" applyFont="1" applyFill="1" applyBorder="1" applyAlignment="1">
      <alignment horizontal="center" vertical="center"/>
    </xf>
    <xf numFmtId="0" fontId="9" fillId="31" borderId="165" xfId="0" applyFont="1" applyFill="1" applyBorder="1" applyAlignment="1">
      <alignment horizontal="center" vertical="center"/>
    </xf>
    <xf numFmtId="0" fontId="9" fillId="29" borderId="165" xfId="0" applyFont="1" applyFill="1" applyBorder="1" applyAlignment="1">
      <alignment horizontal="center" vertical="center"/>
    </xf>
    <xf numFmtId="0" fontId="9" fillId="29" borderId="167" xfId="0" applyFont="1" applyFill="1" applyBorder="1" applyAlignment="1">
      <alignment horizontal="center" vertical="center"/>
    </xf>
    <xf numFmtId="0" fontId="93" fillId="0" borderId="167" xfId="0" applyFont="1" applyBorder="1" applyAlignment="1">
      <alignment horizontal="center" vertical="center"/>
    </xf>
    <xf numFmtId="6" fontId="91" fillId="0" borderId="167" xfId="0" applyNumberFormat="1" applyFont="1" applyBorder="1" applyAlignment="1">
      <alignment horizontal="center" vertical="center"/>
    </xf>
    <xf numFmtId="0" fontId="91" fillId="0" borderId="167" xfId="0" applyFont="1" applyBorder="1" applyAlignment="1">
      <alignment horizontal="center" vertical="center"/>
    </xf>
    <xf numFmtId="0" fontId="93" fillId="0" borderId="165" xfId="0" applyFont="1" applyBorder="1" applyAlignment="1">
      <alignment horizontal="center" vertical="center"/>
    </xf>
    <xf numFmtId="6" fontId="91" fillId="0" borderId="165" xfId="0" applyNumberFormat="1" applyFont="1" applyBorder="1" applyAlignment="1">
      <alignment wrapText="1"/>
    </xf>
    <xf numFmtId="176" fontId="91" fillId="0" borderId="167" xfId="0" applyNumberFormat="1" applyFont="1" applyBorder="1" applyAlignment="1">
      <alignment horizontal="center" vertical="center"/>
    </xf>
    <xf numFmtId="0" fontId="91" fillId="0" borderId="165" xfId="0" applyFont="1" applyBorder="1" applyAlignment="1">
      <alignment wrapText="1"/>
    </xf>
    <xf numFmtId="6" fontId="91" fillId="0" borderId="168" xfId="0" applyNumberFormat="1" applyFont="1" applyBorder="1" applyAlignment="1">
      <alignment horizontal="center" vertical="center"/>
    </xf>
    <xf numFmtId="0" fontId="90" fillId="0" borderId="167" xfId="0" applyFont="1" applyBorder="1" applyAlignment="1">
      <alignment horizontal="center" vertical="center"/>
    </xf>
    <xf numFmtId="0" fontId="85" fillId="0" borderId="167" xfId="0" applyFont="1" applyBorder="1" applyAlignment="1">
      <alignment horizontal="center" vertical="center"/>
    </xf>
    <xf numFmtId="0" fontId="91" fillId="20" borderId="167" xfId="0" applyFont="1" applyFill="1" applyBorder="1" applyAlignment="1">
      <alignment horizontal="center" vertical="center"/>
    </xf>
    <xf numFmtId="0" fontId="1" fillId="0" borderId="165" xfId="0" applyFont="1" applyBorder="1" applyAlignment="1">
      <alignment horizontal="center" vertical="center"/>
    </xf>
    <xf numFmtId="0" fontId="1" fillId="0" borderId="167" xfId="0" applyFont="1" applyBorder="1" applyAlignment="1">
      <alignment horizontal="center" vertical="center"/>
    </xf>
    <xf numFmtId="0" fontId="1" fillId="22" borderId="167" xfId="0" applyFont="1" applyFill="1" applyBorder="1" applyAlignment="1">
      <alignment horizontal="center" vertical="center"/>
    </xf>
    <xf numFmtId="10" fontId="1" fillId="0" borderId="167" xfId="0" applyNumberFormat="1" applyFont="1" applyBorder="1" applyAlignment="1">
      <alignment horizontal="center" vertical="center"/>
    </xf>
    <xf numFmtId="9" fontId="1" fillId="0" borderId="167" xfId="0" applyNumberFormat="1" applyFont="1" applyBorder="1" applyAlignment="1">
      <alignment horizontal="center" vertical="center"/>
    </xf>
    <xf numFmtId="0" fontId="1" fillId="0" borderId="165" xfId="0" applyFont="1" applyBorder="1"/>
    <xf numFmtId="6" fontId="91" fillId="20" borderId="167" xfId="0" applyNumberFormat="1" applyFont="1" applyFill="1" applyBorder="1" applyAlignment="1">
      <alignment horizontal="center" vertical="center"/>
    </xf>
    <xf numFmtId="9" fontId="1" fillId="20" borderId="167" xfId="0" applyNumberFormat="1" applyFont="1" applyFill="1" applyBorder="1" applyAlignment="1">
      <alignment horizontal="center" vertical="center"/>
    </xf>
    <xf numFmtId="10" fontId="1" fillId="20" borderId="167" xfId="0" applyNumberFormat="1" applyFont="1" applyFill="1" applyBorder="1" applyAlignment="1">
      <alignment horizontal="center" vertical="center"/>
    </xf>
    <xf numFmtId="0" fontId="1" fillId="20" borderId="167" xfId="0" applyFont="1" applyFill="1" applyBorder="1" applyAlignment="1">
      <alignment horizontal="center" vertical="center"/>
    </xf>
    <xf numFmtId="0" fontId="0" fillId="6" borderId="167" xfId="0" applyFill="1" applyBorder="1" applyAlignment="1" applyProtection="1">
      <alignment horizontal="center" vertical="center" wrapText="1"/>
      <protection locked="0"/>
    </xf>
    <xf numFmtId="0" fontId="0" fillId="6" borderId="165" xfId="0" applyFill="1" applyBorder="1" applyAlignment="1" applyProtection="1">
      <alignment horizontal="left" vertical="center" wrapText="1"/>
      <protection locked="0"/>
    </xf>
    <xf numFmtId="0" fontId="49" fillId="6" borderId="165" xfId="0" applyFont="1" applyFill="1" applyBorder="1" applyAlignment="1" applyProtection="1">
      <alignment horizontal="center" vertical="center" wrapText="1"/>
      <protection locked="0"/>
    </xf>
    <xf numFmtId="0" fontId="49" fillId="6" borderId="166" xfId="0" applyFont="1" applyFill="1" applyBorder="1" applyAlignment="1" applyProtection="1">
      <alignment horizontal="center" vertical="center" wrapText="1"/>
      <protection locked="0"/>
    </xf>
    <xf numFmtId="0" fontId="30" fillId="6" borderId="165" xfId="0" applyFont="1" applyFill="1" applyBorder="1" applyAlignment="1" applyProtection="1">
      <alignment horizontal="left" vertical="center" wrapText="1"/>
      <protection locked="0"/>
    </xf>
    <xf numFmtId="0" fontId="0" fillId="0" borderId="165" xfId="0" applyBorder="1" applyAlignment="1" applyProtection="1">
      <alignment horizontal="left" vertical="center" wrapText="1"/>
      <protection locked="0"/>
    </xf>
    <xf numFmtId="0" fontId="49" fillId="0" borderId="165" xfId="0" applyFont="1" applyBorder="1" applyAlignment="1" applyProtection="1">
      <alignment horizontal="center" vertical="center" wrapText="1"/>
      <protection locked="0"/>
    </xf>
    <xf numFmtId="0" fontId="0" fillId="0" borderId="167" xfId="0" applyBorder="1" applyAlignment="1" applyProtection="1">
      <alignment horizontal="center" vertical="center" wrapText="1"/>
      <protection locked="0"/>
    </xf>
    <xf numFmtId="0" fontId="49" fillId="21" borderId="165" xfId="0" applyFont="1" applyFill="1" applyBorder="1" applyAlignment="1" applyProtection="1">
      <alignment horizontal="center" vertical="center" wrapText="1"/>
      <protection locked="0"/>
    </xf>
    <xf numFmtId="0" fontId="39" fillId="0" borderId="12" xfId="0" applyFont="1" applyBorder="1" applyAlignment="1">
      <alignment horizontal="left" vertical="top" wrapText="1"/>
    </xf>
    <xf numFmtId="0" fontId="39" fillId="0" borderId="0" xfId="0" applyFont="1" applyAlignment="1">
      <alignment horizontal="left" vertical="top" wrapText="1"/>
    </xf>
    <xf numFmtId="0" fontId="39" fillId="0" borderId="11" xfId="0" applyFont="1" applyBorder="1" applyAlignment="1">
      <alignment horizontal="left" vertical="top" wrapText="1"/>
    </xf>
    <xf numFmtId="0" fontId="39" fillId="0" borderId="12" xfId="0" applyFont="1" applyBorder="1" applyAlignment="1">
      <alignment horizontal="left" vertical="center" wrapText="1"/>
    </xf>
    <xf numFmtId="0" fontId="39" fillId="0" borderId="0" xfId="0" applyFont="1" applyAlignment="1">
      <alignment horizontal="left" vertical="center" wrapText="1"/>
    </xf>
    <xf numFmtId="0" fontId="39" fillId="0" borderId="12" xfId="0" applyFont="1" applyBorder="1" applyAlignment="1">
      <alignment horizontal="left" vertical="center"/>
    </xf>
    <xf numFmtId="0" fontId="39" fillId="0" borderId="0" xfId="0" applyFont="1" applyAlignment="1">
      <alignment horizontal="left" vertical="center"/>
    </xf>
    <xf numFmtId="0" fontId="27" fillId="0" borderId="12" xfId="0" applyFont="1" applyBorder="1" applyAlignment="1">
      <alignment horizontal="left" vertical="center"/>
    </xf>
    <xf numFmtId="0" fontId="27" fillId="0" borderId="0" xfId="0" applyFont="1" applyAlignment="1">
      <alignment horizontal="left" vertical="center"/>
    </xf>
    <xf numFmtId="0" fontId="39" fillId="0" borderId="12" xfId="0" applyFont="1" applyBorder="1" applyAlignment="1">
      <alignment horizontal="justify" vertical="center" wrapText="1"/>
    </xf>
    <xf numFmtId="0" fontId="39" fillId="0" borderId="0" xfId="0" applyFont="1" applyAlignment="1">
      <alignment horizontal="justify" vertical="center" wrapText="1"/>
    </xf>
    <xf numFmtId="0" fontId="39" fillId="0" borderId="11" xfId="0" applyFont="1" applyBorder="1" applyAlignment="1">
      <alignment horizontal="justify" vertical="center" wrapText="1"/>
    </xf>
    <xf numFmtId="0" fontId="39" fillId="0" borderId="11" xfId="0" applyFont="1" applyBorder="1" applyAlignment="1">
      <alignment horizontal="left" vertical="center" wrapText="1"/>
    </xf>
    <xf numFmtId="0" fontId="27" fillId="0" borderId="12" xfId="0" applyFont="1" applyBorder="1" applyAlignment="1">
      <alignment horizontal="left" vertical="center" wrapText="1"/>
    </xf>
    <xf numFmtId="0" fontId="26" fillId="0" borderId="0" xfId="0" applyFont="1" applyAlignment="1">
      <alignment horizontal="left" vertical="center" wrapText="1"/>
    </xf>
    <xf numFmtId="0" fontId="27" fillId="0" borderId="165" xfId="0" applyFont="1" applyBorder="1" applyAlignment="1">
      <alignment horizontal="center" vertical="center" wrapText="1"/>
    </xf>
    <xf numFmtId="0" fontId="82" fillId="20" borderId="165" xfId="0" applyFont="1" applyFill="1" applyBorder="1" applyAlignment="1">
      <alignment wrapText="1"/>
    </xf>
    <xf numFmtId="0" fontId="25" fillId="6" borderId="4" xfId="12" applyFont="1" applyFill="1" applyBorder="1" applyAlignment="1">
      <alignment horizontal="center" vertical="center" wrapText="1"/>
    </xf>
    <xf numFmtId="0" fontId="26" fillId="0" borderId="0" xfId="0" applyFont="1" applyAlignment="1">
      <alignment horizontal="left" vertical="center" wrapText="1" indent="1"/>
    </xf>
    <xf numFmtId="0" fontId="82" fillId="20" borderId="59" xfId="0" applyFont="1" applyFill="1" applyBorder="1" applyAlignment="1">
      <alignment horizontal="center" vertical="top" wrapText="1"/>
    </xf>
    <xf numFmtId="0" fontId="82" fillId="20" borderId="18" xfId="0" applyFont="1" applyFill="1" applyBorder="1" applyAlignment="1">
      <alignment vertical="top" wrapText="1"/>
    </xf>
    <xf numFmtId="0" fontId="82" fillId="20" borderId="60" xfId="0" applyFont="1" applyFill="1" applyBorder="1" applyAlignment="1">
      <alignment horizontal="center" vertical="top" wrapText="1"/>
    </xf>
    <xf numFmtId="0" fontId="82" fillId="20" borderId="165" xfId="0" applyFont="1" applyFill="1" applyBorder="1" applyAlignment="1">
      <alignment vertical="top" wrapText="1"/>
    </xf>
    <xf numFmtId="0" fontId="82" fillId="20" borderId="0" xfId="0" applyFont="1" applyFill="1" applyAlignment="1">
      <alignment vertical="top"/>
    </xf>
    <xf numFmtId="0" fontId="82" fillId="20" borderId="29" xfId="0" applyFont="1" applyFill="1" applyBorder="1" applyAlignment="1">
      <alignment horizontal="center" vertical="top" wrapText="1"/>
    </xf>
    <xf numFmtId="0" fontId="82" fillId="20" borderId="6" xfId="0" applyFont="1" applyFill="1" applyBorder="1" applyAlignment="1">
      <alignment horizontal="center" vertical="top" wrapText="1"/>
    </xf>
    <xf numFmtId="0" fontId="100" fillId="33" borderId="0" xfId="0" applyFont="1" applyFill="1" applyAlignment="1">
      <alignment vertical="top" wrapText="1"/>
    </xf>
    <xf numFmtId="0" fontId="82" fillId="20" borderId="29" xfId="0" applyFont="1" applyFill="1" applyBorder="1" applyAlignment="1">
      <alignment vertical="top" wrapText="1"/>
    </xf>
    <xf numFmtId="0" fontId="82" fillId="20" borderId="6" xfId="0" applyFont="1" applyFill="1" applyBorder="1" applyAlignment="1">
      <alignment vertical="top" wrapText="1"/>
    </xf>
    <xf numFmtId="0" fontId="82" fillId="20" borderId="34" xfId="0" applyFont="1" applyFill="1" applyBorder="1" applyAlignment="1">
      <alignment vertical="top" wrapText="1"/>
    </xf>
    <xf numFmtId="0" fontId="82" fillId="20" borderId="167" xfId="0" applyFont="1" applyFill="1" applyBorder="1" applyAlignment="1">
      <alignment vertical="top" wrapText="1"/>
    </xf>
    <xf numFmtId="6" fontId="82" fillId="20" borderId="34" xfId="0" applyNumberFormat="1" applyFont="1" applyFill="1" applyBorder="1" applyAlignment="1">
      <alignment vertical="top" wrapText="1"/>
    </xf>
    <xf numFmtId="0" fontId="81" fillId="20" borderId="0" xfId="0" applyFont="1" applyFill="1" applyAlignment="1">
      <alignment vertical="top"/>
    </xf>
    <xf numFmtId="0" fontId="81" fillId="33" borderId="38" xfId="0" applyFont="1" applyFill="1" applyBorder="1" applyAlignment="1">
      <alignment vertical="top"/>
    </xf>
    <xf numFmtId="0" fontId="101" fillId="34" borderId="0" xfId="0" applyFont="1" applyFill="1" applyAlignment="1">
      <alignment vertical="top" wrapText="1"/>
    </xf>
    <xf numFmtId="0" fontId="82" fillId="20" borderId="42" xfId="0" applyFont="1" applyFill="1" applyBorder="1" applyAlignment="1">
      <alignment vertical="top" wrapText="1"/>
    </xf>
    <xf numFmtId="0" fontId="82" fillId="0" borderId="0" xfId="0" applyFont="1" applyAlignment="1">
      <alignment vertical="top" wrapText="1"/>
    </xf>
    <xf numFmtId="0" fontId="84" fillId="0" borderId="16" xfId="0" applyFont="1" applyBorder="1" applyAlignment="1">
      <alignment wrapText="1"/>
    </xf>
    <xf numFmtId="0" fontId="84" fillId="0" borderId="118" xfId="0" applyFont="1" applyBorder="1" applyAlignment="1">
      <alignment wrapText="1"/>
    </xf>
    <xf numFmtId="0" fontId="9" fillId="30" borderId="126" xfId="0" applyFont="1" applyFill="1" applyBorder="1" applyAlignment="1">
      <alignment horizontal="center" vertical="center" wrapText="1"/>
    </xf>
    <xf numFmtId="0" fontId="15" fillId="0" borderId="173" xfId="0" applyFont="1" applyBorder="1" applyAlignment="1">
      <alignment horizontal="center" vertical="center"/>
    </xf>
    <xf numFmtId="0" fontId="7" fillId="0" borderId="173" xfId="0" applyFont="1" applyBorder="1" applyAlignment="1">
      <alignment horizontal="center" vertical="center"/>
    </xf>
    <xf numFmtId="0" fontId="7" fillId="0" borderId="173" xfId="0" applyFont="1" applyBorder="1" applyAlignment="1">
      <alignment horizontal="justify" vertical="center"/>
    </xf>
    <xf numFmtId="0" fontId="13" fillId="0" borderId="173" xfId="0" applyFont="1" applyBorder="1" applyAlignment="1">
      <alignment horizontal="justify" vertical="center" wrapText="1"/>
    </xf>
    <xf numFmtId="0" fontId="7" fillId="0" borderId="173" xfId="0" applyFont="1" applyBorder="1" applyAlignment="1">
      <alignment horizontal="justify" vertical="center" wrapText="1"/>
    </xf>
    <xf numFmtId="0" fontId="42" fillId="0" borderId="173" xfId="0" applyFont="1" applyBorder="1" applyAlignment="1">
      <alignment horizontal="justify" vertical="center" wrapText="1"/>
    </xf>
    <xf numFmtId="0" fontId="7" fillId="0" borderId="176" xfId="0" applyFont="1" applyBorder="1" applyAlignment="1">
      <alignment horizontal="center" vertical="center"/>
    </xf>
    <xf numFmtId="0" fontId="21" fillId="4" borderId="173" xfId="0" applyFont="1" applyFill="1" applyBorder="1" applyAlignment="1">
      <alignment horizontal="center" vertical="center" wrapText="1"/>
    </xf>
    <xf numFmtId="0" fontId="82" fillId="20" borderId="169" xfId="0" applyFont="1" applyFill="1" applyBorder="1" applyAlignment="1">
      <alignment wrapText="1"/>
    </xf>
    <xf numFmtId="0" fontId="83" fillId="20" borderId="165" xfId="0" applyFont="1" applyFill="1" applyBorder="1" applyAlignment="1">
      <alignment wrapText="1"/>
    </xf>
    <xf numFmtId="0" fontId="83" fillId="20" borderId="167" xfId="0" applyFont="1" applyFill="1" applyBorder="1" applyAlignment="1">
      <alignment wrapText="1"/>
    </xf>
    <xf numFmtId="14" fontId="83" fillId="20" borderId="167" xfId="0" applyNumberFormat="1" applyFont="1" applyFill="1" applyBorder="1" applyAlignment="1">
      <alignment wrapText="1"/>
    </xf>
    <xf numFmtId="3" fontId="83" fillId="20" borderId="167" xfId="0" applyNumberFormat="1" applyFont="1" applyFill="1" applyBorder="1" applyAlignment="1">
      <alignment wrapText="1"/>
    </xf>
    <xf numFmtId="0" fontId="82" fillId="20" borderId="174" xfId="0" applyFont="1" applyFill="1" applyBorder="1" applyAlignment="1">
      <alignment wrapText="1"/>
    </xf>
    <xf numFmtId="0" fontId="82" fillId="20" borderId="165" xfId="0" applyFont="1" applyFill="1" applyBorder="1"/>
    <xf numFmtId="0" fontId="82" fillId="20" borderId="175" xfId="0" applyFont="1" applyFill="1" applyBorder="1" applyAlignment="1">
      <alignment wrapText="1"/>
    </xf>
    <xf numFmtId="0" fontId="82" fillId="20" borderId="171" xfId="0" applyFont="1" applyFill="1" applyBorder="1" applyAlignment="1">
      <alignment wrapText="1"/>
    </xf>
    <xf numFmtId="0" fontId="82" fillId="0" borderId="174" xfId="0" applyFont="1" applyBorder="1"/>
    <xf numFmtId="0" fontId="22" fillId="3" borderId="177" xfId="11" applyFont="1" applyFill="1" applyBorder="1" applyAlignment="1">
      <alignment horizontal="center" vertical="center"/>
    </xf>
    <xf numFmtId="167" fontId="6" fillId="2" borderId="173" xfId="11" applyNumberFormat="1" applyFont="1" applyFill="1" applyBorder="1" applyAlignment="1">
      <alignment horizontal="center" vertical="center"/>
    </xf>
    <xf numFmtId="0" fontId="22" fillId="3" borderId="178" xfId="11" applyFont="1" applyFill="1" applyBorder="1" applyAlignment="1">
      <alignment horizontal="center" vertical="center"/>
    </xf>
    <xf numFmtId="0" fontId="4" fillId="15" borderId="176" xfId="0" applyFont="1" applyFill="1" applyBorder="1" applyAlignment="1">
      <alignment horizontal="center" vertical="center" wrapText="1"/>
    </xf>
    <xf numFmtId="0" fontId="5" fillId="0" borderId="176" xfId="0" applyFont="1" applyBorder="1" applyAlignment="1">
      <alignment horizontal="center" vertical="center" wrapText="1"/>
    </xf>
    <xf numFmtId="0" fontId="4" fillId="0" borderId="176" xfId="0" applyFont="1" applyBorder="1" applyAlignment="1">
      <alignment horizontal="center" vertical="center" wrapText="1"/>
    </xf>
    <xf numFmtId="0" fontId="127" fillId="0" borderId="179" xfId="0" applyFont="1" applyBorder="1" applyAlignment="1">
      <alignment horizontal="center" vertical="center" wrapText="1"/>
    </xf>
    <xf numFmtId="0" fontId="127" fillId="0" borderId="179" xfId="0" applyFont="1" applyBorder="1" applyAlignment="1">
      <alignment wrapText="1"/>
    </xf>
    <xf numFmtId="0" fontId="127" fillId="0" borderId="180" xfId="0" applyFont="1" applyBorder="1" applyAlignment="1">
      <alignment wrapText="1"/>
    </xf>
    <xf numFmtId="0" fontId="127" fillId="0" borderId="180" xfId="0" applyFont="1" applyBorder="1" applyAlignment="1">
      <alignment horizontal="center" vertical="center" wrapText="1"/>
    </xf>
    <xf numFmtId="14" fontId="4" fillId="0" borderId="176" xfId="0" applyNumberFormat="1" applyFont="1" applyBorder="1" applyAlignment="1">
      <alignment horizontal="center" vertical="center" wrapText="1"/>
    </xf>
    <xf numFmtId="0" fontId="131" fillId="0" borderId="181" xfId="0" applyFont="1" applyBorder="1" applyAlignment="1">
      <alignment horizontal="center" vertical="center" wrapText="1"/>
    </xf>
    <xf numFmtId="0" fontId="131" fillId="0" borderId="182" xfId="0" applyFont="1" applyBorder="1" applyAlignment="1">
      <alignment horizontal="center" vertical="center" wrapText="1"/>
    </xf>
    <xf numFmtId="0" fontId="131" fillId="0" borderId="183" xfId="0" applyFont="1" applyBorder="1" applyAlignment="1">
      <alignment horizontal="center" vertical="center" wrapText="1"/>
    </xf>
    <xf numFmtId="0" fontId="131" fillId="0" borderId="184" xfId="0" applyFont="1" applyBorder="1" applyAlignment="1">
      <alignment horizontal="center" vertical="center" wrapText="1"/>
    </xf>
    <xf numFmtId="0" fontId="131" fillId="0" borderId="185" xfId="0" applyFont="1" applyBorder="1" applyAlignment="1">
      <alignment horizontal="center" vertical="center" wrapText="1"/>
    </xf>
    <xf numFmtId="0" fontId="131" fillId="0" borderId="186" xfId="0" applyFont="1" applyBorder="1" applyAlignment="1">
      <alignment horizontal="center" vertical="center" wrapText="1"/>
    </xf>
    <xf numFmtId="0" fontId="131" fillId="37" borderId="187" xfId="0" applyFont="1" applyFill="1" applyBorder="1" applyAlignment="1">
      <alignment horizontal="center" vertical="center" wrapText="1"/>
    </xf>
    <xf numFmtId="0" fontId="131" fillId="0" borderId="188" xfId="0" applyFont="1" applyBorder="1" applyAlignment="1">
      <alignment horizontal="center" vertical="center" wrapText="1"/>
    </xf>
    <xf numFmtId="0" fontId="131" fillId="0" borderId="189" xfId="0" applyFont="1" applyBorder="1" applyAlignment="1">
      <alignment horizontal="center" vertical="center" wrapText="1"/>
    </xf>
    <xf numFmtId="0" fontId="131" fillId="37" borderId="190" xfId="0" applyFont="1" applyFill="1" applyBorder="1" applyAlignment="1">
      <alignment horizontal="center" vertical="center" wrapText="1"/>
    </xf>
    <xf numFmtId="0" fontId="131" fillId="0" borderId="191" xfId="0" applyFont="1" applyBorder="1" applyAlignment="1">
      <alignment horizontal="center" vertical="center" wrapText="1"/>
    </xf>
    <xf numFmtId="0" fontId="27" fillId="0" borderId="192" xfId="0" applyFont="1" applyBorder="1" applyAlignment="1">
      <alignment horizontal="center" vertical="center" wrapText="1"/>
    </xf>
    <xf numFmtId="0" fontId="27" fillId="0" borderId="181" xfId="0" applyFont="1" applyBorder="1" applyAlignment="1">
      <alignment horizontal="center" vertical="center" wrapText="1"/>
    </xf>
    <xf numFmtId="0" fontId="27" fillId="0" borderId="193" xfId="0" applyFont="1" applyBorder="1" applyAlignment="1">
      <alignment horizontal="center" vertical="center" wrapText="1"/>
    </xf>
    <xf numFmtId="0" fontId="27" fillId="0" borderId="181" xfId="0" applyFont="1" applyBorder="1" applyAlignment="1">
      <alignment vertical="center" wrapText="1"/>
    </xf>
    <xf numFmtId="0" fontId="26" fillId="0" borderId="181" xfId="0" applyFont="1" applyBorder="1" applyAlignment="1">
      <alignment horizontal="center" vertical="center"/>
    </xf>
    <xf numFmtId="0" fontId="26" fillId="0" borderId="194" xfId="0" applyFont="1" applyBorder="1" applyAlignment="1">
      <alignment horizontal="center" vertical="center"/>
    </xf>
    <xf numFmtId="0" fontId="39" fillId="0" borderId="192" xfId="0" applyFont="1" applyBorder="1" applyAlignment="1">
      <alignment vertical="center" wrapText="1"/>
    </xf>
    <xf numFmtId="0" fontId="39" fillId="0" borderId="181" xfId="0" applyFont="1" applyBorder="1" applyAlignment="1">
      <alignment vertical="center" wrapText="1"/>
    </xf>
    <xf numFmtId="0" fontId="25" fillId="0" borderId="181" xfId="0" applyFont="1" applyBorder="1" applyAlignment="1">
      <alignment horizontal="center" vertical="center" wrapText="1"/>
    </xf>
    <xf numFmtId="0" fontId="25" fillId="0" borderId="181" xfId="0" applyFont="1" applyBorder="1" applyAlignment="1">
      <alignment horizontal="justify" vertical="center" wrapText="1"/>
    </xf>
    <xf numFmtId="0" fontId="25" fillId="0" borderId="181" xfId="0" applyFont="1" applyBorder="1" applyAlignment="1">
      <alignment vertical="center" wrapText="1"/>
    </xf>
    <xf numFmtId="0" fontId="39" fillId="0" borderId="181" xfId="0" applyFont="1" applyBorder="1" applyAlignment="1">
      <alignment horizontal="center"/>
    </xf>
    <xf numFmtId="0" fontId="39" fillId="0" borderId="181" xfId="0" applyFont="1" applyBorder="1"/>
    <xf numFmtId="0" fontId="39" fillId="0" borderId="194" xfId="0" applyFont="1" applyBorder="1"/>
    <xf numFmtId="0" fontId="39" fillId="19" borderId="181" xfId="0" applyFont="1" applyFill="1" applyBorder="1" applyAlignment="1">
      <alignment horizontal="left" vertical="center" wrapText="1"/>
    </xf>
    <xf numFmtId="0" fontId="39" fillId="19" borderId="181" xfId="0" applyFont="1" applyFill="1" applyBorder="1" applyAlignment="1">
      <alignment horizontal="center" vertical="center" wrapText="1"/>
    </xf>
    <xf numFmtId="3" fontId="39" fillId="19" borderId="181" xfId="0" applyNumberFormat="1" applyFont="1" applyFill="1" applyBorder="1" applyAlignment="1">
      <alignment horizontal="right" vertical="center" wrapText="1"/>
    </xf>
    <xf numFmtId="0" fontId="39" fillId="0" borderId="181" xfId="0" applyFont="1" applyBorder="1" applyAlignment="1">
      <alignment horizontal="left" vertical="center" wrapText="1"/>
    </xf>
    <xf numFmtId="0" fontId="27" fillId="0" borderId="192" xfId="0" applyFont="1" applyBorder="1" applyAlignment="1">
      <alignment horizontal="justify" vertical="center" wrapText="1"/>
    </xf>
    <xf numFmtId="0" fontId="0" fillId="0" borderId="192" xfId="0" applyBorder="1" applyAlignment="1">
      <alignment horizontal="justify" vertical="center" wrapText="1"/>
    </xf>
    <xf numFmtId="0" fontId="27" fillId="0" borderId="181" xfId="0" applyFont="1" applyBorder="1" applyAlignment="1">
      <alignment horizontal="center" vertical="center"/>
    </xf>
    <xf numFmtId="0" fontId="27" fillId="0" borderId="192" xfId="0" applyFont="1" applyBorder="1" applyAlignment="1">
      <alignment horizontal="center" vertical="center"/>
    </xf>
    <xf numFmtId="0" fontId="0" fillId="0" borderId="192" xfId="0" applyBorder="1" applyAlignment="1">
      <alignment horizontal="justify" vertical="top" wrapText="1"/>
    </xf>
    <xf numFmtId="0" fontId="0" fillId="0" borderId="181" xfId="0" applyBorder="1"/>
    <xf numFmtId="174" fontId="39" fillId="0" borderId="181" xfId="0" applyNumberFormat="1" applyFont="1" applyBorder="1" applyAlignment="1">
      <alignment horizontal="right" vertical="center" wrapText="1"/>
    </xf>
    <xf numFmtId="0" fontId="6" fillId="0" borderId="181" xfId="0" applyFont="1" applyBorder="1" applyAlignment="1">
      <alignment horizontal="justify" vertical="center" wrapText="1"/>
    </xf>
    <xf numFmtId="3" fontId="39" fillId="0" borderId="181" xfId="0" applyNumberFormat="1" applyFont="1" applyBorder="1" applyAlignment="1">
      <alignment horizontal="right" vertical="center" wrapText="1"/>
    </xf>
    <xf numFmtId="0" fontId="0" fillId="0" borderId="181" xfId="0" applyBorder="1" applyAlignment="1">
      <alignment horizontal="justify" vertical="center" wrapText="1"/>
    </xf>
    <xf numFmtId="0" fontId="27" fillId="0" borderId="197" xfId="0" applyFont="1" applyBorder="1" applyAlignment="1">
      <alignment horizontal="justify" vertical="center" wrapText="1"/>
    </xf>
    <xf numFmtId="0" fontId="0" fillId="0" borderId="197" xfId="0" applyBorder="1" applyAlignment="1">
      <alignment horizontal="justify" vertical="center" wrapText="1"/>
    </xf>
    <xf numFmtId="173" fontId="27" fillId="0" borderId="181" xfId="0" applyNumberFormat="1" applyFont="1" applyBorder="1" applyAlignment="1">
      <alignment horizontal="justify" vertical="center" wrapText="1"/>
    </xf>
    <xf numFmtId="0" fontId="27" fillId="0" borderId="181" xfId="0" applyFont="1" applyBorder="1" applyAlignment="1">
      <alignment horizontal="justify" vertical="center" wrapText="1"/>
    </xf>
    <xf numFmtId="173" fontId="0" fillId="0" borderId="181" xfId="0" applyNumberFormat="1" applyBorder="1" applyAlignment="1">
      <alignment horizontal="justify" vertical="center" wrapText="1"/>
    </xf>
    <xf numFmtId="0" fontId="0" fillId="18" borderId="192" xfId="0" applyFill="1" applyBorder="1" applyAlignment="1">
      <alignment horizontal="justify" vertical="center" wrapText="1"/>
    </xf>
    <xf numFmtId="173" fontId="0" fillId="18" borderId="181" xfId="0" applyNumberFormat="1" applyFill="1" applyBorder="1" applyAlignment="1">
      <alignment horizontal="justify" vertical="center" wrapText="1"/>
    </xf>
    <xf numFmtId="3" fontId="0" fillId="0" borderId="181" xfId="0" applyNumberFormat="1" applyBorder="1" applyAlignment="1">
      <alignment horizontal="right" vertical="center" wrapText="1"/>
    </xf>
    <xf numFmtId="173" fontId="0" fillId="0" borderId="181" xfId="0" applyNumberFormat="1" applyBorder="1" applyAlignment="1">
      <alignment horizontal="right" vertical="center" wrapText="1"/>
    </xf>
    <xf numFmtId="0" fontId="0" fillId="0" borderId="181" xfId="0" applyBorder="1" applyAlignment="1">
      <alignment horizontal="right" vertical="center" wrapText="1"/>
    </xf>
    <xf numFmtId="0" fontId="56" fillId="0" borderId="192" xfId="0" applyFont="1" applyBorder="1" applyAlignment="1">
      <alignment horizontal="center" vertical="center" wrapText="1"/>
    </xf>
    <xf numFmtId="0" fontId="56" fillId="0" borderId="181" xfId="0" applyFont="1" applyBorder="1" applyAlignment="1">
      <alignment horizontal="center" vertical="center" wrapText="1"/>
    </xf>
    <xf numFmtId="0" fontId="56" fillId="0" borderId="192" xfId="0" applyFont="1" applyBorder="1" applyAlignment="1">
      <alignment horizontal="justify" vertical="center" wrapText="1"/>
    </xf>
    <xf numFmtId="3" fontId="76" fillId="0" borderId="181" xfId="0" applyNumberFormat="1" applyFont="1" applyBorder="1" applyAlignment="1">
      <alignment horizontal="right" vertical="center" wrapText="1"/>
    </xf>
    <xf numFmtId="173" fontId="77" fillId="0" borderId="181" xfId="0" applyNumberFormat="1" applyFont="1" applyBorder="1" applyAlignment="1">
      <alignment horizontal="justify" vertical="center" wrapText="1"/>
    </xf>
    <xf numFmtId="173" fontId="25" fillId="0" borderId="181" xfId="0" applyNumberFormat="1" applyFont="1" applyBorder="1" applyAlignment="1">
      <alignment horizontal="justify" vertical="center" wrapText="1"/>
    </xf>
    <xf numFmtId="9" fontId="27" fillId="0" borderId="181" xfId="19" applyFont="1" applyBorder="1" applyAlignment="1">
      <alignment horizontal="justify" vertical="center" wrapText="1"/>
    </xf>
    <xf numFmtId="0" fontId="26" fillId="0" borderId="181" xfId="0" applyFont="1" applyBorder="1" applyAlignment="1">
      <alignment horizontal="justify" vertical="center" wrapText="1"/>
    </xf>
    <xf numFmtId="0" fontId="0" fillId="0" borderId="192" xfId="0" applyBorder="1" applyAlignment="1">
      <alignment vertical="center" wrapText="1"/>
    </xf>
    <xf numFmtId="0" fontId="27" fillId="0" borderId="192" xfId="0" applyFont="1" applyBorder="1" applyAlignment="1">
      <alignment horizontal="center"/>
    </xf>
    <xf numFmtId="0" fontId="0" fillId="0" borderId="192" xfId="0" applyBorder="1" applyAlignment="1">
      <alignment horizontal="left"/>
    </xf>
    <xf numFmtId="0" fontId="0" fillId="0" borderId="181" xfId="0" applyBorder="1" applyAlignment="1">
      <alignment horizontal="center"/>
    </xf>
    <xf numFmtId="173" fontId="0" fillId="0" borderId="181" xfId="0" applyNumberFormat="1" applyBorder="1" applyAlignment="1">
      <alignment horizontal="center" vertical="center"/>
    </xf>
    <xf numFmtId="3" fontId="0" fillId="0" borderId="181" xfId="0" applyNumberFormat="1" applyBorder="1" applyAlignment="1">
      <alignment horizontal="center"/>
    </xf>
    <xf numFmtId="173" fontId="0" fillId="0" borderId="181" xfId="0" applyNumberFormat="1" applyBorder="1" applyAlignment="1">
      <alignment horizontal="center"/>
    </xf>
    <xf numFmtId="3" fontId="0" fillId="0" borderId="181" xfId="0" applyNumberFormat="1" applyBorder="1" applyAlignment="1">
      <alignment horizontal="right"/>
    </xf>
    <xf numFmtId="173" fontId="0" fillId="0" borderId="181" xfId="0" applyNumberFormat="1" applyBorder="1"/>
    <xf numFmtId="173" fontId="39" fillId="0" borderId="181" xfId="0" applyNumberFormat="1" applyFont="1" applyBorder="1"/>
    <xf numFmtId="3" fontId="39" fillId="0" borderId="181" xfId="0" applyNumberFormat="1" applyFont="1" applyBorder="1"/>
    <xf numFmtId="0" fontId="0" fillId="0" borderId="192" xfId="0" applyBorder="1" applyAlignment="1">
      <alignment horizontal="left" wrapText="1"/>
    </xf>
    <xf numFmtId="0" fontId="57" fillId="8" borderId="193" xfId="12" applyFont="1" applyFill="1" applyBorder="1" applyAlignment="1">
      <alignment horizontal="center" vertical="center" wrapText="1"/>
    </xf>
    <xf numFmtId="0" fontId="84" fillId="20" borderId="188" xfId="0" applyFont="1" applyFill="1" applyBorder="1" applyAlignment="1">
      <alignment vertical="center" wrapText="1"/>
    </xf>
    <xf numFmtId="0" fontId="58" fillId="6" borderId="193" xfId="12" applyFont="1" applyFill="1" applyBorder="1" applyAlignment="1">
      <alignment horizontal="left" vertical="center" wrapText="1"/>
    </xf>
    <xf numFmtId="0" fontId="48" fillId="6" borderId="193" xfId="12" applyFont="1" applyFill="1" applyBorder="1" applyAlignment="1">
      <alignment horizontal="center" vertical="center" wrapText="1"/>
    </xf>
    <xf numFmtId="0" fontId="27" fillId="0" borderId="198" xfId="0" applyFont="1" applyBorder="1" applyAlignment="1">
      <alignment horizontal="left" vertical="center" wrapText="1" indent="1"/>
    </xf>
    <xf numFmtId="0" fontId="39" fillId="0" borderId="202" xfId="0" applyFont="1" applyBorder="1" applyAlignment="1">
      <alignment horizontal="center" vertical="top" wrapText="1" indent="1"/>
    </xf>
    <xf numFmtId="0" fontId="39" fillId="0" borderId="181" xfId="0" applyFont="1" applyBorder="1" applyAlignment="1">
      <alignment horizontal="center" vertical="top" wrapText="1" indent="1"/>
    </xf>
    <xf numFmtId="0" fontId="124" fillId="0" borderId="181" xfId="0" applyFont="1" applyBorder="1" applyAlignment="1">
      <alignment horizontal="center" vertical="top" wrapText="1" indent="1"/>
    </xf>
    <xf numFmtId="14" fontId="124" fillId="0" borderId="181" xfId="0" applyNumberFormat="1" applyFont="1" applyBorder="1" applyAlignment="1">
      <alignment horizontal="center" vertical="top" wrapText="1" indent="1"/>
    </xf>
    <xf numFmtId="0" fontId="124" fillId="0" borderId="203" xfId="0" applyFont="1" applyBorder="1" applyAlignment="1">
      <alignment horizontal="center" vertical="top" wrapText="1" indent="1"/>
    </xf>
    <xf numFmtId="0" fontId="124" fillId="0" borderId="189" xfId="0" applyFont="1" applyBorder="1" applyAlignment="1">
      <alignment horizontal="center" vertical="top" wrapText="1" indent="1"/>
    </xf>
    <xf numFmtId="0" fontId="124" fillId="0" borderId="188" xfId="0" applyFont="1" applyBorder="1" applyAlignment="1">
      <alignment horizontal="center" vertical="top" wrapText="1" indent="1"/>
    </xf>
    <xf numFmtId="0" fontId="125" fillId="0" borderId="181" xfId="0" applyFont="1" applyBorder="1" applyAlignment="1">
      <alignment horizontal="center" vertical="top" wrapText="1"/>
    </xf>
    <xf numFmtId="14" fontId="125" fillId="0" borderId="181" xfId="0" applyNumberFormat="1" applyFont="1" applyBorder="1" applyAlignment="1">
      <alignment horizontal="center" vertical="top" wrapText="1"/>
    </xf>
    <xf numFmtId="0" fontId="125" fillId="0" borderId="188" xfId="0" applyFont="1" applyBorder="1" applyAlignment="1">
      <alignment horizontal="center" vertical="top" wrapText="1"/>
    </xf>
    <xf numFmtId="0" fontId="125" fillId="0" borderId="203" xfId="0" applyFont="1" applyBorder="1" applyAlignment="1">
      <alignment horizontal="center" vertical="top" wrapText="1"/>
    </xf>
    <xf numFmtId="14" fontId="80" fillId="20" borderId="181" xfId="0" applyNumberFormat="1" applyFont="1" applyFill="1" applyBorder="1" applyAlignment="1">
      <alignment horizontal="center" vertical="top" wrapText="1"/>
    </xf>
    <xf numFmtId="0" fontId="80" fillId="20" borderId="188" xfId="0" applyFont="1" applyFill="1" applyBorder="1" applyAlignment="1">
      <alignment horizontal="center" vertical="top" wrapText="1"/>
    </xf>
    <xf numFmtId="0" fontId="39" fillId="0" borderId="189" xfId="0" applyFont="1" applyBorder="1" applyAlignment="1">
      <alignment horizontal="center" vertical="top" wrapText="1" indent="1"/>
    </xf>
    <xf numFmtId="0" fontId="39" fillId="0" borderId="188" xfId="0" applyFont="1" applyBorder="1" applyAlignment="1">
      <alignment horizontal="center" vertical="top" wrapText="1" indent="1"/>
    </xf>
    <xf numFmtId="0" fontId="39" fillId="0" borderId="203" xfId="0" applyFont="1" applyBorder="1" applyAlignment="1">
      <alignment horizontal="center" vertical="top" wrapText="1" indent="1"/>
    </xf>
    <xf numFmtId="0" fontId="80" fillId="20" borderId="181" xfId="0" applyFont="1" applyFill="1" applyBorder="1" applyAlignment="1">
      <alignment horizontal="center" vertical="top" wrapText="1"/>
    </xf>
    <xf numFmtId="14" fontId="39" fillId="0" borderId="181" xfId="0" applyNumberFormat="1" applyFont="1" applyBorder="1" applyAlignment="1">
      <alignment horizontal="center" vertical="top" wrapText="1" indent="1"/>
    </xf>
    <xf numFmtId="0" fontId="80" fillId="20" borderId="203" xfId="0" applyFont="1" applyFill="1" applyBorder="1" applyAlignment="1">
      <alignment horizontal="center" vertical="top" wrapText="1"/>
    </xf>
    <xf numFmtId="0" fontId="39" fillId="0" borderId="195" xfId="0" applyFont="1" applyBorder="1" applyAlignment="1">
      <alignment horizontal="center" vertical="top" wrapText="1" indent="1"/>
    </xf>
    <xf numFmtId="0" fontId="39" fillId="0" borderId="196" xfId="0" applyFont="1" applyBorder="1" applyAlignment="1">
      <alignment horizontal="center" vertical="top" wrapText="1" indent="1"/>
    </xf>
    <xf numFmtId="14" fontId="80" fillId="20" borderId="188" xfId="0" applyNumberFormat="1" applyFont="1" applyFill="1" applyBorder="1" applyAlignment="1">
      <alignment horizontal="center" vertical="top" wrapText="1"/>
    </xf>
    <xf numFmtId="0" fontId="39" fillId="0" borderId="181" xfId="0" applyFont="1" applyBorder="1" applyAlignment="1" applyProtection="1">
      <alignment horizontal="center" vertical="top" wrapText="1"/>
      <protection locked="0" hidden="1"/>
    </xf>
    <xf numFmtId="14" fontId="39" fillId="0" borderId="181" xfId="0" applyNumberFormat="1" applyFont="1" applyBorder="1" applyAlignment="1" applyProtection="1">
      <alignment horizontal="center" vertical="top" wrapText="1"/>
      <protection locked="0"/>
    </xf>
    <xf numFmtId="0" fontId="39" fillId="0" borderId="193" xfId="0" applyFont="1" applyBorder="1" applyAlignment="1">
      <alignment horizontal="center" vertical="top" wrapText="1" indent="1"/>
    </xf>
    <xf numFmtId="0" fontId="39" fillId="0" borderId="193" xfId="0" applyFont="1" applyBorder="1" applyAlignment="1" applyProtection="1">
      <alignment horizontal="center" vertical="top" wrapText="1"/>
      <protection locked="0" hidden="1"/>
    </xf>
    <xf numFmtId="14" fontId="39" fillId="0" borderId="193" xfId="0" applyNumberFormat="1" applyFont="1" applyBorder="1" applyAlignment="1">
      <alignment horizontal="center" vertical="top"/>
    </xf>
    <xf numFmtId="0" fontId="18" fillId="0" borderId="204" xfId="0" applyFont="1" applyBorder="1" applyAlignment="1">
      <alignment horizontal="center" vertical="center" wrapText="1"/>
    </xf>
    <xf numFmtId="0" fontId="18" fillId="0" borderId="181" xfId="0" applyFont="1" applyBorder="1" applyAlignment="1">
      <alignment horizontal="center" vertical="center" wrapText="1"/>
    </xf>
    <xf numFmtId="0" fontId="19" fillId="0" borderId="181" xfId="0" applyFont="1" applyBorder="1" applyAlignment="1">
      <alignment horizontal="center" vertical="center"/>
    </xf>
    <xf numFmtId="0" fontId="19" fillId="0" borderId="189" xfId="0" applyFont="1" applyBorder="1" applyAlignment="1">
      <alignment horizontal="center" vertical="center"/>
    </xf>
    <xf numFmtId="0" fontId="82" fillId="0" borderId="181" xfId="0" applyFont="1" applyBorder="1"/>
    <xf numFmtId="0" fontId="82" fillId="0" borderId="188" xfId="0" applyFont="1" applyBorder="1" applyAlignment="1">
      <alignment wrapText="1"/>
    </xf>
    <xf numFmtId="0" fontId="82" fillId="0" borderId="188" xfId="0" applyFont="1" applyBorder="1"/>
    <xf numFmtId="14" fontId="82" fillId="0" borderId="188" xfId="0" applyNumberFormat="1" applyFont="1" applyBorder="1"/>
    <xf numFmtId="0" fontId="82" fillId="0" borderId="189" xfId="0" applyFont="1" applyBorder="1"/>
    <xf numFmtId="0" fontId="3" fillId="0" borderId="197" xfId="0" applyFont="1" applyBorder="1" applyAlignment="1">
      <alignment vertical="center"/>
    </xf>
    <xf numFmtId="0" fontId="3" fillId="0" borderId="198" xfId="0" applyFont="1" applyBorder="1" applyAlignment="1">
      <alignment vertical="center"/>
    </xf>
    <xf numFmtId="0" fontId="3" fillId="0" borderId="205" xfId="0" applyFont="1" applyBorder="1" applyAlignment="1">
      <alignment vertical="center"/>
    </xf>
    <xf numFmtId="0" fontId="1" fillId="0" borderId="206" xfId="0" applyFont="1" applyBorder="1" applyAlignment="1">
      <alignment vertical="center"/>
    </xf>
    <xf numFmtId="0" fontId="1" fillId="0" borderId="206" xfId="0" applyFont="1" applyBorder="1" applyAlignment="1">
      <alignment horizontal="center" vertical="center"/>
    </xf>
    <xf numFmtId="0" fontId="3" fillId="0" borderId="197" xfId="0" applyFont="1" applyBorder="1" applyAlignment="1">
      <alignment vertical="center" wrapText="1"/>
    </xf>
    <xf numFmtId="0" fontId="3" fillId="0" borderId="198" xfId="0" applyFont="1" applyBorder="1" applyAlignment="1">
      <alignment vertical="center" wrapText="1"/>
    </xf>
    <xf numFmtId="0" fontId="3" fillId="0" borderId="205" xfId="0" applyFont="1" applyBorder="1" applyAlignment="1">
      <alignment vertical="center" wrapText="1"/>
    </xf>
    <xf numFmtId="0" fontId="82" fillId="20" borderId="196" xfId="0" applyFont="1" applyFill="1" applyBorder="1" applyAlignment="1">
      <alignment vertical="top" wrapText="1"/>
    </xf>
    <xf numFmtId="0" fontId="82" fillId="20" borderId="188" xfId="0" applyFont="1" applyFill="1" applyBorder="1" applyAlignment="1">
      <alignment vertical="top" wrapText="1"/>
    </xf>
    <xf numFmtId="14" fontId="82" fillId="20" borderId="188" xfId="0" applyNumberFormat="1" applyFont="1" applyFill="1" applyBorder="1" applyAlignment="1">
      <alignment vertical="top" wrapText="1"/>
    </xf>
    <xf numFmtId="0" fontId="82" fillId="20" borderId="207" xfId="0" applyFont="1" applyFill="1" applyBorder="1" applyAlignment="1">
      <alignment vertical="top" wrapText="1"/>
    </xf>
    <xf numFmtId="0" fontId="82" fillId="20" borderId="208" xfId="0" applyFont="1" applyFill="1" applyBorder="1" applyAlignment="1">
      <alignment vertical="top" wrapText="1"/>
    </xf>
    <xf numFmtId="0" fontId="82" fillId="20" borderId="193" xfId="0" applyFont="1" applyFill="1" applyBorder="1" applyAlignment="1">
      <alignment vertical="top" wrapText="1"/>
    </xf>
    <xf numFmtId="17" fontId="82" fillId="20" borderId="196" xfId="0" applyNumberFormat="1" applyFont="1" applyFill="1" applyBorder="1" applyAlignment="1">
      <alignment vertical="top" wrapText="1"/>
    </xf>
    <xf numFmtId="6" fontId="82" fillId="20" borderId="196" xfId="0" applyNumberFormat="1" applyFont="1" applyFill="1" applyBorder="1" applyAlignment="1">
      <alignment vertical="top"/>
    </xf>
    <xf numFmtId="0" fontId="82" fillId="0" borderId="196" xfId="0" applyFont="1" applyBorder="1" applyAlignment="1">
      <alignment vertical="top"/>
    </xf>
    <xf numFmtId="6" fontId="82" fillId="20" borderId="210" xfId="0" applyNumberFormat="1" applyFont="1" applyFill="1" applyBorder="1" applyAlignment="1">
      <alignment vertical="top" wrapText="1"/>
    </xf>
    <xf numFmtId="0" fontId="82" fillId="20" borderId="196" xfId="0" applyFont="1" applyFill="1" applyBorder="1" applyAlignment="1">
      <alignment vertical="top"/>
    </xf>
    <xf numFmtId="6" fontId="82" fillId="20" borderId="196" xfId="0" applyNumberFormat="1" applyFont="1" applyFill="1" applyBorder="1" applyAlignment="1">
      <alignment vertical="top" wrapText="1"/>
    </xf>
    <xf numFmtId="0" fontId="9" fillId="29" borderId="193" xfId="0" applyFont="1" applyFill="1" applyBorder="1" applyAlignment="1">
      <alignment horizontal="center" vertical="center"/>
    </xf>
    <xf numFmtId="0" fontId="9" fillId="30" borderId="196" xfId="0" applyFont="1" applyFill="1" applyBorder="1" applyAlignment="1">
      <alignment horizontal="center" vertical="center"/>
    </xf>
    <xf numFmtId="0" fontId="9" fillId="30" borderId="188" xfId="0" applyFont="1" applyFill="1" applyBorder="1" applyAlignment="1">
      <alignment horizontal="center" vertical="center"/>
    </xf>
    <xf numFmtId="0" fontId="9" fillId="29" borderId="188" xfId="0" applyFont="1" applyFill="1" applyBorder="1" applyAlignment="1">
      <alignment horizontal="center" vertical="center"/>
    </xf>
    <xf numFmtId="0" fontId="93" fillId="0" borderId="181" xfId="0" applyFont="1" applyBorder="1" applyAlignment="1">
      <alignment horizontal="center" vertical="center"/>
    </xf>
    <xf numFmtId="0" fontId="93" fillId="0" borderId="188" xfId="0" applyFont="1" applyBorder="1" applyAlignment="1">
      <alignment horizontal="center" vertical="center"/>
    </xf>
    <xf numFmtId="0" fontId="91" fillId="20" borderId="188" xfId="0" applyFont="1" applyFill="1" applyBorder="1" applyAlignment="1">
      <alignment horizontal="center" vertical="center"/>
    </xf>
    <xf numFmtId="0" fontId="91" fillId="0" borderId="188" xfId="0" applyFont="1" applyBorder="1" applyAlignment="1">
      <alignment horizontal="center" vertical="center"/>
    </xf>
    <xf numFmtId="6" fontId="91" fillId="0" borderId="188" xfId="0" applyNumberFormat="1" applyFont="1" applyBorder="1" applyAlignment="1">
      <alignment horizontal="center" vertical="center"/>
    </xf>
    <xf numFmtId="6" fontId="91" fillId="0" borderId="181" xfId="0" applyNumberFormat="1" applyFont="1" applyBorder="1" applyAlignment="1">
      <alignment wrapText="1"/>
    </xf>
    <xf numFmtId="176" fontId="91" fillId="0" borderId="188" xfId="0" applyNumberFormat="1" applyFont="1" applyBorder="1" applyAlignment="1">
      <alignment horizontal="center" vertical="center"/>
    </xf>
    <xf numFmtId="0" fontId="90" fillId="0" borderId="188" xfId="0" applyFont="1" applyBorder="1" applyAlignment="1">
      <alignment horizontal="center" vertical="center"/>
    </xf>
    <xf numFmtId="0" fontId="92" fillId="23" borderId="188" xfId="0" applyFont="1" applyFill="1" applyBorder="1" applyAlignment="1">
      <alignment horizontal="center" vertical="center"/>
    </xf>
    <xf numFmtId="0" fontId="92" fillId="24" borderId="188" xfId="0" applyFont="1" applyFill="1" applyBorder="1" applyAlignment="1">
      <alignment horizontal="center" vertical="center"/>
    </xf>
    <xf numFmtId="0" fontId="92" fillId="25" borderId="188" xfId="0" applyFont="1" applyFill="1" applyBorder="1" applyAlignment="1">
      <alignment horizontal="center" vertical="center"/>
    </xf>
    <xf numFmtId="0" fontId="92" fillId="27" borderId="188" xfId="0" applyFont="1" applyFill="1" applyBorder="1" applyAlignment="1">
      <alignment horizontal="center" vertical="center"/>
    </xf>
    <xf numFmtId="0" fontId="68" fillId="22" borderId="188" xfId="0" applyFont="1" applyFill="1" applyBorder="1" applyAlignment="1">
      <alignment horizontal="center" vertical="center"/>
    </xf>
    <xf numFmtId="0" fontId="92" fillId="26" borderId="188" xfId="0" applyFont="1" applyFill="1" applyBorder="1" applyAlignment="1">
      <alignment horizontal="center" vertical="center"/>
    </xf>
    <xf numFmtId="0" fontId="92" fillId="28" borderId="188" xfId="0" applyFont="1" applyFill="1" applyBorder="1" applyAlignment="1">
      <alignment horizontal="center" vertical="center"/>
    </xf>
    <xf numFmtId="0" fontId="1" fillId="0" borderId="181" xfId="0" applyFont="1" applyBorder="1" applyAlignment="1">
      <alignment horizontal="center" vertical="center"/>
    </xf>
    <xf numFmtId="0" fontId="1" fillId="0" borderId="188" xfId="0" applyFont="1" applyBorder="1" applyAlignment="1">
      <alignment horizontal="center" vertical="center"/>
    </xf>
    <xf numFmtId="0" fontId="1" fillId="22" borderId="188" xfId="0" applyFont="1" applyFill="1" applyBorder="1" applyAlignment="1">
      <alignment horizontal="center" vertical="center"/>
    </xf>
    <xf numFmtId="0" fontId="1" fillId="20" borderId="188" xfId="0" applyFont="1" applyFill="1" applyBorder="1" applyAlignment="1">
      <alignment horizontal="center" vertical="center"/>
    </xf>
    <xf numFmtId="10" fontId="1" fillId="0" borderId="188" xfId="0" applyNumberFormat="1" applyFont="1" applyBorder="1" applyAlignment="1">
      <alignment horizontal="center" vertical="center"/>
    </xf>
    <xf numFmtId="9" fontId="1" fillId="0" borderId="188" xfId="0" applyNumberFormat="1" applyFont="1" applyBorder="1" applyAlignment="1">
      <alignment horizontal="center" vertical="center"/>
    </xf>
    <xf numFmtId="0" fontId="1" fillId="0" borderId="181" xfId="0" applyFont="1" applyBorder="1"/>
    <xf numFmtId="6" fontId="91" fillId="20" borderId="188" xfId="0" applyNumberFormat="1" applyFont="1" applyFill="1" applyBorder="1" applyAlignment="1">
      <alignment horizontal="center" vertical="center"/>
    </xf>
    <xf numFmtId="0" fontId="1" fillId="0" borderId="181" xfId="11" applyBorder="1" applyProtection="1">
      <protection hidden="1"/>
    </xf>
    <xf numFmtId="172" fontId="0" fillId="0" borderId="181" xfId="8" applyFont="1" applyBorder="1" applyProtection="1">
      <protection hidden="1"/>
    </xf>
    <xf numFmtId="0" fontId="4" fillId="0" borderId="212" xfId="11" applyFont="1" applyBorder="1" applyAlignment="1" applyProtection="1">
      <alignment horizontal="center" vertical="center" wrapText="1"/>
      <protection hidden="1"/>
    </xf>
    <xf numFmtId="0" fontId="4" fillId="0" borderId="213" xfId="11" applyFont="1" applyBorder="1" applyAlignment="1" applyProtection="1">
      <alignment horizontal="center" vertical="center" wrapText="1"/>
      <protection hidden="1"/>
    </xf>
    <xf numFmtId="0" fontId="96" fillId="0" borderId="214" xfId="11" applyFont="1" applyBorder="1" applyAlignment="1" applyProtection="1">
      <alignment horizontal="center" vertical="center" wrapText="1"/>
      <protection hidden="1"/>
    </xf>
    <xf numFmtId="172" fontId="30" fillId="0" borderId="215" xfId="8" applyFont="1" applyFill="1" applyBorder="1" applyProtection="1">
      <protection hidden="1"/>
    </xf>
    <xf numFmtId="1" fontId="96" fillId="0" borderId="214" xfId="11" applyNumberFormat="1" applyFont="1" applyBorder="1" applyAlignment="1" applyProtection="1">
      <alignment horizontal="center" vertical="center" wrapText="1"/>
      <protection hidden="1"/>
    </xf>
    <xf numFmtId="0" fontId="96" fillId="0" borderId="216" xfId="11" applyFont="1" applyBorder="1" applyAlignment="1" applyProtection="1">
      <alignment horizontal="center" vertical="center" wrapText="1"/>
      <protection hidden="1"/>
    </xf>
    <xf numFmtId="1" fontId="1" fillId="0" borderId="215" xfId="11" applyNumberFormat="1" applyBorder="1" applyProtection="1">
      <protection hidden="1"/>
    </xf>
    <xf numFmtId="164" fontId="1" fillId="0" borderId="215" xfId="11" applyNumberFormat="1" applyBorder="1" applyProtection="1">
      <protection hidden="1"/>
    </xf>
    <xf numFmtId="0" fontId="1" fillId="12" borderId="214" xfId="11" applyFill="1" applyBorder="1" applyAlignment="1" applyProtection="1">
      <alignment horizontal="center" vertical="center"/>
      <protection hidden="1"/>
    </xf>
    <xf numFmtId="172" fontId="0" fillId="12" borderId="217" xfId="8" applyFont="1" applyFill="1" applyBorder="1" applyAlignment="1" applyProtection="1">
      <alignment horizontal="center" vertical="center"/>
      <protection hidden="1"/>
    </xf>
    <xf numFmtId="0" fontId="1" fillId="0" borderId="215" xfId="11" applyBorder="1" applyAlignment="1" applyProtection="1">
      <alignment horizontal="center"/>
      <protection hidden="1"/>
    </xf>
    <xf numFmtId="0" fontId="5" fillId="0" borderId="214" xfId="11" applyFont="1" applyBorder="1" applyAlignment="1" applyProtection="1">
      <alignment horizontal="center" vertical="center" wrapText="1"/>
      <protection hidden="1"/>
    </xf>
    <xf numFmtId="172" fontId="5" fillId="0" borderId="214" xfId="8" applyFont="1" applyBorder="1" applyAlignment="1" applyProtection="1">
      <alignment horizontal="center" vertical="center" wrapText="1"/>
      <protection hidden="1"/>
    </xf>
    <xf numFmtId="0" fontId="1" fillId="0" borderId="215" xfId="11" applyBorder="1" applyAlignment="1" applyProtection="1">
      <alignment wrapText="1"/>
      <protection hidden="1"/>
    </xf>
    <xf numFmtId="1" fontId="1" fillId="0" borderId="215" xfId="11" applyNumberFormat="1" applyBorder="1" applyAlignment="1" applyProtection="1">
      <alignment vertical="center"/>
      <protection hidden="1"/>
    </xf>
    <xf numFmtId="164" fontId="1" fillId="0" borderId="215" xfId="11" applyNumberFormat="1" applyBorder="1" applyAlignment="1" applyProtection="1">
      <alignment vertical="center"/>
      <protection hidden="1"/>
    </xf>
    <xf numFmtId="0" fontId="1" fillId="12" borderId="218" xfId="11" applyFill="1" applyBorder="1" applyAlignment="1" applyProtection="1">
      <alignment horizontal="center" vertical="center"/>
      <protection hidden="1"/>
    </xf>
    <xf numFmtId="172" fontId="0" fillId="12" borderId="219" xfId="8" applyFont="1" applyFill="1" applyBorder="1" applyAlignment="1" applyProtection="1">
      <alignment horizontal="center" vertical="center"/>
      <protection hidden="1"/>
    </xf>
    <xf numFmtId="0" fontId="4" fillId="0" borderId="214" xfId="11" applyFont="1" applyBorder="1" applyAlignment="1" applyProtection="1">
      <alignment horizontal="center" vertical="center" wrapText="1"/>
      <protection hidden="1"/>
    </xf>
    <xf numFmtId="0" fontId="4" fillId="0" borderId="217" xfId="11" applyFont="1" applyBorder="1" applyAlignment="1" applyProtection="1">
      <alignment horizontal="center" vertical="center" wrapText="1"/>
      <protection hidden="1"/>
    </xf>
    <xf numFmtId="0" fontId="5" fillId="12" borderId="218" xfId="11" applyFont="1" applyFill="1" applyBorder="1" applyAlignment="1" applyProtection="1">
      <alignment horizontal="center" vertical="center" wrapText="1"/>
      <protection hidden="1"/>
    </xf>
    <xf numFmtId="172" fontId="5" fillId="12" borderId="219" xfId="8" applyFont="1" applyFill="1" applyBorder="1" applyAlignment="1" applyProtection="1">
      <alignment horizontal="center" vertical="center" wrapText="1"/>
      <protection hidden="1"/>
    </xf>
    <xf numFmtId="0" fontId="29" fillId="0" borderId="192" xfId="0" applyFont="1" applyBorder="1"/>
    <xf numFmtId="0" fontId="29" fillId="0" borderId="215" xfId="0" applyFont="1" applyBorder="1"/>
    <xf numFmtId="175" fontId="29" fillId="0" borderId="215" xfId="0" applyNumberFormat="1" applyFont="1" applyBorder="1"/>
    <xf numFmtId="14" fontId="29" fillId="0" borderId="215" xfId="0" applyNumberFormat="1" applyFont="1" applyBorder="1"/>
    <xf numFmtId="0" fontId="29" fillId="0" borderId="194" xfId="0" applyFont="1" applyBorder="1"/>
    <xf numFmtId="0" fontId="29" fillId="35" borderId="215" xfId="0" applyFont="1" applyFill="1" applyBorder="1"/>
    <xf numFmtId="0" fontId="47" fillId="0" borderId="215" xfId="0" applyFont="1" applyBorder="1" applyAlignment="1" applyProtection="1">
      <alignment horizontal="center" vertical="center" wrapText="1"/>
      <protection locked="0"/>
    </xf>
    <xf numFmtId="0" fontId="0" fillId="0" borderId="215" xfId="0" applyBorder="1" applyAlignment="1" applyProtection="1">
      <alignment horizontal="left" vertical="center" wrapText="1"/>
      <protection locked="0"/>
    </xf>
    <xf numFmtId="14" fontId="6" fillId="0" borderId="215" xfId="0" applyNumberFormat="1" applyFont="1" applyBorder="1" applyAlignment="1" applyProtection="1">
      <alignment horizontal="left" vertical="center" wrapText="1"/>
      <protection locked="0"/>
    </xf>
    <xf numFmtId="0" fontId="0" fillId="6" borderId="202" xfId="0" applyFill="1" applyBorder="1" applyAlignment="1" applyProtection="1">
      <alignment horizontal="center" vertical="center" wrapText="1"/>
      <protection locked="0"/>
    </xf>
    <xf numFmtId="0" fontId="0" fillId="6" borderId="221" xfId="0" applyFill="1" applyBorder="1" applyAlignment="1" applyProtection="1">
      <alignment horizontal="center" vertical="center" wrapText="1"/>
      <protection locked="0"/>
    </xf>
    <xf numFmtId="0" fontId="49" fillId="6" borderId="222" xfId="0" applyFont="1" applyFill="1" applyBorder="1" applyAlignment="1" applyProtection="1">
      <alignment horizontal="center" vertical="center" wrapText="1"/>
      <protection locked="0"/>
    </xf>
    <xf numFmtId="0" fontId="0" fillId="0" borderId="202" xfId="0" applyBorder="1" applyAlignment="1" applyProtection="1">
      <alignment horizontal="center" vertical="center" wrapText="1"/>
      <protection locked="0"/>
    </xf>
    <xf numFmtId="0" fontId="0" fillId="0" borderId="221" xfId="0" applyBorder="1" applyAlignment="1" applyProtection="1">
      <alignment horizontal="center" vertical="center" wrapText="1"/>
      <protection locked="0"/>
    </xf>
    <xf numFmtId="0" fontId="49" fillId="0" borderId="222" xfId="0" applyFont="1" applyBorder="1" applyAlignment="1" applyProtection="1">
      <alignment horizontal="center" vertical="center" wrapText="1"/>
      <protection locked="0"/>
    </xf>
    <xf numFmtId="0" fontId="49" fillId="0" borderId="215" xfId="0" applyFont="1" applyBorder="1" applyAlignment="1" applyProtection="1">
      <alignment horizontal="center" vertical="center" wrapText="1"/>
      <protection locked="0"/>
    </xf>
    <xf numFmtId="0" fontId="0" fillId="0" borderId="192" xfId="0" applyBorder="1" applyAlignment="1" applyProtection="1">
      <alignment horizontal="center" vertical="center" wrapText="1"/>
      <protection locked="0"/>
    </xf>
    <xf numFmtId="0" fontId="87" fillId="0" borderId="194" xfId="21" applyFont="1" applyBorder="1" applyAlignment="1" applyProtection="1">
      <alignment horizontal="left" vertical="center" wrapText="1"/>
      <protection locked="0"/>
    </xf>
    <xf numFmtId="0" fontId="51" fillId="10" borderId="226" xfId="0" applyFont="1" applyFill="1" applyBorder="1" applyAlignment="1" applyProtection="1">
      <alignment horizontal="center" vertical="center" wrapText="1"/>
      <protection locked="0"/>
    </xf>
    <xf numFmtId="0" fontId="18" fillId="10" borderId="227" xfId="0" applyFont="1" applyFill="1" applyBorder="1" applyAlignment="1" applyProtection="1">
      <alignment horizontal="left" vertical="center" wrapText="1"/>
      <protection locked="0"/>
    </xf>
    <xf numFmtId="0" fontId="48" fillId="10" borderId="226" xfId="0" applyFont="1" applyFill="1" applyBorder="1" applyAlignment="1" applyProtection="1">
      <alignment horizontal="center" vertical="center" wrapText="1"/>
      <protection locked="0"/>
    </xf>
    <xf numFmtId="0" fontId="34" fillId="0" borderId="215" xfId="0" applyFont="1" applyBorder="1" applyAlignment="1" applyProtection="1">
      <alignment horizontal="left" vertical="center" wrapText="1"/>
      <protection locked="0"/>
    </xf>
    <xf numFmtId="0" fontId="87" fillId="0" borderId="223" xfId="0" applyFont="1" applyBorder="1" applyAlignment="1" applyProtection="1">
      <alignment horizontal="left" vertical="top" wrapText="1"/>
      <protection locked="0"/>
    </xf>
    <xf numFmtId="0" fontId="0" fillId="0" borderId="225" xfId="0" applyBorder="1" applyAlignment="1" applyProtection="1">
      <alignment horizontal="center" vertical="center" wrapText="1"/>
      <protection locked="0"/>
    </xf>
    <xf numFmtId="0" fontId="49" fillId="0" borderId="226" xfId="0" applyFont="1" applyBorder="1" applyAlignment="1" applyProtection="1">
      <alignment horizontal="center" vertical="center" wrapText="1"/>
      <protection locked="0"/>
    </xf>
    <xf numFmtId="0" fontId="20" fillId="0" borderId="194" xfId="0" applyFont="1" applyBorder="1" applyAlignment="1" applyProtection="1">
      <alignment horizontal="left" vertical="center" wrapText="1"/>
      <protection locked="0"/>
    </xf>
    <xf numFmtId="0" fontId="0" fillId="6" borderId="215" xfId="0" applyFill="1" applyBorder="1" applyAlignment="1" applyProtection="1">
      <alignment horizontal="left" vertical="center" wrapText="1"/>
      <protection locked="0"/>
    </xf>
    <xf numFmtId="0" fontId="87" fillId="0" borderId="194" xfId="0" applyFont="1" applyBorder="1" applyAlignment="1" applyProtection="1">
      <alignment horizontal="left" vertical="center" wrapText="1"/>
      <protection locked="0"/>
    </xf>
    <xf numFmtId="0" fontId="20" fillId="0" borderId="227" xfId="0" applyFont="1" applyBorder="1" applyAlignment="1" applyProtection="1">
      <alignment horizontal="left" vertical="center" wrapText="1"/>
      <protection locked="0"/>
    </xf>
    <xf numFmtId="0" fontId="49" fillId="10" borderId="226" xfId="0" applyFont="1" applyFill="1" applyBorder="1" applyAlignment="1" applyProtection="1">
      <alignment horizontal="center" vertical="center" wrapText="1"/>
      <protection locked="0"/>
    </xf>
    <xf numFmtId="14" fontId="6" fillId="0" borderId="215" xfId="0" applyNumberFormat="1" applyFont="1" applyBorder="1" applyAlignment="1" applyProtection="1">
      <alignment horizontal="center" vertical="center" wrapText="1"/>
      <protection locked="0"/>
    </xf>
    <xf numFmtId="0" fontId="79" fillId="0" borderId="194" xfId="21" applyBorder="1" applyAlignment="1" applyProtection="1">
      <alignment horizontal="center" vertical="center" wrapText="1"/>
      <protection locked="0"/>
    </xf>
    <xf numFmtId="0" fontId="49" fillId="21" borderId="215" xfId="0" applyFont="1" applyFill="1" applyBorder="1" applyAlignment="1" applyProtection="1">
      <alignment horizontal="center" vertical="center" wrapText="1"/>
      <protection locked="0"/>
    </xf>
    <xf numFmtId="0" fontId="20" fillId="0" borderId="194" xfId="0" applyFont="1" applyBorder="1" applyAlignment="1" applyProtection="1">
      <alignment horizontal="center" vertical="center" wrapText="1"/>
      <protection locked="0"/>
    </xf>
    <xf numFmtId="0" fontId="49" fillId="21" borderId="226" xfId="0" applyFont="1" applyFill="1" applyBorder="1" applyAlignment="1" applyProtection="1">
      <alignment horizontal="center" vertical="center" wrapText="1"/>
      <protection locked="0"/>
    </xf>
    <xf numFmtId="0" fontId="20" fillId="21" borderId="227" xfId="0" applyFont="1" applyFill="1" applyBorder="1" applyAlignment="1" applyProtection="1">
      <alignment horizontal="center" vertical="center" wrapText="1"/>
      <protection locked="0"/>
    </xf>
    <xf numFmtId="0" fontId="49" fillId="18" borderId="215" xfId="0" applyFont="1" applyFill="1" applyBorder="1" applyAlignment="1" applyProtection="1">
      <alignment horizontal="center" vertical="center" wrapText="1"/>
      <protection locked="0"/>
    </xf>
    <xf numFmtId="0" fontId="49" fillId="18" borderId="226" xfId="0" applyFont="1" applyFill="1" applyBorder="1" applyAlignment="1" applyProtection="1">
      <alignment horizontal="center" vertical="center" wrapText="1"/>
      <protection locked="0"/>
    </xf>
    <xf numFmtId="0" fontId="20" fillId="18" borderId="227" xfId="0" applyFont="1" applyFill="1" applyBorder="1" applyAlignment="1" applyProtection="1">
      <alignment horizontal="center" vertical="center" wrapText="1"/>
      <protection locked="0"/>
    </xf>
    <xf numFmtId="0" fontId="20" fillId="21" borderId="227" xfId="0" applyFont="1" applyFill="1" applyBorder="1" applyAlignment="1" applyProtection="1">
      <alignment horizontal="left" vertical="center" wrapText="1"/>
      <protection locked="0"/>
    </xf>
    <xf numFmtId="0" fontId="18" fillId="10" borderId="227" xfId="0" applyFont="1" applyFill="1" applyBorder="1" applyAlignment="1" applyProtection="1">
      <alignment horizontal="center" vertical="center" wrapText="1"/>
      <protection locked="0"/>
    </xf>
    <xf numFmtId="0" fontId="49" fillId="6" borderId="215" xfId="0" applyFont="1" applyFill="1" applyBorder="1" applyAlignment="1" applyProtection="1">
      <alignment horizontal="center" vertical="center" wrapText="1"/>
      <protection locked="0"/>
    </xf>
    <xf numFmtId="0" fontId="73" fillId="0" borderId="194" xfId="21" applyFont="1" applyBorder="1" applyAlignment="1" applyProtection="1">
      <alignment horizontal="center" vertical="center" wrapText="1"/>
      <protection locked="0"/>
    </xf>
    <xf numFmtId="0" fontId="50" fillId="0" borderId="215" xfId="21" applyFont="1" applyBorder="1" applyAlignment="1" applyProtection="1">
      <alignment horizontal="center" vertical="center" wrapText="1"/>
      <protection locked="0"/>
    </xf>
    <xf numFmtId="0" fontId="15" fillId="15" borderId="173" xfId="0" applyFont="1" applyFill="1" applyBorder="1" applyAlignment="1">
      <alignment horizontal="center" vertical="center"/>
    </xf>
    <xf numFmtId="0" fontId="15" fillId="15" borderId="0" xfId="0" applyFont="1" applyFill="1" applyAlignment="1">
      <alignment horizontal="center" vertical="center"/>
    </xf>
    <xf numFmtId="0" fontId="15" fillId="0" borderId="0" xfId="0" applyFont="1" applyAlignment="1">
      <alignment horizontal="justify" vertical="center" wrapText="1"/>
    </xf>
    <xf numFmtId="0" fontId="54" fillId="8" borderId="0" xfId="0" applyFont="1" applyFill="1" applyAlignment="1">
      <alignment horizontal="center"/>
    </xf>
    <xf numFmtId="0" fontId="25" fillId="6" borderId="46" xfId="0" applyFont="1" applyFill="1" applyBorder="1" applyAlignment="1">
      <alignment horizontal="center" vertical="center" wrapText="1"/>
    </xf>
    <xf numFmtId="0" fontId="25" fillId="6" borderId="36" xfId="0" applyFont="1" applyFill="1" applyBorder="1" applyAlignment="1">
      <alignment horizontal="center" vertical="center" wrapText="1"/>
    </xf>
    <xf numFmtId="0" fontId="25" fillId="6" borderId="37" xfId="0" applyFont="1" applyFill="1" applyBorder="1" applyAlignment="1">
      <alignment horizontal="center" vertical="center" wrapText="1"/>
    </xf>
    <xf numFmtId="0" fontId="81" fillId="20" borderId="46" xfId="0" applyFont="1" applyFill="1" applyBorder="1" applyAlignment="1">
      <alignment wrapText="1"/>
    </xf>
    <xf numFmtId="0" fontId="81" fillId="20" borderId="36" xfId="0" applyFont="1" applyFill="1" applyBorder="1" applyAlignment="1">
      <alignment wrapText="1"/>
    </xf>
    <xf numFmtId="0" fontId="81" fillId="20" borderId="53" xfId="0" applyFont="1" applyFill="1" applyBorder="1" applyAlignment="1">
      <alignment wrapText="1"/>
    </xf>
    <xf numFmtId="0" fontId="22" fillId="3" borderId="177" xfId="11" applyFont="1" applyFill="1" applyBorder="1" applyAlignment="1">
      <alignment horizontal="center" vertical="center"/>
    </xf>
    <xf numFmtId="0" fontId="1" fillId="0" borderId="0" xfId="11"/>
    <xf numFmtId="0" fontId="22" fillId="3" borderId="74" xfId="11" applyFont="1" applyFill="1" applyBorder="1" applyAlignment="1">
      <alignment horizontal="center" vertical="center"/>
    </xf>
    <xf numFmtId="0" fontId="22" fillId="3" borderId="75" xfId="11" applyFont="1" applyFill="1" applyBorder="1" applyAlignment="1">
      <alignment horizontal="center" vertical="center"/>
    </xf>
    <xf numFmtId="0" fontId="4" fillId="15" borderId="176" xfId="0" applyFont="1" applyFill="1" applyBorder="1" applyAlignment="1">
      <alignment horizontal="center" vertical="center"/>
    </xf>
    <xf numFmtId="0" fontId="4" fillId="15" borderId="176" xfId="0" applyFont="1" applyFill="1" applyBorder="1" applyAlignment="1">
      <alignment horizontal="center" vertical="center" wrapText="1"/>
    </xf>
    <xf numFmtId="0" fontId="130" fillId="36" borderId="146" xfId="0" applyFont="1" applyFill="1" applyBorder="1" applyAlignment="1">
      <alignment horizontal="center" vertical="center"/>
    </xf>
    <xf numFmtId="0" fontId="130" fillId="36" borderId="143" xfId="0" applyFont="1" applyFill="1" applyBorder="1" applyAlignment="1">
      <alignment horizontal="center" vertical="center"/>
    </xf>
    <xf numFmtId="0" fontId="130" fillId="36" borderId="140" xfId="0" applyFont="1" applyFill="1" applyBorder="1" applyAlignment="1">
      <alignment horizontal="center" vertical="center"/>
    </xf>
    <xf numFmtId="0" fontId="130" fillId="36" borderId="145" xfId="0" applyFont="1" applyFill="1" applyBorder="1" applyAlignment="1">
      <alignment horizontal="center" vertical="center"/>
    </xf>
    <xf numFmtId="0" fontId="130" fillId="36" borderId="131" xfId="0" applyFont="1" applyFill="1" applyBorder="1" applyAlignment="1">
      <alignment horizontal="center" vertical="center"/>
    </xf>
    <xf numFmtId="0" fontId="130" fillId="36" borderId="147" xfId="0" applyFont="1" applyFill="1" applyBorder="1" applyAlignment="1">
      <alignment horizontal="center" vertical="center"/>
    </xf>
    <xf numFmtId="0" fontId="0" fillId="0" borderId="181" xfId="0" applyBorder="1" applyAlignment="1">
      <alignment horizontal="center"/>
    </xf>
    <xf numFmtId="0" fontId="39" fillId="0" borderId="12" xfId="0" applyFont="1" applyBorder="1" applyAlignment="1">
      <alignment horizontal="left" vertical="top" wrapText="1"/>
    </xf>
    <xf numFmtId="0" fontId="39" fillId="0" borderId="0" xfId="0" applyFont="1" applyAlignment="1">
      <alignment horizontal="left" vertical="top" wrapText="1"/>
    </xf>
    <xf numFmtId="0" fontId="39" fillId="0" borderId="11" xfId="0" applyFont="1" applyBorder="1" applyAlignment="1">
      <alignment horizontal="left" vertical="top" wrapText="1"/>
    </xf>
    <xf numFmtId="3" fontId="0" fillId="0" borderId="181" xfId="0" applyNumberFormat="1" applyBorder="1" applyAlignment="1">
      <alignment horizontal="center"/>
    </xf>
    <xf numFmtId="0" fontId="0" fillId="0" borderId="0" xfId="0" applyAlignment="1">
      <alignment horizontal="center"/>
    </xf>
    <xf numFmtId="0" fontId="27" fillId="0" borderId="181" xfId="0" applyFont="1" applyBorder="1" applyAlignment="1">
      <alignment horizontal="center"/>
    </xf>
    <xf numFmtId="0" fontId="113" fillId="0" borderId="189" xfId="0" applyFont="1" applyBorder="1" applyAlignment="1">
      <alignment horizontal="center"/>
    </xf>
    <xf numFmtId="0" fontId="0" fillId="0" borderId="188" xfId="0" applyBorder="1" applyAlignment="1">
      <alignment horizontal="center"/>
    </xf>
    <xf numFmtId="3" fontId="0" fillId="0" borderId="189" xfId="0" applyNumberFormat="1" applyBorder="1" applyAlignment="1">
      <alignment horizontal="center"/>
    </xf>
    <xf numFmtId="0" fontId="0" fillId="0" borderId="198" xfId="0" applyBorder="1" applyAlignment="1">
      <alignment horizontal="center"/>
    </xf>
    <xf numFmtId="0" fontId="27" fillId="17" borderId="12" xfId="0" applyFont="1" applyFill="1" applyBorder="1" applyAlignment="1">
      <alignment horizontal="left"/>
    </xf>
    <xf numFmtId="0" fontId="27" fillId="17" borderId="0" xfId="0" applyFont="1" applyFill="1" applyAlignment="1">
      <alignment horizontal="left"/>
    </xf>
    <xf numFmtId="0" fontId="39" fillId="0" borderId="12" xfId="0" applyFont="1" applyBorder="1" applyAlignment="1">
      <alignment horizontal="left" vertical="center" wrapText="1"/>
    </xf>
    <xf numFmtId="0" fontId="39" fillId="0" borderId="0" xfId="0" applyFont="1" applyAlignment="1">
      <alignment horizontal="left" vertical="center" wrapText="1"/>
    </xf>
    <xf numFmtId="0" fontId="39" fillId="0" borderId="12" xfId="0" applyFont="1" applyBorder="1" applyAlignment="1">
      <alignment horizontal="left" vertical="center"/>
    </xf>
    <xf numFmtId="0" fontId="39" fillId="0" borderId="0" xfId="0" applyFont="1" applyAlignment="1">
      <alignment horizontal="left" vertical="center"/>
    </xf>
    <xf numFmtId="0" fontId="27" fillId="0" borderId="192" xfId="0" applyFont="1" applyBorder="1" applyAlignment="1">
      <alignment horizontal="center" vertical="center" wrapText="1"/>
    </xf>
    <xf numFmtId="0" fontId="27" fillId="0" borderId="181" xfId="0" applyFont="1" applyBorder="1" applyAlignment="1">
      <alignment horizontal="center" vertical="center" wrapText="1"/>
    </xf>
    <xf numFmtId="0" fontId="27" fillId="17" borderId="12" xfId="0" applyFont="1" applyFill="1" applyBorder="1" applyAlignment="1">
      <alignment horizontal="left" vertical="center"/>
    </xf>
    <xf numFmtId="0" fontId="27" fillId="17" borderId="0" xfId="0" applyFont="1" applyFill="1" applyAlignment="1">
      <alignment horizontal="left" vertical="center"/>
    </xf>
    <xf numFmtId="0" fontId="39" fillId="0" borderId="13" xfId="0" applyFont="1" applyBorder="1" applyAlignment="1">
      <alignment horizontal="left" vertical="top" wrapText="1"/>
    </xf>
    <xf numFmtId="0" fontId="39" fillId="0" borderId="14" xfId="0" applyFont="1" applyBorder="1" applyAlignment="1">
      <alignment horizontal="left" vertical="top" wrapText="1"/>
    </xf>
    <xf numFmtId="0" fontId="39" fillId="0" borderId="15" xfId="0" applyFont="1" applyBorder="1" applyAlignment="1">
      <alignment horizontal="left" vertical="top" wrapText="1"/>
    </xf>
    <xf numFmtId="0" fontId="27" fillId="17" borderId="28" xfId="0" applyFont="1" applyFill="1" applyBorder="1" applyAlignment="1">
      <alignment horizontal="left" vertical="center"/>
    </xf>
    <xf numFmtId="0" fontId="27" fillId="11" borderId="12" xfId="0" applyFont="1" applyFill="1" applyBorder="1" applyAlignment="1">
      <alignment horizontal="left" vertical="center"/>
    </xf>
    <xf numFmtId="0" fontId="27" fillId="11" borderId="0" xfId="0" applyFont="1" applyFill="1" applyAlignment="1">
      <alignment horizontal="left" vertical="center"/>
    </xf>
    <xf numFmtId="0" fontId="26" fillId="0" borderId="0" xfId="0" applyFont="1" applyAlignment="1">
      <alignment horizontal="center" vertical="center" wrapText="1"/>
    </xf>
    <xf numFmtId="0" fontId="26" fillId="0" borderId="11" xfId="0" applyFont="1" applyBorder="1" applyAlignment="1">
      <alignment horizontal="center" vertical="center" wrapText="1"/>
    </xf>
    <xf numFmtId="0" fontId="27" fillId="0" borderId="12" xfId="0" applyFont="1" applyBorder="1" applyAlignment="1">
      <alignment horizontal="left" vertical="center"/>
    </xf>
    <xf numFmtId="0" fontId="27" fillId="0" borderId="0" xfId="0" applyFont="1" applyAlignment="1">
      <alignment horizontal="left" vertical="center"/>
    </xf>
    <xf numFmtId="0" fontId="27" fillId="0" borderId="189" xfId="0" applyFont="1" applyBorder="1" applyAlignment="1">
      <alignment horizontal="center"/>
    </xf>
    <xf numFmtId="0" fontId="27" fillId="0" borderId="188" xfId="0" applyFont="1" applyBorder="1" applyAlignment="1">
      <alignment horizontal="center"/>
    </xf>
    <xf numFmtId="0" fontId="27" fillId="17" borderId="43" xfId="0" applyFont="1" applyFill="1" applyBorder="1" applyAlignment="1">
      <alignment horizontal="left" vertical="center"/>
    </xf>
    <xf numFmtId="0" fontId="27" fillId="17" borderId="168" xfId="0" applyFont="1" applyFill="1" applyBorder="1" applyAlignment="1">
      <alignment horizontal="left" vertical="center"/>
    </xf>
    <xf numFmtId="0" fontId="39" fillId="0" borderId="12" xfId="0" applyFont="1" applyBorder="1" applyAlignment="1">
      <alignment horizontal="justify" vertical="center" wrapText="1"/>
    </xf>
    <xf numFmtId="0" fontId="39" fillId="0" borderId="0" xfId="0" applyFont="1" applyAlignment="1">
      <alignment horizontal="justify" vertical="center" wrapText="1"/>
    </xf>
    <xf numFmtId="0" fontId="39" fillId="0" borderId="11" xfId="0" applyFont="1" applyBorder="1" applyAlignment="1">
      <alignment horizontal="justify" vertical="center" wrapText="1"/>
    </xf>
    <xf numFmtId="0" fontId="27" fillId="0" borderId="168" xfId="0" applyFont="1" applyBorder="1" applyAlignment="1">
      <alignment horizontal="center" vertical="center"/>
    </xf>
    <xf numFmtId="0" fontId="60" fillId="0" borderId="12" xfId="0" applyFont="1" applyBorder="1" applyAlignment="1">
      <alignment horizontal="left" vertical="center"/>
    </xf>
    <xf numFmtId="0" fontId="60" fillId="0" borderId="0" xfId="0" applyFont="1" applyAlignment="1">
      <alignment horizontal="left" vertical="center"/>
    </xf>
    <xf numFmtId="0" fontId="26" fillId="0" borderId="181" xfId="0" applyFont="1" applyBorder="1" applyAlignment="1">
      <alignment horizontal="center"/>
    </xf>
    <xf numFmtId="0" fontId="26" fillId="0" borderId="24" xfId="0" applyFont="1" applyBorder="1" applyAlignment="1">
      <alignment horizontal="left"/>
    </xf>
    <xf numFmtId="0" fontId="26" fillId="0" borderId="26" xfId="0" applyFont="1" applyBorder="1" applyAlignment="1">
      <alignment horizontal="left"/>
    </xf>
    <xf numFmtId="0" fontId="39" fillId="0" borderId="11" xfId="0" applyFont="1" applyBorder="1" applyAlignment="1">
      <alignment horizontal="left" vertical="center" wrapText="1"/>
    </xf>
    <xf numFmtId="0" fontId="0" fillId="0" borderId="195" xfId="0" applyBorder="1" applyAlignment="1">
      <alignment horizontal="left" vertical="center" wrapText="1"/>
    </xf>
    <xf numFmtId="0" fontId="0" fillId="0" borderId="196" xfId="0" applyBorder="1" applyAlignment="1">
      <alignment horizontal="left" vertical="center" wrapText="1"/>
    </xf>
    <xf numFmtId="0" fontId="0" fillId="0" borderId="166" xfId="0" applyBorder="1" applyAlignment="1">
      <alignment horizontal="left" vertical="center" wrapText="1"/>
    </xf>
    <xf numFmtId="0" fontId="0" fillId="0" borderId="167" xfId="0" applyBorder="1" applyAlignment="1">
      <alignment horizontal="left" vertical="center" wrapText="1"/>
    </xf>
    <xf numFmtId="0" fontId="6" fillId="0" borderId="181" xfId="0" applyFont="1" applyBorder="1" applyAlignment="1">
      <alignment horizontal="center" vertical="center" wrapText="1"/>
    </xf>
    <xf numFmtId="0" fontId="25" fillId="0" borderId="189" xfId="0" applyFont="1" applyBorder="1" applyAlignment="1">
      <alignment horizontal="center" vertical="center"/>
    </xf>
    <xf numFmtId="0" fontId="25" fillId="0" borderId="188" xfId="0" applyFont="1" applyBorder="1" applyAlignment="1">
      <alignment horizontal="center" vertical="center"/>
    </xf>
    <xf numFmtId="0" fontId="25" fillId="0" borderId="181" xfId="0" applyFont="1" applyBorder="1" applyAlignment="1">
      <alignment horizontal="center" vertical="center" wrapText="1"/>
    </xf>
    <xf numFmtId="0" fontId="27" fillId="0" borderId="12" xfId="0" applyFont="1" applyBorder="1" applyAlignment="1">
      <alignment horizontal="left" vertical="center" wrapText="1"/>
    </xf>
    <xf numFmtId="0" fontId="26" fillId="0" borderId="0" xfId="0" applyFont="1" applyAlignment="1">
      <alignment horizontal="left" vertical="center" wrapText="1"/>
    </xf>
    <xf numFmtId="0" fontId="54" fillId="0" borderId="0" xfId="0" applyFont="1" applyAlignment="1">
      <alignment horizontal="center" vertical="center"/>
    </xf>
    <xf numFmtId="0" fontId="54" fillId="0" borderId="11" xfId="0" applyFont="1" applyBorder="1" applyAlignment="1">
      <alignment horizontal="center" vertical="center"/>
    </xf>
    <xf numFmtId="0" fontId="39" fillId="19" borderId="12" xfId="0" applyFont="1" applyFill="1" applyBorder="1" applyAlignment="1">
      <alignment horizontal="left" vertical="center" wrapText="1"/>
    </xf>
    <xf numFmtId="0" fontId="39" fillId="19" borderId="0" xfId="0" applyFont="1" applyFill="1" applyAlignment="1">
      <alignment horizontal="left" vertical="center" wrapText="1"/>
    </xf>
    <xf numFmtId="0" fontId="39" fillId="19" borderId="11" xfId="0" applyFont="1" applyFill="1" applyBorder="1" applyAlignment="1">
      <alignment horizontal="left" vertical="center" wrapText="1"/>
    </xf>
    <xf numFmtId="0" fontId="27" fillId="0" borderId="194" xfId="0" applyFont="1" applyBorder="1" applyAlignment="1">
      <alignment horizontal="center" vertical="center" wrapText="1"/>
    </xf>
    <xf numFmtId="0" fontId="27" fillId="0" borderId="193" xfId="0" applyFont="1" applyBorder="1" applyAlignment="1">
      <alignment horizontal="center" vertical="center" wrapText="1"/>
    </xf>
    <xf numFmtId="0" fontId="27" fillId="0" borderId="165" xfId="0" applyFont="1" applyBorder="1" applyAlignment="1">
      <alignment horizontal="center" vertical="center" wrapText="1"/>
    </xf>
    <xf numFmtId="0" fontId="48" fillId="6" borderId="22" xfId="12" applyFont="1" applyFill="1" applyBorder="1" applyAlignment="1">
      <alignment horizontal="center" vertical="center" wrapText="1"/>
    </xf>
    <xf numFmtId="0" fontId="48" fillId="6" borderId="18" xfId="12" applyFont="1" applyFill="1" applyBorder="1" applyAlignment="1">
      <alignment horizontal="center" vertical="center" wrapText="1"/>
    </xf>
    <xf numFmtId="0" fontId="48" fillId="6" borderId="19" xfId="12" applyFont="1" applyFill="1" applyBorder="1" applyAlignment="1">
      <alignment horizontal="center" vertical="center" wrapText="1"/>
    </xf>
    <xf numFmtId="0" fontId="48" fillId="6" borderId="193" xfId="12" applyFont="1" applyFill="1" applyBorder="1" applyAlignment="1">
      <alignment horizontal="center" vertical="center" wrapText="1"/>
    </xf>
    <xf numFmtId="0" fontId="48" fillId="6" borderId="20" xfId="12" applyFont="1" applyFill="1" applyBorder="1" applyAlignment="1">
      <alignment horizontal="center" vertical="center" wrapText="1"/>
    </xf>
    <xf numFmtId="0" fontId="48" fillId="6" borderId="199" xfId="12" applyFont="1" applyFill="1" applyBorder="1" applyAlignment="1">
      <alignment horizontal="center" vertical="center" wrapText="1"/>
    </xf>
    <xf numFmtId="49" fontId="25" fillId="6" borderId="8" xfId="12" applyNumberFormat="1" applyFont="1" applyFill="1" applyBorder="1" applyAlignment="1">
      <alignment horizontal="center" vertical="center" wrapText="1"/>
    </xf>
    <xf numFmtId="49" fontId="25" fillId="6" borderId="9" xfId="12" applyNumberFormat="1" applyFont="1" applyFill="1" applyBorder="1" applyAlignment="1">
      <alignment horizontal="center" vertical="center" wrapText="1"/>
    </xf>
    <xf numFmtId="49" fontId="25" fillId="6" borderId="33" xfId="12" applyNumberFormat="1" applyFont="1" applyFill="1" applyBorder="1" applyAlignment="1">
      <alignment horizontal="center" vertical="center" wrapText="1"/>
    </xf>
    <xf numFmtId="49" fontId="25" fillId="6" borderId="12" xfId="12" applyNumberFormat="1" applyFont="1" applyFill="1" applyBorder="1" applyAlignment="1">
      <alignment horizontal="center" vertical="center" wrapText="1"/>
    </xf>
    <xf numFmtId="49" fontId="25" fillId="6" borderId="0" xfId="12" applyNumberFormat="1" applyFont="1" applyFill="1" applyAlignment="1">
      <alignment horizontal="center" vertical="center" wrapText="1"/>
    </xf>
    <xf numFmtId="49" fontId="25" fillId="6" borderId="34" xfId="12" applyNumberFormat="1" applyFont="1" applyFill="1" applyBorder="1" applyAlignment="1">
      <alignment horizontal="center" vertical="center" wrapText="1"/>
    </xf>
    <xf numFmtId="0" fontId="34" fillId="6" borderId="19" xfId="12" applyFont="1" applyFill="1" applyBorder="1" applyAlignment="1">
      <alignment horizontal="center"/>
    </xf>
    <xf numFmtId="0" fontId="34" fillId="6" borderId="20" xfId="12" applyFont="1" applyFill="1" applyBorder="1" applyAlignment="1">
      <alignment horizontal="center"/>
    </xf>
    <xf numFmtId="0" fontId="34" fillId="6" borderId="193" xfId="12" applyFont="1" applyFill="1" applyBorder="1" applyAlignment="1">
      <alignment horizontal="center"/>
    </xf>
    <xf numFmtId="0" fontId="34" fillId="6" borderId="199" xfId="12" applyFont="1" applyFill="1" applyBorder="1" applyAlignment="1">
      <alignment horizontal="center"/>
    </xf>
    <xf numFmtId="0" fontId="48" fillId="6" borderId="27" xfId="12" applyFont="1" applyFill="1" applyBorder="1" applyAlignment="1">
      <alignment horizontal="center" vertical="center" wrapText="1"/>
    </xf>
    <xf numFmtId="0" fontId="48" fillId="6" borderId="201" xfId="12" applyFont="1" applyFill="1" applyBorder="1" applyAlignment="1">
      <alignment horizontal="center" vertical="center" wrapText="1"/>
    </xf>
    <xf numFmtId="0" fontId="82" fillId="20" borderId="198" xfId="0" applyFont="1" applyFill="1" applyBorder="1" applyAlignment="1">
      <alignment horizontal="left" wrapText="1"/>
    </xf>
    <xf numFmtId="0" fontId="82" fillId="20" borderId="200" xfId="0" applyFont="1" applyFill="1" applyBorder="1" applyAlignment="1">
      <alignment horizontal="left" wrapText="1"/>
    </xf>
    <xf numFmtId="0" fontId="6" fillId="6" borderId="192" xfId="12" applyFont="1" applyFill="1" applyBorder="1" applyAlignment="1">
      <alignment horizontal="center" vertical="center" wrapText="1"/>
    </xf>
    <xf numFmtId="0" fontId="6" fillId="6" borderId="3" xfId="12" applyFont="1" applyFill="1" applyBorder="1" applyAlignment="1">
      <alignment horizontal="center" vertical="center" wrapText="1"/>
    </xf>
    <xf numFmtId="0" fontId="82" fillId="20" borderId="18" xfId="0" applyFont="1" applyFill="1" applyBorder="1" applyAlignment="1">
      <alignment horizontal="left" vertical="center" wrapText="1"/>
    </xf>
    <xf numFmtId="0" fontId="82" fillId="20" borderId="55" xfId="0" applyFont="1" applyFill="1" applyBorder="1" applyAlignment="1">
      <alignment horizontal="left" vertical="center" wrapText="1"/>
    </xf>
    <xf numFmtId="0" fontId="82" fillId="20" borderId="188" xfId="0" applyFont="1" applyFill="1" applyBorder="1" applyAlignment="1">
      <alignment horizontal="left" wrapText="1"/>
    </xf>
    <xf numFmtId="0" fontId="48" fillId="6" borderId="35" xfId="12" applyFont="1" applyFill="1" applyBorder="1" applyAlignment="1">
      <alignment horizontal="center" vertical="center" wrapText="1"/>
    </xf>
    <xf numFmtId="0" fontId="48" fillId="6" borderId="36" xfId="12" applyFont="1" applyFill="1" applyBorder="1" applyAlignment="1">
      <alignment horizontal="center" vertical="center" wrapText="1"/>
    </xf>
    <xf numFmtId="0" fontId="48" fillId="6" borderId="38" xfId="12" applyFont="1" applyFill="1" applyBorder="1" applyAlignment="1">
      <alignment horizontal="center" vertical="center" wrapText="1"/>
    </xf>
    <xf numFmtId="0" fontId="48" fillId="6" borderId="19" xfId="12" applyFont="1" applyFill="1" applyBorder="1" applyAlignment="1">
      <alignment horizontal="center" vertical="center" textRotation="90" wrapText="1"/>
    </xf>
    <xf numFmtId="0" fontId="48" fillId="6" borderId="193" xfId="12" applyFont="1" applyFill="1" applyBorder="1" applyAlignment="1">
      <alignment horizontal="center" vertical="center" textRotation="90" wrapText="1"/>
    </xf>
    <xf numFmtId="0" fontId="82" fillId="20" borderId="18" xfId="0" applyFont="1" applyFill="1" applyBorder="1" applyAlignment="1">
      <alignment wrapText="1"/>
    </xf>
    <xf numFmtId="0" fontId="82" fillId="20" borderId="165" xfId="0" applyFont="1" applyFill="1" applyBorder="1" applyAlignment="1">
      <alignment wrapText="1"/>
    </xf>
    <xf numFmtId="0" fontId="6" fillId="6" borderId="27" xfId="12" applyFont="1" applyFill="1" applyBorder="1" applyAlignment="1">
      <alignment horizontal="center" vertical="center" wrapText="1"/>
    </xf>
    <xf numFmtId="0" fontId="82" fillId="20" borderId="22" xfId="0" applyFont="1" applyFill="1" applyBorder="1" applyAlignment="1">
      <alignment vertical="center" wrapText="1"/>
    </xf>
    <xf numFmtId="0" fontId="82" fillId="20" borderId="18" xfId="0" applyFont="1" applyFill="1" applyBorder="1" applyAlignment="1">
      <alignment vertical="center" wrapText="1"/>
    </xf>
    <xf numFmtId="0" fontId="82" fillId="20" borderId="165" xfId="0" applyFont="1" applyFill="1" applyBorder="1" applyAlignment="1">
      <alignment vertical="center" wrapText="1"/>
    </xf>
    <xf numFmtId="0" fontId="82" fillId="20" borderId="36" xfId="0" applyFont="1" applyFill="1" applyBorder="1" applyAlignment="1">
      <alignment horizontal="left" vertical="center" wrapText="1"/>
    </xf>
    <xf numFmtId="0" fontId="82" fillId="20" borderId="38" xfId="0" applyFont="1" applyFill="1" applyBorder="1" applyAlignment="1">
      <alignment horizontal="left" vertical="center" wrapText="1"/>
    </xf>
    <xf numFmtId="0" fontId="82" fillId="20" borderId="53" xfId="0" applyFont="1" applyFill="1" applyBorder="1" applyAlignment="1">
      <alignment horizontal="left" vertical="center" wrapText="1"/>
    </xf>
    <xf numFmtId="0" fontId="82" fillId="20" borderId="198" xfId="0" applyFont="1" applyFill="1" applyBorder="1" applyAlignment="1">
      <alignment horizontal="left" vertical="center" wrapText="1"/>
    </xf>
    <xf numFmtId="0" fontId="82" fillId="20" borderId="188" xfId="0" applyFont="1" applyFill="1" applyBorder="1" applyAlignment="1">
      <alignment horizontal="left" vertical="center" wrapText="1"/>
    </xf>
    <xf numFmtId="0" fontId="82" fillId="20" borderId="200" xfId="0" applyFont="1" applyFill="1" applyBorder="1" applyAlignment="1">
      <alignment horizontal="left" vertical="center" wrapText="1"/>
    </xf>
    <xf numFmtId="0" fontId="25" fillId="6" borderId="27" xfId="12" applyFont="1" applyFill="1" applyBorder="1" applyAlignment="1">
      <alignment horizontal="center" vertical="center" wrapText="1"/>
    </xf>
    <xf numFmtId="0" fontId="25" fillId="6" borderId="3" xfId="12" applyFont="1" applyFill="1" applyBorder="1" applyAlignment="1">
      <alignment horizontal="center" vertical="center" wrapText="1"/>
    </xf>
    <xf numFmtId="0" fontId="25" fillId="6" borderId="19" xfId="12" applyFont="1" applyFill="1" applyBorder="1" applyAlignment="1">
      <alignment horizontal="center" vertical="center" wrapText="1"/>
    </xf>
    <xf numFmtId="0" fontId="25" fillId="6" borderId="4" xfId="12" applyFont="1" applyFill="1" applyBorder="1" applyAlignment="1">
      <alignment horizontal="center" vertical="center" wrapText="1"/>
    </xf>
    <xf numFmtId="0" fontId="54" fillId="6" borderId="0" xfId="12" applyFont="1" applyFill="1" applyAlignment="1">
      <alignment horizontal="center"/>
    </xf>
    <xf numFmtId="49" fontId="25" fillId="8" borderId="8" xfId="12" applyNumberFormat="1" applyFont="1" applyFill="1" applyBorder="1" applyAlignment="1">
      <alignment horizontal="center" vertical="center" wrapText="1"/>
    </xf>
    <xf numFmtId="49" fontId="25" fillId="8" borderId="9" xfId="12" applyNumberFormat="1" applyFont="1" applyFill="1" applyBorder="1" applyAlignment="1">
      <alignment horizontal="center" vertical="center" wrapText="1"/>
    </xf>
    <xf numFmtId="49" fontId="25" fillId="8" borderId="33" xfId="12" applyNumberFormat="1" applyFont="1" applyFill="1" applyBorder="1" applyAlignment="1">
      <alignment horizontal="center" vertical="center" wrapText="1"/>
    </xf>
    <xf numFmtId="49" fontId="25" fillId="8" borderId="12" xfId="12" applyNumberFormat="1" applyFont="1" applyFill="1" applyBorder="1" applyAlignment="1">
      <alignment horizontal="center" vertical="center" wrapText="1"/>
    </xf>
    <xf numFmtId="49" fontId="25" fillId="8" borderId="0" xfId="12" applyNumberFormat="1" applyFont="1" applyFill="1" applyAlignment="1">
      <alignment horizontal="center" vertical="center" wrapText="1"/>
    </xf>
    <xf numFmtId="49" fontId="25" fillId="8" borderId="34" xfId="12" applyNumberFormat="1" applyFont="1" applyFill="1" applyBorder="1" applyAlignment="1">
      <alignment horizontal="center" vertical="center" wrapText="1"/>
    </xf>
    <xf numFmtId="49" fontId="61" fillId="8" borderId="19" xfId="12" applyNumberFormat="1" applyFont="1" applyFill="1" applyBorder="1" applyAlignment="1">
      <alignment horizontal="center" vertical="center" wrapText="1"/>
    </xf>
    <xf numFmtId="49" fontId="61" fillId="8" borderId="20" xfId="12" applyNumberFormat="1" applyFont="1" applyFill="1" applyBorder="1" applyAlignment="1">
      <alignment horizontal="center" vertical="center" wrapText="1"/>
    </xf>
    <xf numFmtId="49" fontId="61" fillId="8" borderId="193" xfId="12" applyNumberFormat="1" applyFont="1" applyFill="1" applyBorder="1" applyAlignment="1">
      <alignment horizontal="center" vertical="center" wrapText="1"/>
    </xf>
    <xf numFmtId="49" fontId="61" fillId="8" borderId="199" xfId="12" applyNumberFormat="1" applyFont="1" applyFill="1" applyBorder="1" applyAlignment="1">
      <alignment horizontal="center" vertical="center" wrapText="1"/>
    </xf>
    <xf numFmtId="0" fontId="25" fillId="6" borderId="9" xfId="12" applyFont="1" applyFill="1" applyBorder="1" applyAlignment="1">
      <alignment horizontal="center" vertical="center" wrapText="1"/>
    </xf>
    <xf numFmtId="0" fontId="25" fillId="6" borderId="10" xfId="12" applyFont="1" applyFill="1" applyBorder="1" applyAlignment="1">
      <alignment horizontal="center" vertical="center" wrapText="1"/>
    </xf>
    <xf numFmtId="0" fontId="25" fillId="6" borderId="14" xfId="12" applyFont="1" applyFill="1" applyBorder="1" applyAlignment="1">
      <alignment horizontal="center" vertical="center" wrapText="1"/>
    </xf>
    <xf numFmtId="0" fontId="25" fillId="6" borderId="15" xfId="12" applyFont="1" applyFill="1" applyBorder="1" applyAlignment="1">
      <alignment horizontal="center" vertical="center" wrapText="1"/>
    </xf>
    <xf numFmtId="0" fontId="62" fillId="0" borderId="100" xfId="0" applyFont="1" applyBorder="1" applyAlignment="1">
      <alignment horizontal="center" vertical="center" wrapText="1"/>
    </xf>
    <xf numFmtId="0" fontId="62" fillId="0" borderId="60" xfId="0" applyFont="1" applyBorder="1" applyAlignment="1">
      <alignment horizontal="center" vertical="center" wrapText="1"/>
    </xf>
    <xf numFmtId="0" fontId="27" fillId="0" borderId="101" xfId="0" applyFont="1" applyBorder="1" applyAlignment="1">
      <alignment horizontal="center" vertical="center" wrapText="1"/>
    </xf>
    <xf numFmtId="0" fontId="27" fillId="0" borderId="92" xfId="0" applyFont="1" applyBorder="1" applyAlignment="1">
      <alignment horizontal="center" vertical="center" wrapText="1"/>
    </xf>
    <xf numFmtId="0" fontId="27" fillId="0" borderId="87" xfId="0" applyFont="1" applyBorder="1" applyAlignment="1">
      <alignment horizontal="center" vertical="center" wrapText="1"/>
    </xf>
    <xf numFmtId="0" fontId="27" fillId="0" borderId="158" xfId="0" applyFont="1" applyBorder="1" applyAlignment="1">
      <alignment horizontal="center" vertical="center" wrapText="1"/>
    </xf>
    <xf numFmtId="0" fontId="27" fillId="0" borderId="159" xfId="0" applyFont="1" applyBorder="1" applyAlignment="1">
      <alignment horizontal="center" vertical="center" wrapText="1"/>
    </xf>
    <xf numFmtId="0" fontId="27" fillId="0" borderId="160" xfId="0" applyFont="1" applyBorder="1" applyAlignment="1">
      <alignment horizontal="center" vertical="center" wrapText="1"/>
    </xf>
    <xf numFmtId="0" fontId="27" fillId="0" borderId="161" xfId="0" applyFont="1" applyBorder="1" applyAlignment="1">
      <alignment horizontal="center" vertical="center" wrapText="1"/>
    </xf>
    <xf numFmtId="0" fontId="27" fillId="0" borderId="78" xfId="0" applyFont="1" applyBorder="1" applyAlignment="1">
      <alignment horizontal="center" vertical="center" wrapText="1"/>
    </xf>
    <xf numFmtId="0" fontId="27" fillId="0" borderId="162" xfId="0" applyFont="1" applyBorder="1" applyAlignment="1">
      <alignment horizontal="center" vertical="center" wrapText="1"/>
    </xf>
    <xf numFmtId="0" fontId="27" fillId="0" borderId="163" xfId="0" applyFont="1" applyBorder="1" applyAlignment="1">
      <alignment horizontal="center" vertical="center" wrapText="1"/>
    </xf>
    <xf numFmtId="0" fontId="120" fillId="0" borderId="24" xfId="0" applyFont="1" applyBorder="1" applyAlignment="1">
      <alignment horizontal="left" vertical="center" wrapText="1" indent="1"/>
    </xf>
    <xf numFmtId="0" fontId="26" fillId="0" borderId="25" xfId="0" applyFont="1" applyBorder="1" applyAlignment="1">
      <alignment horizontal="left" vertical="center" wrapText="1" indent="1"/>
    </xf>
    <xf numFmtId="0" fontId="26" fillId="0" borderId="26" xfId="0" applyFont="1" applyBorder="1" applyAlignment="1">
      <alignment horizontal="left" vertical="center" wrapText="1" indent="1"/>
    </xf>
    <xf numFmtId="0" fontId="27" fillId="0" borderId="24"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39" xfId="0" applyFont="1" applyBorder="1" applyAlignment="1">
      <alignment horizontal="center" vertical="center" wrapText="1"/>
    </xf>
    <xf numFmtId="0" fontId="26" fillId="0" borderId="12" xfId="0" applyFont="1" applyBorder="1" applyAlignment="1">
      <alignment horizontal="left" vertical="center" wrapText="1" indent="1"/>
    </xf>
    <xf numFmtId="0" fontId="26" fillId="0" borderId="0" xfId="0" applyFont="1" applyAlignment="1">
      <alignment horizontal="left" vertical="center" wrapText="1" indent="1"/>
    </xf>
    <xf numFmtId="0" fontId="27" fillId="0" borderId="168" xfId="0" applyFont="1" applyBorder="1" applyAlignment="1">
      <alignment horizontal="left" vertical="center" wrapText="1" indent="1"/>
    </xf>
    <xf numFmtId="0" fontId="120" fillId="0" borderId="0" xfId="0" applyFont="1" applyAlignment="1">
      <alignment horizontal="left" vertical="center" wrapText="1" indent="1"/>
    </xf>
    <xf numFmtId="0" fontId="26" fillId="0" borderId="11" xfId="0" applyFont="1" applyBorder="1" applyAlignment="1">
      <alignment horizontal="left" vertical="center" wrapText="1" indent="1"/>
    </xf>
    <xf numFmtId="0" fontId="134" fillId="0" borderId="198" xfId="0" applyFont="1" applyBorder="1" applyAlignment="1">
      <alignment horizontal="left" vertical="top" wrapText="1"/>
    </xf>
    <xf numFmtId="0" fontId="134" fillId="0" borderId="188" xfId="0" applyFont="1" applyBorder="1" applyAlignment="1">
      <alignment horizontal="left" vertical="top" wrapText="1"/>
    </xf>
    <xf numFmtId="0" fontId="120" fillId="0" borderId="50" xfId="0" applyFont="1" applyBorder="1" applyAlignment="1">
      <alignment horizontal="left" vertical="top" wrapText="1"/>
    </xf>
    <xf numFmtId="0" fontId="134" fillId="0" borderId="50" xfId="0" applyFont="1" applyBorder="1" applyAlignment="1">
      <alignment horizontal="left" vertical="top" wrapText="1"/>
    </xf>
    <xf numFmtId="0" fontId="23" fillId="15" borderId="0" xfId="15" applyFont="1" applyFill="1" applyAlignment="1">
      <alignment horizontal="center" vertical="center"/>
    </xf>
    <xf numFmtId="0" fontId="23" fillId="0" borderId="0" xfId="15" applyFont="1" applyAlignment="1">
      <alignment horizontal="center" vertical="center"/>
    </xf>
    <xf numFmtId="0" fontId="3" fillId="0" borderId="14" xfId="0" applyFont="1" applyBorder="1" applyAlignment="1">
      <alignment horizontal="center" vertical="center"/>
    </xf>
    <xf numFmtId="0" fontId="3" fillId="0" borderId="197" xfId="0" applyFont="1" applyBorder="1" applyAlignment="1">
      <alignment vertical="center"/>
    </xf>
    <xf numFmtId="0" fontId="3" fillId="0" borderId="198" xfId="0" applyFont="1" applyBorder="1" applyAlignment="1">
      <alignment vertical="center"/>
    </xf>
    <xf numFmtId="0" fontId="3" fillId="0" borderId="205" xfId="0" applyFont="1" applyBorder="1" applyAlignment="1">
      <alignment vertical="center"/>
    </xf>
    <xf numFmtId="0" fontId="82" fillId="20" borderId="59" xfId="0" applyFont="1" applyFill="1" applyBorder="1" applyAlignment="1">
      <alignment horizontal="center" vertical="top" wrapText="1"/>
    </xf>
    <xf numFmtId="0" fontId="82" fillId="20" borderId="103" xfId="0" applyFont="1" applyFill="1" applyBorder="1" applyAlignment="1">
      <alignment horizontal="center" vertical="top" wrapText="1"/>
    </xf>
    <xf numFmtId="0" fontId="82" fillId="20" borderId="193" xfId="0" applyFont="1" applyFill="1" applyBorder="1" applyAlignment="1">
      <alignment vertical="top" wrapText="1"/>
    </xf>
    <xf numFmtId="0" fontId="82" fillId="20" borderId="18" xfId="0" applyFont="1" applyFill="1" applyBorder="1" applyAlignment="1">
      <alignment vertical="top" wrapText="1"/>
    </xf>
    <xf numFmtId="0" fontId="82" fillId="20" borderId="96" xfId="0" applyFont="1" applyFill="1" applyBorder="1" applyAlignment="1">
      <alignment vertical="top" wrapText="1"/>
    </xf>
    <xf numFmtId="6" fontId="82" fillId="20" borderId="193" xfId="0" applyNumberFormat="1" applyFont="1" applyFill="1" applyBorder="1" applyAlignment="1">
      <alignment vertical="top" wrapText="1"/>
    </xf>
    <xf numFmtId="0" fontId="82" fillId="0" borderId="193" xfId="0" applyFont="1" applyBorder="1" applyAlignment="1">
      <alignment vertical="top" wrapText="1"/>
    </xf>
    <xf numFmtId="0" fontId="82" fillId="0" borderId="18" xfId="0" applyFont="1" applyBorder="1" applyAlignment="1">
      <alignment vertical="top" wrapText="1"/>
    </xf>
    <xf numFmtId="0" fontId="82" fillId="20" borderId="60" xfId="0" applyFont="1" applyFill="1" applyBorder="1" applyAlignment="1">
      <alignment horizontal="center" vertical="top" wrapText="1"/>
    </xf>
    <xf numFmtId="0" fontId="82" fillId="20" borderId="165" xfId="0" applyFont="1" applyFill="1" applyBorder="1" applyAlignment="1">
      <alignment vertical="top" wrapText="1"/>
    </xf>
    <xf numFmtId="0" fontId="82" fillId="20" borderId="28" xfId="0" applyFont="1" applyFill="1" applyBorder="1" applyAlignment="1">
      <alignment vertical="top" wrapText="1"/>
    </xf>
    <xf numFmtId="0" fontId="82" fillId="20" borderId="166" xfId="0" applyFont="1" applyFill="1" applyBorder="1" applyAlignment="1">
      <alignment vertical="top" wrapText="1"/>
    </xf>
    <xf numFmtId="6" fontId="82" fillId="20" borderId="18" xfId="0" applyNumberFormat="1" applyFont="1" applyFill="1" applyBorder="1" applyAlignment="1">
      <alignment vertical="top" wrapText="1"/>
    </xf>
    <xf numFmtId="0" fontId="82" fillId="22" borderId="18" xfId="0" applyFont="1" applyFill="1" applyBorder="1" applyAlignment="1">
      <alignment vertical="top" wrapText="1"/>
    </xf>
    <xf numFmtId="0" fontId="82" fillId="22" borderId="96" xfId="0" applyFont="1" applyFill="1" applyBorder="1" applyAlignment="1">
      <alignment vertical="top" wrapText="1"/>
    </xf>
    <xf numFmtId="0" fontId="82" fillId="0" borderId="165" xfId="0" applyFont="1" applyBorder="1" applyAlignment="1">
      <alignment vertical="top" wrapText="1"/>
    </xf>
    <xf numFmtId="0" fontId="82" fillId="0" borderId="96" xfId="0" applyFont="1" applyBorder="1" applyAlignment="1">
      <alignment vertical="top" wrapText="1"/>
    </xf>
    <xf numFmtId="0" fontId="82" fillId="20" borderId="209" xfId="0" applyFont="1" applyFill="1" applyBorder="1" applyAlignment="1">
      <alignment horizontal="center" vertical="top" wrapText="1"/>
    </xf>
    <xf numFmtId="0" fontId="82" fillId="20" borderId="55" xfId="0" applyFont="1" applyFill="1" applyBorder="1" applyAlignment="1">
      <alignment vertical="top" wrapText="1"/>
    </xf>
    <xf numFmtId="0" fontId="82" fillId="20" borderId="61" xfId="0" applyFont="1" applyFill="1" applyBorder="1" applyAlignment="1">
      <alignment horizontal="center" vertical="top" wrapText="1"/>
    </xf>
    <xf numFmtId="0" fontId="82" fillId="20" borderId="107" xfId="0" applyFont="1" applyFill="1" applyBorder="1" applyAlignment="1">
      <alignment vertical="top" wrapText="1"/>
    </xf>
    <xf numFmtId="0" fontId="104" fillId="34" borderId="0" xfId="0" applyFont="1" applyFill="1" applyAlignment="1">
      <alignment vertical="top" wrapText="1"/>
    </xf>
    <xf numFmtId="0" fontId="82" fillId="20" borderId="0" xfId="0" applyFont="1" applyFill="1" applyAlignment="1">
      <alignment vertical="top"/>
    </xf>
    <xf numFmtId="8" fontId="82" fillId="20" borderId="18" xfId="0" applyNumberFormat="1" applyFont="1" applyFill="1" applyBorder="1" applyAlignment="1">
      <alignment vertical="top" wrapText="1"/>
    </xf>
    <xf numFmtId="0" fontId="82" fillId="0" borderId="22" xfId="0" applyFont="1" applyBorder="1" applyAlignment="1">
      <alignment vertical="top" wrapText="1"/>
    </xf>
    <xf numFmtId="0" fontId="82" fillId="20" borderId="29" xfId="0" applyFont="1" applyFill="1" applyBorder="1" applyAlignment="1">
      <alignment horizontal="center" vertical="top" wrapText="1"/>
    </xf>
    <xf numFmtId="0" fontId="82" fillId="20" borderId="6" xfId="0" applyFont="1" applyFill="1" applyBorder="1" applyAlignment="1">
      <alignment horizontal="center" vertical="top" wrapText="1"/>
    </xf>
    <xf numFmtId="0" fontId="100" fillId="33" borderId="0" xfId="0" applyFont="1" applyFill="1" applyAlignment="1">
      <alignment vertical="top" wrapText="1"/>
    </xf>
    <xf numFmtId="0" fontId="82" fillId="0" borderId="211" xfId="0" applyFont="1" applyBorder="1" applyAlignment="1">
      <alignment vertical="top" wrapText="1"/>
    </xf>
    <xf numFmtId="0" fontId="82" fillId="22" borderId="64" xfId="0" applyFont="1" applyFill="1" applyBorder="1" applyAlignment="1">
      <alignment vertical="top" wrapText="1"/>
    </xf>
    <xf numFmtId="0" fontId="82" fillId="22" borderId="51" xfId="0" applyFont="1" applyFill="1" applyBorder="1" applyAlignment="1">
      <alignment vertical="top" wrapText="1"/>
    </xf>
    <xf numFmtId="0" fontId="82" fillId="20" borderId="195" xfId="0" applyFont="1" applyFill="1" applyBorder="1" applyAlignment="1">
      <alignment vertical="top" wrapText="1"/>
    </xf>
    <xf numFmtId="0" fontId="82" fillId="20" borderId="29" xfId="0" applyFont="1" applyFill="1" applyBorder="1" applyAlignment="1">
      <alignment vertical="top" wrapText="1"/>
    </xf>
    <xf numFmtId="0" fontId="82" fillId="20" borderId="97" xfId="0" applyFont="1" applyFill="1" applyBorder="1" applyAlignment="1">
      <alignment vertical="top" wrapText="1"/>
    </xf>
    <xf numFmtId="6" fontId="82" fillId="20" borderId="195" xfId="0" applyNumberFormat="1" applyFont="1" applyFill="1" applyBorder="1" applyAlignment="1">
      <alignment vertical="top" wrapText="1"/>
    </xf>
    <xf numFmtId="0" fontId="82" fillId="20" borderId="106" xfId="0" applyFont="1" applyFill="1" applyBorder="1" applyAlignment="1">
      <alignment vertical="top" wrapText="1"/>
    </xf>
    <xf numFmtId="0" fontId="82" fillId="20" borderId="6" xfId="0" applyFont="1" applyFill="1" applyBorder="1" applyAlignment="1">
      <alignment vertical="top" wrapText="1"/>
    </xf>
    <xf numFmtId="0" fontId="82" fillId="20" borderId="34" xfId="0" applyFont="1" applyFill="1" applyBorder="1" applyAlignment="1">
      <alignment vertical="top" wrapText="1"/>
    </xf>
    <xf numFmtId="0" fontId="82" fillId="20" borderId="167" xfId="0" applyFont="1" applyFill="1" applyBorder="1" applyAlignment="1">
      <alignment vertical="top" wrapText="1"/>
    </xf>
    <xf numFmtId="0" fontId="82" fillId="20" borderId="193" xfId="0" applyFont="1" applyFill="1" applyBorder="1" applyAlignment="1">
      <alignment vertical="top"/>
    </xf>
    <xf numFmtId="0" fontId="82" fillId="20" borderId="18" xfId="0" applyFont="1" applyFill="1" applyBorder="1" applyAlignment="1">
      <alignment vertical="top"/>
    </xf>
    <xf numFmtId="0" fontId="82" fillId="20" borderId="165" xfId="0" applyFont="1" applyFill="1" applyBorder="1" applyAlignment="1">
      <alignment vertical="top"/>
    </xf>
    <xf numFmtId="6" fontId="82" fillId="20" borderId="34" xfId="0" applyNumberFormat="1" applyFont="1" applyFill="1" applyBorder="1" applyAlignment="1">
      <alignment vertical="top" wrapText="1"/>
    </xf>
    <xf numFmtId="0" fontId="82" fillId="20" borderId="104" xfId="0" applyFont="1" applyFill="1" applyBorder="1" applyAlignment="1">
      <alignment vertical="top" wrapText="1"/>
    </xf>
    <xf numFmtId="0" fontId="82" fillId="20" borderId="45" xfId="0" applyFont="1" applyFill="1" applyBorder="1" applyAlignment="1">
      <alignment vertical="top" wrapText="1"/>
    </xf>
    <xf numFmtId="0" fontId="82" fillId="20" borderId="7" xfId="0" applyFont="1" applyFill="1" applyBorder="1" applyAlignment="1">
      <alignment vertical="top" wrapText="1"/>
    </xf>
    <xf numFmtId="0" fontId="81" fillId="33" borderId="22" xfId="0" applyFont="1" applyFill="1" applyBorder="1" applyAlignment="1">
      <alignment vertical="top" wrapText="1"/>
    </xf>
    <xf numFmtId="0" fontId="81" fillId="33" borderId="165" xfId="0" applyFont="1" applyFill="1" applyBorder="1" applyAlignment="1">
      <alignment vertical="top" wrapText="1"/>
    </xf>
    <xf numFmtId="0" fontId="81" fillId="33" borderId="21" xfId="0" applyFont="1" applyFill="1" applyBorder="1" applyAlignment="1">
      <alignment vertical="top" wrapText="1"/>
    </xf>
    <xf numFmtId="0" fontId="81" fillId="33" borderId="6" xfId="0" applyFont="1" applyFill="1" applyBorder="1" applyAlignment="1">
      <alignment vertical="top" wrapText="1"/>
    </xf>
    <xf numFmtId="0" fontId="103" fillId="20" borderId="18" xfId="0" applyFont="1" applyFill="1" applyBorder="1" applyAlignment="1">
      <alignment vertical="top" wrapText="1"/>
    </xf>
    <xf numFmtId="0" fontId="103" fillId="20" borderId="165" xfId="0" applyFont="1" applyFill="1" applyBorder="1" applyAlignment="1">
      <alignment vertical="top" wrapText="1"/>
    </xf>
    <xf numFmtId="6" fontId="103" fillId="20" borderId="18" xfId="0" applyNumberFormat="1" applyFont="1" applyFill="1" applyBorder="1" applyAlignment="1">
      <alignment vertical="top" wrapText="1"/>
    </xf>
    <xf numFmtId="0" fontId="98" fillId="20" borderId="0" xfId="0" applyFont="1" applyFill="1" applyAlignment="1">
      <alignment vertical="top"/>
    </xf>
    <xf numFmtId="0" fontId="81" fillId="33" borderId="23" xfId="0" applyFont="1" applyFill="1" applyBorder="1" applyAlignment="1">
      <alignment vertical="top" wrapText="1"/>
    </xf>
    <xf numFmtId="0" fontId="81" fillId="33" borderId="7" xfId="0" applyFont="1" applyFill="1" applyBorder="1" applyAlignment="1">
      <alignment vertical="top" wrapText="1"/>
    </xf>
    <xf numFmtId="0" fontId="103" fillId="20" borderId="29" xfId="0" applyFont="1" applyFill="1" applyBorder="1" applyAlignment="1">
      <alignment vertical="top" wrapText="1"/>
    </xf>
    <xf numFmtId="0" fontId="103" fillId="20" borderId="6" xfId="0" applyFont="1" applyFill="1" applyBorder="1" applyAlignment="1">
      <alignment vertical="top" wrapText="1"/>
    </xf>
    <xf numFmtId="0" fontId="81" fillId="20" borderId="0" xfId="0" applyFont="1" applyFill="1" applyAlignment="1">
      <alignment vertical="top"/>
    </xf>
    <xf numFmtId="0" fontId="82" fillId="20" borderId="98" xfId="0" applyFont="1" applyFill="1" applyBorder="1" applyAlignment="1">
      <alignment vertical="top" wrapText="1"/>
    </xf>
    <xf numFmtId="0" fontId="102" fillId="34" borderId="0" xfId="0" applyFont="1" applyFill="1" applyAlignment="1">
      <alignment vertical="top" wrapText="1"/>
    </xf>
    <xf numFmtId="0" fontId="82" fillId="20" borderId="22" xfId="0" applyFont="1" applyFill="1" applyBorder="1" applyAlignment="1">
      <alignment vertical="top" wrapText="1"/>
    </xf>
    <xf numFmtId="0" fontId="103" fillId="20" borderId="22" xfId="0" applyFont="1" applyFill="1" applyBorder="1" applyAlignment="1">
      <alignment vertical="top" wrapText="1"/>
    </xf>
    <xf numFmtId="0" fontId="81" fillId="33" borderId="101" xfId="0" applyFont="1" applyFill="1" applyBorder="1" applyAlignment="1">
      <alignment vertical="top" wrapText="1"/>
    </xf>
    <xf numFmtId="0" fontId="82" fillId="20" borderId="21" xfId="0" applyFont="1" applyFill="1" applyBorder="1" applyAlignment="1">
      <alignment vertical="top" wrapText="1"/>
    </xf>
    <xf numFmtId="0" fontId="81" fillId="33" borderId="100" xfId="0" applyFont="1" applyFill="1" applyBorder="1" applyAlignment="1">
      <alignment horizontal="center" vertical="top" wrapText="1"/>
    </xf>
    <xf numFmtId="0" fontId="81" fillId="33" borderId="60" xfId="0" applyFont="1" applyFill="1" applyBorder="1" applyAlignment="1">
      <alignment horizontal="center" vertical="top" wrapText="1"/>
    </xf>
    <xf numFmtId="6" fontId="82" fillId="20" borderId="22" xfId="0" applyNumberFormat="1" applyFont="1" applyFill="1" applyBorder="1" applyAlignment="1">
      <alignment vertical="top" wrapText="1"/>
    </xf>
    <xf numFmtId="0" fontId="82" fillId="22" borderId="22" xfId="0" applyFont="1" applyFill="1" applyBorder="1" applyAlignment="1">
      <alignment vertical="top" wrapText="1"/>
    </xf>
    <xf numFmtId="0" fontId="82" fillId="22" borderId="165" xfId="0" applyFont="1" applyFill="1" applyBorder="1" applyAlignment="1">
      <alignment vertical="top" wrapText="1"/>
    </xf>
    <xf numFmtId="0" fontId="103" fillId="20" borderId="21" xfId="0" applyFont="1" applyFill="1" applyBorder="1" applyAlignment="1">
      <alignment vertical="top" wrapText="1"/>
    </xf>
    <xf numFmtId="0" fontId="82" fillId="20" borderId="23" xfId="0" applyFont="1" applyFill="1" applyBorder="1" applyAlignment="1">
      <alignment vertical="top" wrapText="1"/>
    </xf>
    <xf numFmtId="0" fontId="103" fillId="20" borderId="23" xfId="0" applyFont="1" applyFill="1" applyBorder="1" applyAlignment="1">
      <alignment vertical="top" wrapText="1"/>
    </xf>
    <xf numFmtId="0" fontId="103" fillId="20" borderId="7" xfId="0" applyFont="1" applyFill="1" applyBorder="1" applyAlignment="1">
      <alignment vertical="top" wrapText="1"/>
    </xf>
    <xf numFmtId="0" fontId="81" fillId="33" borderId="18" xfId="0" applyFont="1" applyFill="1" applyBorder="1" applyAlignment="1">
      <alignment vertical="top" wrapText="1"/>
    </xf>
    <xf numFmtId="0" fontId="81" fillId="33" borderId="36" xfId="0" applyFont="1" applyFill="1" applyBorder="1" applyAlignment="1">
      <alignment vertical="top" wrapText="1"/>
    </xf>
    <xf numFmtId="0" fontId="81" fillId="33" borderId="38" xfId="0" applyFont="1" applyFill="1" applyBorder="1" applyAlignment="1">
      <alignment vertical="top" wrapText="1"/>
    </xf>
    <xf numFmtId="6" fontId="103" fillId="20" borderId="22" xfId="0" applyNumberFormat="1" applyFont="1" applyFill="1" applyBorder="1" applyAlignment="1">
      <alignment vertical="top" wrapText="1"/>
    </xf>
    <xf numFmtId="0" fontId="98" fillId="33" borderId="0" xfId="0" applyFont="1" applyFill="1" applyAlignment="1">
      <alignment vertical="top"/>
    </xf>
    <xf numFmtId="0" fontId="99" fillId="20" borderId="0" xfId="0" applyFont="1" applyFill="1" applyAlignment="1">
      <alignment vertical="top" wrapText="1"/>
    </xf>
    <xf numFmtId="0" fontId="81" fillId="33" borderId="55" xfId="0" applyFont="1" applyFill="1" applyBorder="1" applyAlignment="1">
      <alignment vertical="top" wrapText="1"/>
    </xf>
    <xf numFmtId="0" fontId="81" fillId="33" borderId="92" xfId="0" applyFont="1" applyFill="1" applyBorder="1" applyAlignment="1">
      <alignment vertical="top" wrapText="1"/>
    </xf>
    <xf numFmtId="0" fontId="81" fillId="33" borderId="87" xfId="0" applyFont="1" applyFill="1" applyBorder="1" applyAlignment="1">
      <alignment vertical="top" wrapText="1"/>
    </xf>
    <xf numFmtId="0" fontId="82" fillId="20" borderId="99" xfId="0" applyFont="1" applyFill="1" applyBorder="1" applyAlignment="1">
      <alignment horizontal="center" vertical="top" wrapText="1"/>
    </xf>
    <xf numFmtId="0" fontId="82" fillId="0" borderId="55" xfId="0" applyFont="1" applyBorder="1" applyAlignment="1">
      <alignment vertical="top" wrapText="1"/>
    </xf>
    <xf numFmtId="0" fontId="81" fillId="33" borderId="46" xfId="0" applyFont="1" applyFill="1" applyBorder="1" applyAlignment="1">
      <alignment vertical="top"/>
    </xf>
    <xf numFmtId="0" fontId="81" fillId="33" borderId="36" xfId="0" applyFont="1" applyFill="1" applyBorder="1" applyAlignment="1">
      <alignment vertical="top"/>
    </xf>
    <xf numFmtId="0" fontId="81" fillId="33" borderId="38" xfId="0" applyFont="1" applyFill="1" applyBorder="1" applyAlignment="1">
      <alignment vertical="top"/>
    </xf>
    <xf numFmtId="0" fontId="82" fillId="20" borderId="197" xfId="0" applyFont="1" applyFill="1" applyBorder="1" applyAlignment="1">
      <alignment vertical="top" wrapText="1"/>
    </xf>
    <xf numFmtId="0" fontId="82" fillId="20" borderId="198" xfId="0" applyFont="1" applyFill="1" applyBorder="1" applyAlignment="1">
      <alignment vertical="top" wrapText="1"/>
    </xf>
    <xf numFmtId="0" fontId="82" fillId="20" borderId="188" xfId="0" applyFont="1" applyFill="1" applyBorder="1" applyAlignment="1">
      <alignment vertical="top" wrapText="1"/>
    </xf>
    <xf numFmtId="0" fontId="82" fillId="33" borderId="0" xfId="0" applyFont="1" applyFill="1" applyAlignment="1">
      <alignment vertical="top" wrapText="1"/>
    </xf>
    <xf numFmtId="0" fontId="101" fillId="34" borderId="0" xfId="0" applyFont="1" applyFill="1" applyAlignment="1">
      <alignment vertical="top" wrapText="1"/>
    </xf>
    <xf numFmtId="0" fontId="82" fillId="20" borderId="112" xfId="0" applyFont="1" applyFill="1" applyBorder="1" applyAlignment="1">
      <alignment vertical="top" wrapText="1"/>
    </xf>
    <xf numFmtId="0" fontId="82" fillId="20" borderId="113" xfId="0" applyFont="1" applyFill="1" applyBorder="1" applyAlignment="1">
      <alignment vertical="top" wrapText="1"/>
    </xf>
    <xf numFmtId="0" fontId="82" fillId="20" borderId="42" xfId="0" applyFont="1" applyFill="1" applyBorder="1" applyAlignment="1">
      <alignment vertical="top" wrapText="1"/>
    </xf>
    <xf numFmtId="0" fontId="84" fillId="0" borderId="9" xfId="0" applyFont="1" applyBorder="1" applyAlignment="1">
      <alignment wrapText="1"/>
    </xf>
    <xf numFmtId="0" fontId="84" fillId="0" borderId="115" xfId="0" applyFont="1" applyBorder="1" applyAlignment="1">
      <alignment wrapText="1"/>
    </xf>
    <xf numFmtId="0" fontId="84" fillId="0" borderId="12" xfId="0" applyFont="1" applyBorder="1" applyAlignment="1">
      <alignment horizontal="center" wrapText="1"/>
    </xf>
    <xf numFmtId="0" fontId="84" fillId="0" borderId="0" xfId="0" applyFont="1" applyAlignment="1">
      <alignment horizontal="center" wrapText="1"/>
    </xf>
    <xf numFmtId="0" fontId="84" fillId="0" borderId="105" xfId="0" applyFont="1" applyBorder="1" applyAlignment="1">
      <alignment horizontal="center" wrapText="1"/>
    </xf>
    <xf numFmtId="0" fontId="116" fillId="16" borderId="0" xfId="0" applyFont="1" applyFill="1" applyAlignment="1">
      <alignment wrapText="1"/>
    </xf>
    <xf numFmtId="0" fontId="116" fillId="16" borderId="105" xfId="0" applyFont="1" applyFill="1" applyBorder="1" applyAlignment="1">
      <alignment wrapText="1"/>
    </xf>
    <xf numFmtId="0" fontId="82" fillId="0" borderId="0" xfId="0" applyFont="1" applyAlignment="1">
      <alignment vertical="center" wrapText="1"/>
    </xf>
    <xf numFmtId="0" fontId="82" fillId="0" borderId="105" xfId="0" applyFont="1" applyBorder="1" applyAlignment="1">
      <alignment vertical="center" wrapText="1"/>
    </xf>
    <xf numFmtId="0" fontId="84" fillId="0" borderId="0" xfId="0" applyFont="1" applyAlignment="1">
      <alignment wrapText="1"/>
    </xf>
    <xf numFmtId="0" fontId="84" fillId="0" borderId="105" xfId="0" applyFont="1" applyBorder="1" applyAlignment="1">
      <alignment wrapText="1"/>
    </xf>
    <xf numFmtId="0" fontId="82" fillId="0" borderId="12" xfId="0" applyFont="1" applyBorder="1" applyAlignment="1">
      <alignment wrapText="1"/>
    </xf>
    <xf numFmtId="0" fontId="82" fillId="0" borderId="0" xfId="0" applyFont="1" applyAlignment="1">
      <alignment wrapText="1"/>
    </xf>
    <xf numFmtId="0" fontId="82" fillId="0" borderId="105" xfId="0" applyFont="1" applyBorder="1" applyAlignment="1">
      <alignment wrapText="1"/>
    </xf>
    <xf numFmtId="0" fontId="82" fillId="0" borderId="116" xfId="0" applyFont="1" applyBorder="1" applyAlignment="1">
      <alignment wrapText="1"/>
    </xf>
    <xf numFmtId="0" fontId="82" fillId="0" borderId="117" xfId="0" applyFont="1" applyBorder="1" applyAlignment="1">
      <alignment wrapText="1"/>
    </xf>
    <xf numFmtId="0" fontId="82" fillId="0" borderId="109" xfId="0" applyFont="1" applyBorder="1" applyAlignment="1">
      <alignment wrapText="1"/>
    </xf>
    <xf numFmtId="0" fontId="82" fillId="0" borderId="0" xfId="0" applyFont="1" applyAlignment="1">
      <alignment vertical="top" wrapText="1"/>
    </xf>
    <xf numFmtId="0" fontId="82" fillId="0" borderId="105" xfId="0" applyFont="1" applyBorder="1" applyAlignment="1">
      <alignment vertical="top" wrapText="1"/>
    </xf>
    <xf numFmtId="0" fontId="121" fillId="0" borderId="12" xfId="0" applyFont="1" applyBorder="1" applyAlignment="1">
      <alignment horizontal="left" wrapText="1"/>
    </xf>
    <xf numFmtId="0" fontId="121" fillId="0" borderId="0" xfId="0" applyFont="1" applyAlignment="1">
      <alignment horizontal="left" wrapText="1"/>
    </xf>
    <xf numFmtId="0" fontId="121" fillId="0" borderId="105" xfId="0" applyFont="1" applyBorder="1" applyAlignment="1">
      <alignment horizontal="left" wrapText="1"/>
    </xf>
    <xf numFmtId="0" fontId="121" fillId="0" borderId="13" xfId="0" applyFont="1" applyBorder="1" applyAlignment="1">
      <alignment horizontal="left" wrapText="1"/>
    </xf>
    <xf numFmtId="0" fontId="121" fillId="0" borderId="14" xfId="0" applyFont="1" applyBorder="1" applyAlignment="1">
      <alignment horizontal="left" wrapText="1"/>
    </xf>
    <xf numFmtId="0" fontId="121" fillId="0" borderId="119" xfId="0" applyFont="1" applyBorder="1" applyAlignment="1">
      <alignment horizontal="left" wrapText="1"/>
    </xf>
    <xf numFmtId="0" fontId="82" fillId="0" borderId="12" xfId="0" applyFont="1" applyBorder="1" applyAlignment="1">
      <alignment horizontal="left" wrapText="1"/>
    </xf>
    <xf numFmtId="0" fontId="82" fillId="0" borderId="0" xfId="0" applyFont="1" applyAlignment="1">
      <alignment horizontal="left" wrapText="1"/>
    </xf>
    <xf numFmtId="0" fontId="82" fillId="0" borderId="105" xfId="0" applyFont="1" applyBorder="1" applyAlignment="1">
      <alignment horizontal="left" wrapText="1"/>
    </xf>
    <xf numFmtId="0" fontId="84" fillId="0" borderId="16" xfId="0" applyFont="1" applyBorder="1" applyAlignment="1">
      <alignment horizontal="center" vertical="center" wrapText="1"/>
    </xf>
    <xf numFmtId="0" fontId="84" fillId="0" borderId="118" xfId="0" applyFont="1" applyBorder="1" applyAlignment="1">
      <alignment horizontal="center" vertical="center" wrapText="1"/>
    </xf>
    <xf numFmtId="0" fontId="82" fillId="0" borderId="8" xfId="0" applyFont="1" applyBorder="1" applyAlignment="1">
      <alignment wrapText="1"/>
    </xf>
    <xf numFmtId="0" fontId="82" fillId="0" borderId="9" xfId="0" applyFont="1" applyBorder="1" applyAlignment="1">
      <alignment wrapText="1"/>
    </xf>
    <xf numFmtId="0" fontId="82" fillId="0" borderId="115" xfId="0" applyFont="1" applyBorder="1" applyAlignment="1">
      <alignment wrapText="1"/>
    </xf>
    <xf numFmtId="0" fontId="78" fillId="0" borderId="25" xfId="0" applyFont="1" applyBorder="1" applyAlignment="1">
      <alignment vertical="center" wrapText="1"/>
    </xf>
    <xf numFmtId="0" fontId="78" fillId="0" borderId="114" xfId="0" applyFont="1" applyBorder="1" applyAlignment="1">
      <alignment vertical="center" wrapText="1"/>
    </xf>
    <xf numFmtId="0" fontId="118" fillId="16" borderId="8" xfId="0" applyFont="1" applyFill="1" applyBorder="1" applyAlignment="1">
      <alignment wrapText="1"/>
    </xf>
    <xf numFmtId="0" fontId="118" fillId="16" borderId="9" xfId="0" applyFont="1" applyFill="1" applyBorder="1" applyAlignment="1">
      <alignment wrapText="1"/>
    </xf>
    <xf numFmtId="0" fontId="118" fillId="16" borderId="115" xfId="0" applyFont="1" applyFill="1" applyBorder="1" applyAlignment="1">
      <alignment wrapText="1"/>
    </xf>
    <xf numFmtId="0" fontId="118" fillId="16" borderId="12" xfId="0" applyFont="1" applyFill="1" applyBorder="1" applyAlignment="1">
      <alignment wrapText="1"/>
    </xf>
    <xf numFmtId="0" fontId="118" fillId="16" borderId="0" xfId="0" applyFont="1" applyFill="1" applyAlignment="1">
      <alignment wrapText="1"/>
    </xf>
    <xf numFmtId="0" fontId="118" fillId="16" borderId="105" xfId="0" applyFont="1" applyFill="1" applyBorder="1" applyAlignment="1">
      <alignment wrapText="1"/>
    </xf>
    <xf numFmtId="0" fontId="118" fillId="16" borderId="116" xfId="0" applyFont="1" applyFill="1" applyBorder="1" applyAlignment="1">
      <alignment wrapText="1"/>
    </xf>
    <xf numFmtId="0" fontId="118" fillId="16" borderId="117" xfId="0" applyFont="1" applyFill="1" applyBorder="1" applyAlignment="1">
      <alignment wrapText="1"/>
    </xf>
    <xf numFmtId="0" fontId="118" fillId="16" borderId="109" xfId="0" applyFont="1" applyFill="1" applyBorder="1" applyAlignment="1">
      <alignment wrapText="1"/>
    </xf>
    <xf numFmtId="0" fontId="118" fillId="16" borderId="120" xfId="0" applyFont="1" applyFill="1" applyBorder="1" applyAlignment="1">
      <alignment wrapText="1"/>
    </xf>
    <xf numFmtId="0" fontId="118" fillId="16" borderId="94" xfId="0" applyFont="1" applyFill="1" applyBorder="1" applyAlignment="1">
      <alignment wrapText="1"/>
    </xf>
    <xf numFmtId="0" fontId="118" fillId="16" borderId="95" xfId="0" applyFont="1" applyFill="1" applyBorder="1" applyAlignment="1">
      <alignment wrapText="1"/>
    </xf>
    <xf numFmtId="0" fontId="116" fillId="16" borderId="14" xfId="0" applyFont="1" applyFill="1" applyBorder="1" applyAlignment="1">
      <alignment wrapText="1"/>
    </xf>
    <xf numFmtId="0" fontId="116" fillId="16" borderId="119" xfId="0" applyFont="1" applyFill="1" applyBorder="1" applyAlignment="1">
      <alignment wrapText="1"/>
    </xf>
    <xf numFmtId="0" fontId="84" fillId="0" borderId="16" xfId="0" applyFont="1" applyBorder="1" applyAlignment="1">
      <alignment wrapText="1"/>
    </xf>
    <xf numFmtId="0" fontId="84" fillId="0" borderId="118" xfId="0" applyFont="1" applyBorder="1" applyAlignment="1">
      <alignment wrapText="1"/>
    </xf>
    <xf numFmtId="0" fontId="81" fillId="0" borderId="24" xfId="0" applyFont="1" applyBorder="1" applyAlignment="1">
      <alignment wrapText="1"/>
    </xf>
    <xf numFmtId="0" fontId="81" fillId="0" borderId="25" xfId="0" applyFont="1" applyBorder="1" applyAlignment="1">
      <alignment wrapText="1"/>
    </xf>
    <xf numFmtId="0" fontId="81" fillId="0" borderId="114" xfId="0" applyFont="1" applyBorder="1" applyAlignment="1">
      <alignment wrapText="1"/>
    </xf>
    <xf numFmtId="0" fontId="84" fillId="0" borderId="24" xfId="0" applyFont="1" applyBorder="1" applyAlignment="1">
      <alignment wrapText="1"/>
    </xf>
    <xf numFmtId="0" fontId="84" fillId="0" borderId="25" xfId="0" applyFont="1" applyBorder="1" applyAlignment="1">
      <alignment wrapText="1"/>
    </xf>
    <xf numFmtId="0" fontId="84" fillId="0" borderId="114" xfId="0" applyFont="1" applyBorder="1" applyAlignment="1">
      <alignment wrapText="1"/>
    </xf>
    <xf numFmtId="0" fontId="84" fillId="0" borderId="0" xfId="0" applyFont="1" applyAlignment="1">
      <alignment horizontal="center" vertical="center"/>
    </xf>
    <xf numFmtId="0" fontId="84" fillId="0" borderId="105" xfId="0" applyFont="1" applyBorder="1" applyAlignment="1">
      <alignment horizontal="center" vertical="center"/>
    </xf>
    <xf numFmtId="0" fontId="81" fillId="0" borderId="8" xfId="0" applyFont="1" applyBorder="1" applyAlignment="1">
      <alignment wrapText="1"/>
    </xf>
    <xf numFmtId="0" fontId="81" fillId="0" borderId="9" xfId="0" applyFont="1" applyBorder="1" applyAlignment="1">
      <alignment wrapText="1"/>
    </xf>
    <xf numFmtId="0" fontId="81" fillId="0" borderId="115" xfId="0" applyFont="1" applyBorder="1" applyAlignment="1">
      <alignment wrapText="1"/>
    </xf>
    <xf numFmtId="0" fontId="81" fillId="0" borderId="116" xfId="0" applyFont="1" applyBorder="1" applyAlignment="1">
      <alignment wrapText="1"/>
    </xf>
    <xf numFmtId="0" fontId="81" fillId="0" borderId="117" xfId="0" applyFont="1" applyBorder="1" applyAlignment="1">
      <alignment wrapText="1"/>
    </xf>
    <xf numFmtId="0" fontId="81" fillId="0" borderId="109" xfId="0" applyFont="1" applyBorder="1" applyAlignment="1">
      <alignment wrapText="1"/>
    </xf>
    <xf numFmtId="0" fontId="97" fillId="0" borderId="0" xfId="0" applyFont="1" applyAlignment="1">
      <alignment wrapText="1"/>
    </xf>
    <xf numFmtId="0" fontId="82" fillId="0" borderId="0" xfId="0" applyFont="1" applyAlignment="1">
      <alignment horizontal="left" vertical="center" wrapText="1"/>
    </xf>
    <xf numFmtId="0" fontId="82" fillId="0" borderId="105" xfId="0" applyFont="1" applyBorder="1" applyAlignment="1">
      <alignment horizontal="left" vertical="center" wrapText="1"/>
    </xf>
    <xf numFmtId="0" fontId="84" fillId="0" borderId="12" xfId="0" applyFont="1" applyBorder="1" applyAlignment="1">
      <alignment horizontal="center" vertical="center"/>
    </xf>
    <xf numFmtId="0" fontId="9" fillId="30" borderId="126" xfId="0" applyFont="1" applyFill="1" applyBorder="1" applyAlignment="1">
      <alignment horizontal="center" vertical="center" wrapText="1"/>
    </xf>
    <xf numFmtId="0" fontId="9" fillId="30" borderId="127" xfId="0" applyFont="1" applyFill="1" applyBorder="1" applyAlignment="1">
      <alignment horizontal="center" vertical="center" wrapText="1"/>
    </xf>
    <xf numFmtId="0" fontId="9" fillId="30" borderId="172" xfId="0" applyFont="1" applyFill="1" applyBorder="1" applyAlignment="1">
      <alignment horizontal="center" vertical="center" wrapText="1"/>
    </xf>
    <xf numFmtId="0" fontId="9" fillId="30" borderId="0" xfId="0" applyFont="1" applyFill="1" applyAlignment="1">
      <alignment horizontal="center" vertical="center" wrapText="1"/>
    </xf>
    <xf numFmtId="0" fontId="9" fillId="30" borderId="121" xfId="0" applyFont="1" applyFill="1" applyBorder="1" applyAlignment="1">
      <alignment horizontal="center" vertical="center" wrapText="1"/>
    </xf>
    <xf numFmtId="0" fontId="9" fillId="30" borderId="123" xfId="0" applyFont="1" applyFill="1" applyBorder="1" applyAlignment="1">
      <alignment horizontal="center" vertical="center" wrapText="1"/>
    </xf>
    <xf numFmtId="0" fontId="9" fillId="30" borderId="124" xfId="0" applyFont="1" applyFill="1" applyBorder="1" applyAlignment="1">
      <alignment horizontal="center" vertical="center" wrapText="1"/>
    </xf>
    <xf numFmtId="0" fontId="10" fillId="30" borderId="189" xfId="0" applyFont="1" applyFill="1" applyBorder="1" applyAlignment="1">
      <alignment horizontal="center" vertical="center" wrapText="1"/>
    </xf>
    <xf numFmtId="0" fontId="10" fillId="30" borderId="198" xfId="0" applyFont="1" applyFill="1" applyBorder="1" applyAlignment="1">
      <alignment horizontal="center" vertical="center" wrapText="1"/>
    </xf>
    <xf numFmtId="0" fontId="10" fillId="30" borderId="188" xfId="0" applyFont="1" applyFill="1" applyBorder="1" applyAlignment="1">
      <alignment horizontal="center" vertical="center" wrapText="1"/>
    </xf>
    <xf numFmtId="0" fontId="11" fillId="30" borderId="125" xfId="0" applyFont="1" applyFill="1" applyBorder="1" applyAlignment="1">
      <alignment horizontal="center" vertical="center" wrapText="1"/>
    </xf>
    <xf numFmtId="0" fontId="11" fillId="30" borderId="124" xfId="0" applyFont="1" applyFill="1" applyBorder="1" applyAlignment="1">
      <alignment horizontal="center" vertical="center" wrapText="1"/>
    </xf>
    <xf numFmtId="0" fontId="9" fillId="30" borderId="189" xfId="0" applyFont="1" applyFill="1" applyBorder="1" applyAlignment="1">
      <alignment horizontal="center" vertical="center" wrapText="1"/>
    </xf>
    <xf numFmtId="0" fontId="9" fillId="30" borderId="198" xfId="0" applyFont="1" applyFill="1" applyBorder="1" applyAlignment="1">
      <alignment horizontal="center" vertical="center" wrapText="1"/>
    </xf>
    <xf numFmtId="0" fontId="9" fillId="30" borderId="183" xfId="0" applyFont="1" applyFill="1" applyBorder="1" applyAlignment="1">
      <alignment horizontal="center" vertical="center" wrapText="1"/>
    </xf>
    <xf numFmtId="0" fontId="3" fillId="0" borderId="140" xfId="0" applyFont="1" applyBorder="1" applyAlignment="1">
      <alignment horizontal="center" vertical="center"/>
    </xf>
    <xf numFmtId="0" fontId="3" fillId="0" borderId="141" xfId="0" applyFont="1" applyBorder="1" applyAlignment="1">
      <alignment horizontal="center" vertical="center"/>
    </xf>
    <xf numFmtId="0" fontId="3" fillId="0" borderId="142" xfId="0" applyFont="1" applyBorder="1" applyAlignment="1">
      <alignment horizontal="center" vertical="center"/>
    </xf>
    <xf numFmtId="0" fontId="3" fillId="0" borderId="131" xfId="0" applyFont="1" applyBorder="1" applyAlignment="1">
      <alignment horizontal="center" vertical="center"/>
    </xf>
    <xf numFmtId="16" fontId="19" fillId="0" borderId="25" xfId="0" applyNumberFormat="1" applyFont="1" applyBorder="1" applyAlignment="1">
      <alignment horizontal="center" vertical="center"/>
    </xf>
    <xf numFmtId="16" fontId="19" fillId="0" borderId="26" xfId="0" applyNumberFormat="1" applyFont="1" applyBorder="1" applyAlignment="1">
      <alignment horizontal="center" vertical="center"/>
    </xf>
    <xf numFmtId="0" fontId="4" fillId="0" borderId="40" xfId="11" applyFont="1" applyBorder="1" applyAlignment="1" applyProtection="1">
      <alignment horizontal="center" vertical="center" wrapText="1"/>
      <protection hidden="1"/>
    </xf>
    <xf numFmtId="0" fontId="4" fillId="0" borderId="41" xfId="11" applyFont="1" applyBorder="1" applyAlignment="1" applyProtection="1">
      <alignment horizontal="center" vertical="center" wrapText="1"/>
      <protection hidden="1"/>
    </xf>
    <xf numFmtId="0" fontId="4" fillId="0" borderId="138" xfId="11" applyFont="1" applyBorder="1" applyAlignment="1" applyProtection="1">
      <alignment horizontal="center" vertical="center" wrapText="1"/>
      <protection hidden="1"/>
    </xf>
    <xf numFmtId="0" fontId="1" fillId="0" borderId="189" xfId="11" applyBorder="1" applyAlignment="1" applyProtection="1">
      <alignment horizontal="center"/>
      <protection hidden="1"/>
    </xf>
    <xf numFmtId="0" fontId="1" fillId="0" borderId="220" xfId="11" applyBorder="1" applyAlignment="1" applyProtection="1">
      <alignment horizontal="center"/>
      <protection hidden="1"/>
    </xf>
    <xf numFmtId="0" fontId="1" fillId="0" borderId="188" xfId="11" applyBorder="1" applyAlignment="1" applyProtection="1">
      <alignment horizontal="center"/>
      <protection hidden="1"/>
    </xf>
    <xf numFmtId="0" fontId="1" fillId="0" borderId="28" xfId="11" applyBorder="1" applyAlignment="1" applyProtection="1">
      <alignment horizontal="center"/>
      <protection hidden="1"/>
    </xf>
    <xf numFmtId="0" fontId="1" fillId="0" borderId="0" xfId="11" applyAlignment="1" applyProtection="1">
      <alignment horizontal="center"/>
      <protection hidden="1"/>
    </xf>
    <xf numFmtId="0" fontId="25" fillId="13" borderId="24" xfId="0" applyFont="1" applyFill="1" applyBorder="1" applyAlignment="1" applyProtection="1">
      <alignment horizontal="center" vertical="center" wrapText="1"/>
      <protection locked="0"/>
    </xf>
    <xf numFmtId="0" fontId="25" fillId="13" borderId="25" xfId="0" applyFont="1" applyFill="1" applyBorder="1" applyAlignment="1" applyProtection="1">
      <alignment horizontal="center" vertical="center" wrapText="1"/>
      <protection locked="0"/>
    </xf>
    <xf numFmtId="0" fontId="25" fillId="13" borderId="26" xfId="0" applyFont="1" applyFill="1" applyBorder="1" applyAlignment="1" applyProtection="1">
      <alignment horizontal="center" vertical="center" wrapText="1"/>
      <protection locked="0"/>
    </xf>
    <xf numFmtId="0" fontId="25" fillId="13" borderId="24" xfId="0" applyFont="1" applyFill="1" applyBorder="1" applyAlignment="1">
      <alignment horizontal="center" vertical="center" wrapText="1"/>
    </xf>
    <xf numFmtId="0" fontId="25" fillId="13" borderId="25" xfId="0" applyFont="1" applyFill="1" applyBorder="1" applyAlignment="1">
      <alignment horizontal="center" vertical="center" wrapText="1"/>
    </xf>
    <xf numFmtId="0" fontId="25" fillId="13" borderId="26" xfId="0" applyFont="1" applyFill="1" applyBorder="1" applyAlignment="1">
      <alignment horizontal="center" vertical="center" wrapText="1"/>
    </xf>
    <xf numFmtId="0" fontId="6" fillId="10" borderId="88" xfId="0" applyFont="1" applyFill="1" applyBorder="1" applyAlignment="1" applyProtection="1">
      <alignment horizontal="center" vertical="center" wrapText="1"/>
      <protection locked="0"/>
    </xf>
    <xf numFmtId="0" fontId="6" fillId="10" borderId="89" xfId="0" applyFont="1" applyFill="1" applyBorder="1" applyAlignment="1" applyProtection="1">
      <alignment horizontal="center" vertical="center" wrapText="1"/>
      <protection locked="0"/>
    </xf>
    <xf numFmtId="0" fontId="6" fillId="10" borderId="62" xfId="0" applyFont="1" applyFill="1" applyBorder="1" applyAlignment="1" applyProtection="1">
      <alignment horizontal="center" vertical="center" wrapText="1"/>
      <protection locked="0"/>
    </xf>
    <xf numFmtId="0" fontId="25" fillId="13" borderId="13" xfId="0" applyFont="1" applyFill="1" applyBorder="1" applyAlignment="1" applyProtection="1">
      <alignment horizontal="center" vertical="center" wrapText="1"/>
      <protection locked="0"/>
    </xf>
    <xf numFmtId="0" fontId="25" fillId="13" borderId="14" xfId="0" applyFont="1" applyFill="1" applyBorder="1" applyAlignment="1" applyProtection="1">
      <alignment horizontal="center" vertical="center" wrapText="1"/>
      <protection locked="0"/>
    </xf>
    <xf numFmtId="0" fontId="25" fillId="13" borderId="15" xfId="0" applyFont="1" applyFill="1" applyBorder="1" applyAlignment="1" applyProtection="1">
      <alignment horizontal="center" vertical="center" wrapText="1"/>
      <protection locked="0"/>
    </xf>
    <xf numFmtId="0" fontId="63" fillId="14" borderId="29" xfId="0" applyFont="1" applyFill="1" applyBorder="1" applyAlignment="1" applyProtection="1">
      <alignment horizontal="center" vertical="center" wrapText="1"/>
      <protection locked="0"/>
    </xf>
    <xf numFmtId="0" fontId="63" fillId="14" borderId="34" xfId="0" applyFont="1" applyFill="1" applyBorder="1" applyAlignment="1" applyProtection="1">
      <alignment horizontal="center" vertical="center" wrapText="1"/>
      <protection locked="0"/>
    </xf>
    <xf numFmtId="0" fontId="63" fillId="14" borderId="18" xfId="0" applyFont="1" applyFill="1" applyBorder="1" applyAlignment="1" applyProtection="1">
      <alignment horizontal="center" vertical="center" wrapText="1"/>
      <protection locked="0"/>
    </xf>
    <xf numFmtId="0" fontId="63" fillId="14" borderId="45" xfId="0" applyFont="1" applyFill="1" applyBorder="1" applyAlignment="1" applyProtection="1">
      <alignment horizontal="center" vertical="center" wrapText="1"/>
      <protection locked="0"/>
    </xf>
    <xf numFmtId="0" fontId="6" fillId="10" borderId="8" xfId="0" applyFont="1" applyFill="1" applyBorder="1" applyAlignment="1" applyProtection="1">
      <alignment horizontal="center" vertical="center" wrapText="1"/>
      <protection locked="0"/>
    </xf>
    <xf numFmtId="0" fontId="6" fillId="10" borderId="9" xfId="0" applyFont="1" applyFill="1" applyBorder="1" applyAlignment="1" applyProtection="1">
      <alignment horizontal="center" vertical="center" wrapText="1"/>
      <protection locked="0"/>
    </xf>
    <xf numFmtId="0" fontId="6" fillId="10" borderId="33" xfId="0" applyFont="1" applyFill="1" applyBorder="1" applyAlignment="1" applyProtection="1">
      <alignment horizontal="center" vertical="center" wrapText="1"/>
      <protection locked="0"/>
    </xf>
    <xf numFmtId="0" fontId="6" fillId="10" borderId="13" xfId="0" applyFont="1" applyFill="1" applyBorder="1" applyAlignment="1" applyProtection="1">
      <alignment horizontal="center" vertical="center" wrapText="1"/>
      <protection locked="0"/>
    </xf>
    <xf numFmtId="0" fontId="6" fillId="10" borderId="14" xfId="0" applyFont="1" applyFill="1" applyBorder="1" applyAlignment="1" applyProtection="1">
      <alignment horizontal="center" vertical="center" wrapText="1"/>
      <protection locked="0"/>
    </xf>
    <xf numFmtId="0" fontId="6" fillId="10" borderId="44" xfId="0" applyFont="1" applyFill="1" applyBorder="1" applyAlignment="1" applyProtection="1">
      <alignment horizontal="center" vertical="center" wrapText="1"/>
      <protection locked="0"/>
    </xf>
    <xf numFmtId="0" fontId="64" fillId="10" borderId="19" xfId="0" applyFont="1" applyFill="1" applyBorder="1" applyAlignment="1" applyProtection="1">
      <alignment horizontal="center" vertical="center" wrapText="1"/>
      <protection locked="0"/>
    </xf>
    <xf numFmtId="0" fontId="6" fillId="10" borderId="224" xfId="0" applyFont="1" applyFill="1" applyBorder="1" applyAlignment="1" applyProtection="1">
      <alignment horizontal="center" vertical="center" wrapText="1"/>
      <protection locked="0"/>
    </xf>
    <xf numFmtId="0" fontId="6" fillId="10" borderId="225" xfId="0" applyFont="1" applyFill="1" applyBorder="1" applyAlignment="1" applyProtection="1">
      <alignment horizontal="center" vertical="center" wrapText="1"/>
      <protection locked="0"/>
    </xf>
    <xf numFmtId="0" fontId="6" fillId="10" borderId="226" xfId="0" applyFont="1" applyFill="1" applyBorder="1" applyAlignment="1" applyProtection="1">
      <alignment horizontal="center" vertical="center" wrapText="1"/>
      <protection locked="0"/>
    </xf>
    <xf numFmtId="0" fontId="18" fillId="10" borderId="20" xfId="0" applyFont="1" applyFill="1" applyBorder="1" applyAlignment="1" applyProtection="1">
      <alignment horizontal="left" vertical="center" wrapText="1"/>
      <protection locked="0"/>
    </xf>
    <xf numFmtId="0" fontId="18" fillId="10" borderId="5" xfId="0" applyFont="1" applyFill="1" applyBorder="1" applyAlignment="1" applyProtection="1">
      <alignment horizontal="left" vertical="center" wrapText="1"/>
      <protection locked="0"/>
    </xf>
    <xf numFmtId="0" fontId="51" fillId="10" borderId="19" xfId="0" applyFont="1" applyFill="1" applyBorder="1" applyAlignment="1" applyProtection="1">
      <alignment horizontal="center" vertical="center" wrapText="1"/>
      <protection locked="0"/>
    </xf>
    <xf numFmtId="0" fontId="6" fillId="10" borderId="12" xfId="0" applyFont="1" applyFill="1" applyBorder="1" applyAlignment="1" applyProtection="1">
      <alignment horizontal="center" vertical="center" wrapText="1"/>
      <protection locked="0"/>
    </xf>
    <xf numFmtId="0" fontId="6" fillId="10" borderId="0" xfId="0" applyFont="1" applyFill="1" applyAlignment="1" applyProtection="1">
      <alignment horizontal="center" vertical="center" wrapText="1"/>
      <protection locked="0"/>
    </xf>
    <xf numFmtId="0" fontId="6" fillId="10" borderId="34" xfId="0" applyFont="1" applyFill="1" applyBorder="1" applyAlignment="1" applyProtection="1">
      <alignment horizontal="center" vertical="center" wrapText="1"/>
      <protection locked="0"/>
    </xf>
    <xf numFmtId="0" fontId="18" fillId="10" borderId="227" xfId="0" applyFont="1" applyFill="1" applyBorder="1" applyAlignment="1" applyProtection="1">
      <alignment horizontal="left" vertical="center" wrapText="1"/>
      <protection locked="0"/>
    </xf>
    <xf numFmtId="0" fontId="0" fillId="0" borderId="8" xfId="0" applyBorder="1" applyAlignment="1" applyProtection="1">
      <alignment horizontal="center" wrapText="1"/>
      <protection locked="0"/>
    </xf>
    <xf numFmtId="0" fontId="0" fillId="0" borderId="9"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0" fillId="0" borderId="12" xfId="0"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11" xfId="0" applyBorder="1" applyAlignment="1" applyProtection="1">
      <alignment horizontal="center" wrapText="1"/>
      <protection locked="0"/>
    </xf>
    <xf numFmtId="0" fontId="0" fillId="0" borderId="43" xfId="0" applyBorder="1" applyAlignment="1" applyProtection="1">
      <alignment horizontal="center" wrapText="1"/>
      <protection locked="0"/>
    </xf>
    <xf numFmtId="0" fontId="0" fillId="0" borderId="168" xfId="0" applyBorder="1" applyAlignment="1" applyProtection="1">
      <alignment horizontal="center" wrapText="1"/>
      <protection locked="0"/>
    </xf>
    <xf numFmtId="0" fontId="0" fillId="0" borderId="169" xfId="0" applyBorder="1" applyAlignment="1" applyProtection="1">
      <alignment horizontal="center" wrapText="1"/>
      <protection locked="0"/>
    </xf>
    <xf numFmtId="0" fontId="47" fillId="0" borderId="192" xfId="0" applyFont="1" applyBorder="1" applyAlignment="1" applyProtection="1">
      <alignment horizontal="center" vertical="center" wrapText="1"/>
      <protection locked="0"/>
    </xf>
    <xf numFmtId="0" fontId="47" fillId="0" borderId="221" xfId="0" applyFont="1" applyBorder="1" applyAlignment="1" applyProtection="1">
      <alignment horizontal="center" vertical="center" wrapText="1"/>
      <protection locked="0"/>
    </xf>
    <xf numFmtId="0" fontId="47" fillId="0" borderId="215" xfId="0" applyFont="1" applyBorder="1" applyAlignment="1" applyProtection="1">
      <alignment horizontal="center" vertical="center" wrapText="1"/>
      <protection locked="0"/>
    </xf>
    <xf numFmtId="0" fontId="47" fillId="0" borderId="194" xfId="0" applyFont="1" applyBorder="1" applyAlignment="1" applyProtection="1">
      <alignment horizontal="center" vertical="center" wrapText="1"/>
      <protection locked="0"/>
    </xf>
    <xf numFmtId="0" fontId="82" fillId="0" borderId="192" xfId="0" applyFont="1" applyBorder="1" applyAlignment="1" applyProtection="1">
      <alignment horizontal="left" vertical="center" wrapText="1"/>
      <protection locked="0"/>
    </xf>
    <xf numFmtId="0" fontId="0" fillId="0" borderId="221" xfId="0" applyBorder="1" applyAlignment="1" applyProtection="1">
      <alignment horizontal="left" vertical="center" wrapText="1"/>
      <protection locked="0"/>
    </xf>
    <xf numFmtId="0" fontId="0" fillId="0" borderId="215" xfId="0" applyBorder="1" applyAlignment="1" applyProtection="1">
      <alignment horizontal="left" vertical="center" wrapText="1"/>
      <protection locked="0"/>
    </xf>
    <xf numFmtId="0" fontId="0" fillId="0" borderId="194"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25" fillId="13" borderId="12" xfId="0" applyFont="1" applyFill="1" applyBorder="1" applyAlignment="1" applyProtection="1">
      <alignment horizontal="center" vertical="center" wrapText="1"/>
      <protection locked="0"/>
    </xf>
    <xf numFmtId="0" fontId="25" fillId="13" borderId="0" xfId="0" applyFont="1" applyFill="1" applyAlignment="1" applyProtection="1">
      <alignment horizontal="center" vertical="center" wrapText="1"/>
      <protection locked="0"/>
    </xf>
    <xf numFmtId="0" fontId="25" fillId="13" borderId="11" xfId="0" applyFont="1" applyFill="1" applyBorder="1" applyAlignment="1" applyProtection="1">
      <alignment horizontal="center" vertical="center" wrapText="1"/>
      <protection locked="0"/>
    </xf>
    <xf numFmtId="0" fontId="47" fillId="0" borderId="222" xfId="0" applyFont="1" applyBorder="1" applyAlignment="1" applyProtection="1">
      <alignment horizontal="center" vertical="center" wrapText="1"/>
      <protection locked="0"/>
    </xf>
    <xf numFmtId="0" fontId="47" fillId="0" borderId="220" xfId="0" applyFont="1" applyBorder="1" applyAlignment="1" applyProtection="1">
      <alignment horizontal="center" vertical="center" wrapText="1"/>
      <protection locked="0"/>
    </xf>
    <xf numFmtId="0" fontId="6" fillId="0" borderId="222" xfId="0" applyFont="1" applyBorder="1" applyAlignment="1" applyProtection="1">
      <alignment horizontal="center" vertical="center" wrapText="1"/>
      <protection locked="0"/>
    </xf>
    <xf numFmtId="0" fontId="6" fillId="0" borderId="220" xfId="0" applyFont="1" applyBorder="1" applyAlignment="1" applyProtection="1">
      <alignment horizontal="center" vertical="center" wrapText="1"/>
      <protection locked="0"/>
    </xf>
    <xf numFmtId="0" fontId="6" fillId="0" borderId="215" xfId="0" applyFont="1" applyBorder="1" applyAlignment="1" applyProtection="1">
      <alignment horizontal="center" vertical="center" wrapText="1"/>
      <protection locked="0"/>
    </xf>
    <xf numFmtId="0" fontId="25" fillId="13" borderId="77" xfId="0" applyFont="1" applyFill="1" applyBorder="1" applyAlignment="1" applyProtection="1">
      <alignment horizontal="center" vertical="center" wrapText="1"/>
      <protection locked="0"/>
    </xf>
    <xf numFmtId="0" fontId="25" fillId="13" borderId="78" xfId="0" applyFont="1" applyFill="1" applyBorder="1" applyAlignment="1" applyProtection="1">
      <alignment horizontal="center" vertical="center" wrapText="1"/>
      <protection locked="0"/>
    </xf>
    <xf numFmtId="0" fontId="25" fillId="13" borderId="79" xfId="0" applyFont="1" applyFill="1" applyBorder="1" applyAlignment="1" applyProtection="1">
      <alignment horizontal="center" vertical="center" wrapText="1"/>
      <protection locked="0"/>
    </xf>
    <xf numFmtId="0" fontId="63" fillId="14" borderId="80" xfId="0" applyFont="1" applyFill="1" applyBorder="1" applyAlignment="1" applyProtection="1">
      <alignment horizontal="center" vertical="center" wrapText="1"/>
      <protection locked="0"/>
    </xf>
    <xf numFmtId="0" fontId="63" fillId="14" borderId="33" xfId="0" applyFont="1" applyFill="1" applyBorder="1" applyAlignment="1" applyProtection="1">
      <alignment horizontal="center" vertical="center" wrapText="1"/>
      <protection locked="0"/>
    </xf>
    <xf numFmtId="0" fontId="63" fillId="14" borderId="22" xfId="0" applyFont="1" applyFill="1" applyBorder="1" applyAlignment="1" applyProtection="1">
      <alignment horizontal="center" vertical="center" wrapText="1"/>
      <protection locked="0"/>
    </xf>
    <xf numFmtId="0" fontId="63" fillId="14" borderId="81" xfId="0" applyFont="1" applyFill="1" applyBorder="1" applyAlignment="1" applyProtection="1">
      <alignment horizontal="center" vertical="center" wrapText="1"/>
      <protection locked="0"/>
    </xf>
    <xf numFmtId="0" fontId="6" fillId="10" borderId="82" xfId="0" applyFont="1" applyFill="1" applyBorder="1" applyAlignment="1" applyProtection="1">
      <alignment horizontal="center" vertical="center" wrapText="1"/>
      <protection locked="0"/>
    </xf>
    <xf numFmtId="0" fontId="6" fillId="10" borderId="38" xfId="0" applyFont="1" applyFill="1" applyBorder="1" applyAlignment="1" applyProtection="1">
      <alignment horizontal="center" vertical="center" wrapText="1"/>
      <protection locked="0"/>
    </xf>
    <xf numFmtId="0" fontId="6" fillId="10" borderId="19" xfId="0" applyFont="1" applyFill="1" applyBorder="1" applyAlignment="1" applyProtection="1">
      <alignment horizontal="center" vertical="center" wrapText="1"/>
      <protection locked="0"/>
    </xf>
    <xf numFmtId="0" fontId="6" fillId="10" borderId="84" xfId="0" applyFont="1" applyFill="1" applyBorder="1" applyAlignment="1" applyProtection="1">
      <alignment horizontal="center" vertical="center" wrapText="1"/>
      <protection locked="0"/>
    </xf>
    <xf numFmtId="0" fontId="6" fillId="10" borderId="42" xfId="0" applyFont="1" applyFill="1" applyBorder="1" applyAlignment="1" applyProtection="1">
      <alignment horizontal="center" vertical="center" wrapText="1"/>
      <protection locked="0"/>
    </xf>
    <xf numFmtId="0" fontId="6" fillId="10" borderId="4" xfId="0" applyFont="1" applyFill="1" applyBorder="1" applyAlignment="1" applyProtection="1">
      <alignment horizontal="center" vertical="center" wrapText="1"/>
      <protection locked="0"/>
    </xf>
    <xf numFmtId="0" fontId="18" fillId="10" borderId="83" xfId="0" applyFont="1" applyFill="1" applyBorder="1" applyAlignment="1" applyProtection="1">
      <alignment horizontal="left" vertical="center" wrapText="1"/>
      <protection locked="0"/>
    </xf>
    <xf numFmtId="0" fontId="18" fillId="10" borderId="223" xfId="0" applyFont="1" applyFill="1" applyBorder="1" applyAlignment="1" applyProtection="1">
      <alignment horizontal="left" vertical="center" wrapText="1"/>
      <protection locked="0"/>
    </xf>
    <xf numFmtId="0" fontId="25" fillId="13" borderId="93" xfId="0" applyFont="1" applyFill="1" applyBorder="1" applyAlignment="1" applyProtection="1">
      <alignment horizontal="center" vertical="center" wrapText="1"/>
      <protection locked="0"/>
    </xf>
    <xf numFmtId="0" fontId="25" fillId="13" borderId="94" xfId="0" applyFont="1" applyFill="1" applyBorder="1" applyAlignment="1" applyProtection="1">
      <alignment horizontal="center" vertical="center" wrapText="1"/>
      <protection locked="0"/>
    </xf>
    <xf numFmtId="0" fontId="25" fillId="13" borderId="95" xfId="0" applyFont="1" applyFill="1" applyBorder="1" applyAlignment="1" applyProtection="1">
      <alignment horizontal="center" vertical="center" wrapText="1"/>
      <protection locked="0"/>
    </xf>
    <xf numFmtId="0" fontId="63" fillId="14" borderId="21" xfId="0" applyFont="1" applyFill="1" applyBorder="1" applyAlignment="1" applyProtection="1">
      <alignment horizontal="center" vertical="center" wrapText="1"/>
      <protection locked="0"/>
    </xf>
    <xf numFmtId="0" fontId="63" fillId="14" borderId="23" xfId="0" applyFont="1" applyFill="1" applyBorder="1" applyAlignment="1" applyProtection="1">
      <alignment horizontal="center" vertical="center" wrapText="1"/>
      <protection locked="0"/>
    </xf>
    <xf numFmtId="0" fontId="18" fillId="10" borderId="20" xfId="0" applyFont="1" applyFill="1" applyBorder="1" applyAlignment="1" applyProtection="1">
      <alignment horizontal="center" vertical="center" wrapText="1"/>
      <protection locked="0"/>
    </xf>
    <xf numFmtId="0" fontId="18" fillId="10" borderId="227" xfId="0" applyFont="1" applyFill="1" applyBorder="1" applyAlignment="1" applyProtection="1">
      <alignment horizontal="center" vertical="center" wrapText="1"/>
      <protection locked="0"/>
    </xf>
    <xf numFmtId="0" fontId="18" fillId="10" borderId="5" xfId="0" applyFont="1" applyFill="1" applyBorder="1" applyAlignment="1" applyProtection="1">
      <alignment horizontal="center" vertical="center" wrapText="1"/>
      <protection locked="0"/>
    </xf>
    <xf numFmtId="0" fontId="6" fillId="10" borderId="228" xfId="0" applyFont="1" applyFill="1" applyBorder="1" applyAlignment="1" applyProtection="1">
      <alignment horizontal="center" vertical="center" wrapText="1"/>
      <protection locked="0"/>
    </xf>
    <xf numFmtId="0" fontId="6" fillId="10" borderId="3" xfId="0" applyFont="1" applyFill="1" applyBorder="1" applyAlignment="1" applyProtection="1">
      <alignment horizontal="center" vertical="center" wrapText="1"/>
      <protection locked="0"/>
    </xf>
    <xf numFmtId="0" fontId="6" fillId="10" borderId="27" xfId="0" applyFont="1" applyFill="1" applyBorder="1" applyAlignment="1" applyProtection="1">
      <alignment horizontal="center" vertical="center" wrapText="1"/>
      <protection locked="0"/>
    </xf>
    <xf numFmtId="0" fontId="0" fillId="0" borderId="27" xfId="0" applyBorder="1" applyAlignment="1" applyProtection="1">
      <alignment horizontal="center" wrapText="1"/>
      <protection locked="0"/>
    </xf>
    <xf numFmtId="0" fontId="0" fillId="0" borderId="38" xfId="0" applyBorder="1" applyAlignment="1" applyProtection="1">
      <alignment horizontal="center" wrapText="1"/>
      <protection locked="0"/>
    </xf>
    <xf numFmtId="0" fontId="0" fillId="0" borderId="19" xfId="0" applyBorder="1" applyAlignment="1" applyProtection="1">
      <alignment horizontal="center" wrapText="1"/>
      <protection locked="0"/>
    </xf>
    <xf numFmtId="0" fontId="0" fillId="0" borderId="20" xfId="0" applyBorder="1" applyAlignment="1" applyProtection="1">
      <alignment horizontal="center" wrapText="1"/>
      <protection locked="0"/>
    </xf>
    <xf numFmtId="0" fontId="0" fillId="0" borderId="192" xfId="0" applyBorder="1" applyAlignment="1" applyProtection="1">
      <alignment horizontal="center" wrapText="1"/>
      <protection locked="0"/>
    </xf>
    <xf numFmtId="0" fontId="0" fillId="0" borderId="221" xfId="0" applyBorder="1" applyAlignment="1" applyProtection="1">
      <alignment horizontal="center" wrapText="1"/>
      <protection locked="0"/>
    </xf>
    <xf numFmtId="0" fontId="0" fillId="0" borderId="215" xfId="0" applyBorder="1" applyAlignment="1" applyProtection="1">
      <alignment horizontal="center" wrapText="1"/>
      <protection locked="0"/>
    </xf>
    <xf numFmtId="0" fontId="0" fillId="0" borderId="194" xfId="0" applyBorder="1" applyAlignment="1" applyProtection="1">
      <alignment horizontal="center" wrapText="1"/>
      <protection locked="0"/>
    </xf>
    <xf numFmtId="0" fontId="0" fillId="0" borderId="192" xfId="0" applyBorder="1" applyAlignment="1" applyProtection="1">
      <alignment horizontal="left" vertical="center" wrapText="1"/>
      <protection locked="0"/>
    </xf>
    <xf numFmtId="0" fontId="51" fillId="5" borderId="47" xfId="0" applyFont="1" applyFill="1" applyBorder="1" applyAlignment="1">
      <alignment horizontal="center" vertical="center" wrapText="1"/>
    </xf>
    <xf numFmtId="0" fontId="51" fillId="5" borderId="25" xfId="0" applyFont="1" applyFill="1" applyBorder="1" applyAlignment="1">
      <alignment horizontal="center" vertical="center" wrapText="1"/>
    </xf>
    <xf numFmtId="0" fontId="51" fillId="5" borderId="48" xfId="0" applyFont="1" applyFill="1" applyBorder="1" applyAlignment="1">
      <alignment horizontal="center" vertical="center" wrapText="1"/>
    </xf>
    <xf numFmtId="0" fontId="66" fillId="14" borderId="29" xfId="0" applyFont="1" applyFill="1" applyBorder="1" applyAlignment="1" applyProtection="1">
      <alignment horizontal="center" vertical="center" wrapText="1"/>
      <protection locked="0"/>
    </xf>
    <xf numFmtId="0" fontId="66" fillId="14" borderId="34" xfId="0" applyFont="1" applyFill="1" applyBorder="1" applyAlignment="1" applyProtection="1">
      <alignment horizontal="center" vertical="center" wrapText="1"/>
      <protection locked="0"/>
    </xf>
    <xf numFmtId="0" fontId="66" fillId="14" borderId="18" xfId="0" applyFont="1" applyFill="1" applyBorder="1" applyAlignment="1" applyProtection="1">
      <alignment horizontal="center" vertical="center" wrapText="1"/>
      <protection locked="0"/>
    </xf>
    <xf numFmtId="0" fontId="66" fillId="14" borderId="45" xfId="0" applyFont="1" applyFill="1" applyBorder="1" applyAlignment="1" applyProtection="1">
      <alignment horizontal="center" vertical="center" wrapText="1"/>
      <protection locked="0"/>
    </xf>
    <xf numFmtId="0" fontId="65" fillId="14" borderId="29" xfId="0" applyFont="1" applyFill="1" applyBorder="1" applyAlignment="1" applyProtection="1">
      <alignment horizontal="center" vertical="center" wrapText="1"/>
      <protection locked="0"/>
    </xf>
    <xf numFmtId="0" fontId="65" fillId="14" borderId="34" xfId="0" applyFont="1" applyFill="1" applyBorder="1" applyAlignment="1" applyProtection="1">
      <alignment horizontal="center" vertical="center" wrapText="1"/>
      <protection locked="0"/>
    </xf>
    <xf numFmtId="0" fontId="65" fillId="14" borderId="18" xfId="0" applyFont="1" applyFill="1" applyBorder="1" applyAlignment="1" applyProtection="1">
      <alignment horizontal="center" vertical="center" wrapText="1"/>
      <protection locked="0"/>
    </xf>
    <xf numFmtId="0" fontId="65" fillId="14" borderId="45" xfId="0" applyFont="1" applyFill="1" applyBorder="1" applyAlignment="1" applyProtection="1">
      <alignment horizontal="center" vertical="center" wrapText="1"/>
      <protection locked="0"/>
    </xf>
    <xf numFmtId="0" fontId="0" fillId="0" borderId="46"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0" borderId="37" xfId="0" applyBorder="1" applyAlignment="1" applyProtection="1">
      <alignment horizontal="left" vertical="center" wrapText="1"/>
      <protection locked="0"/>
    </xf>
    <xf numFmtId="0" fontId="51" fillId="5" borderId="49" xfId="0" applyFont="1" applyFill="1" applyBorder="1" applyAlignment="1">
      <alignment horizontal="center" vertical="center" wrapText="1"/>
    </xf>
    <xf numFmtId="0" fontId="63" fillId="14" borderId="24" xfId="0" applyFont="1" applyFill="1" applyBorder="1" applyAlignment="1" applyProtection="1">
      <alignment horizontal="center" vertical="center" wrapText="1"/>
      <protection locked="0"/>
    </xf>
    <xf numFmtId="0" fontId="63" fillId="14" borderId="25" xfId="0" applyFont="1" applyFill="1" applyBorder="1" applyAlignment="1" applyProtection="1">
      <alignment horizontal="center" vertical="center" wrapText="1"/>
      <protection locked="0"/>
    </xf>
    <xf numFmtId="0" fontId="63" fillId="14" borderId="26" xfId="0" applyFont="1" applyFill="1" applyBorder="1" applyAlignment="1" applyProtection="1">
      <alignment horizontal="center" vertical="center" wrapText="1"/>
      <protection locked="0"/>
    </xf>
  </cellXfs>
  <cellStyles count="23">
    <cellStyle name="Hipervínculo" xfId="21" builtinId="8"/>
    <cellStyle name="Hyperlink" xfId="22" xr:uid="{00000000-0005-0000-0000-000001000000}"/>
    <cellStyle name="Millares [0] 4" xfId="1" xr:uid="{00000000-0005-0000-0000-000002000000}"/>
    <cellStyle name="Millares 2 2" xfId="2" xr:uid="{00000000-0005-0000-0000-000003000000}"/>
    <cellStyle name="Moneda 2" xfId="3" xr:uid="{00000000-0005-0000-0000-000004000000}"/>
    <cellStyle name="Moneda 2 4" xfId="4" xr:uid="{00000000-0005-0000-0000-000005000000}"/>
    <cellStyle name="Moneda 3" xfId="5" xr:uid="{00000000-0005-0000-0000-000006000000}"/>
    <cellStyle name="Moneda 4" xfId="6" xr:uid="{00000000-0005-0000-0000-000007000000}"/>
    <cellStyle name="Moneda 5" xfId="7" xr:uid="{00000000-0005-0000-0000-000008000000}"/>
    <cellStyle name="Moneda 6" xfId="8" xr:uid="{00000000-0005-0000-0000-000009000000}"/>
    <cellStyle name="Normal" xfId="0" builtinId="0"/>
    <cellStyle name="Normal 2" xfId="9" xr:uid="{00000000-0005-0000-0000-00000B000000}"/>
    <cellStyle name="Normal 2 10" xfId="10" xr:uid="{00000000-0005-0000-0000-00000C000000}"/>
    <cellStyle name="Normal 2 2" xfId="11" xr:uid="{00000000-0005-0000-0000-00000D000000}"/>
    <cellStyle name="Normal 2 8 2" xfId="12" xr:uid="{00000000-0005-0000-0000-00000E000000}"/>
    <cellStyle name="Normal 3" xfId="13" xr:uid="{00000000-0005-0000-0000-00000F000000}"/>
    <cellStyle name="Normal 4" xfId="14" xr:uid="{00000000-0005-0000-0000-000010000000}"/>
    <cellStyle name="Normal 5" xfId="15" xr:uid="{00000000-0005-0000-0000-000011000000}"/>
    <cellStyle name="Normal 6" xfId="16" xr:uid="{00000000-0005-0000-0000-000012000000}"/>
    <cellStyle name="Normal 7" xfId="17" xr:uid="{00000000-0005-0000-0000-000013000000}"/>
    <cellStyle name="Porcentaje 2" xfId="18" xr:uid="{00000000-0005-0000-0000-000014000000}"/>
    <cellStyle name="Porcentaje 3" xfId="19" xr:uid="{00000000-0005-0000-0000-000015000000}"/>
    <cellStyle name="TableStyleLight1 2" xfId="20" xr:uid="{00000000-0005-0000-0000-000016000000}"/>
  </cellStyles>
  <dxfs count="24">
    <dxf>
      <font>
        <color rgb="FF9C0006"/>
      </font>
      <fill>
        <patternFill patternType="solid">
          <bgColor rgb="FFFF0000"/>
        </patternFill>
      </fill>
    </dxf>
    <dxf>
      <font>
        <color rgb="FF9C0006"/>
      </font>
      <fill>
        <patternFill>
          <bgColor rgb="FFFFC7CE"/>
        </patternFill>
      </fill>
    </dxf>
    <dxf>
      <alignment horizontal="right" vertical="bottom" textRotation="0" wrapText="0" indent="0" justifyLastLine="0" shrinkToFit="0" readingOrder="0"/>
      <border diagonalUp="0" diagonalDown="0">
        <left style="thin">
          <color rgb="FF000000"/>
        </left>
        <right/>
        <top style="thin">
          <color rgb="FF000000"/>
        </top>
        <bottom style="thin">
          <color rgb="FF000000"/>
        </bottom>
        <vertical/>
        <horizontal/>
      </border>
    </dxf>
    <dxf>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indexed="8"/>
        <name val="Calibri"/>
        <scheme val="none"/>
      </font>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indexed="8"/>
        <name val="Calibri"/>
        <scheme val="none"/>
      </font>
      <alignment horizontal="general"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indexed="8"/>
        <name val="Calibri"/>
        <scheme val="none"/>
      </font>
      <alignment horizontal="general"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3" formatCode="#,##0"/>
      <border diagonalUp="0" diagonalDown="0">
        <left style="thin">
          <color rgb="FF000000"/>
        </left>
        <right style="thin">
          <color rgb="FF000000"/>
        </right>
        <top style="thin">
          <color rgb="FF000000"/>
        </top>
        <bottom style="thin">
          <color rgb="FF000000"/>
        </bottom>
        <vertical/>
        <horizontal/>
      </border>
    </dxf>
    <dxf>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border diagonalUp="0" diagonalDown="0">
        <left/>
        <right style="thin">
          <color rgb="FF000000"/>
        </right>
        <top style="thin">
          <color rgb="FF000000"/>
        </top>
        <bottom style="thin">
          <color rgb="FF000000"/>
        </bottom>
        <vertical/>
        <horizontal/>
      </border>
    </dxf>
    <dxf>
      <border outline="0">
        <left style="medium">
          <color rgb="FF000000"/>
        </left>
        <right style="medium">
          <color rgb="FF000000"/>
        </right>
        <top style="medium">
          <color rgb="FF000000"/>
        </top>
        <bottom style="medium">
          <color rgb="FF000000"/>
        </bottom>
      </border>
    </dxf>
    <dxf>
      <border outline="0">
        <bottom style="medium">
          <color rgb="FF000000"/>
        </bottom>
      </border>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rgb="FF000000"/>
        <name val="Calibri"/>
        <scheme val="none"/>
      </font>
      <numFmt numFmtId="177" formatCode="dd/mm/yyyy"/>
      <fill>
        <patternFill patternType="none">
          <fgColor indexed="64"/>
          <bgColor indexed="65"/>
        </patternFill>
      </fill>
      <alignment horizontal="general"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1"/>
        <color rgb="FF000000"/>
        <name val="Calibri"/>
        <scheme val="none"/>
      </font>
      <numFmt numFmtId="177" formatCode="dd/mm/yyyy"/>
      <fill>
        <patternFill patternType="none">
          <fgColor indexed="64"/>
          <bgColor indexed="65"/>
        </patternFill>
      </fill>
      <alignment horizontal="general" vertical="bottom" textRotation="0" wrapText="0" indent="0" justifyLastLine="0" shrinkToFit="0" readingOrder="0"/>
      <border diagonalUp="0" diagonalDown="0">
        <left/>
        <right style="thin">
          <color indexed="64"/>
        </right>
        <top/>
        <bottom style="thin">
          <color indexed="64"/>
        </bottom>
        <vertical/>
        <horizontal/>
      </border>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right style="thin">
          <color indexed="64"/>
        </right>
        <top/>
        <bottom style="thin">
          <color indexed="64"/>
        </bottom>
        <vertical/>
        <horizontal/>
      </border>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right style="thin">
          <color indexed="64"/>
        </right>
        <top/>
        <bottom style="thin">
          <color indexed="64"/>
        </bottom>
        <vertical/>
        <horizontal/>
      </border>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bottom" textRotation="0" wrapText="1" indent="0" justifyLastLine="0" shrinkToFit="0" readingOrder="0"/>
      <border diagonalUp="0" diagonalDown="0">
        <left/>
        <right style="thin">
          <color indexed="64"/>
        </right>
        <top/>
        <bottom style="thin">
          <color indexed="64"/>
        </bottom>
        <vertical/>
        <horizontal/>
      </border>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indexed="64"/>
        </right>
        <top/>
        <bottom style="thin">
          <color indexed="64"/>
        </bottom>
        <vertical/>
        <horizontal/>
      </border>
    </dxf>
    <dxf>
      <border outline="0">
        <right style="thin">
          <color indexed="64"/>
        </right>
        <bottom style="thin">
          <color indexed="64"/>
        </bottom>
      </border>
    </dxf>
    <dxf>
      <font>
        <b/>
        <i val="0"/>
        <strike val="0"/>
        <condense val="0"/>
        <extend val="0"/>
        <outline val="0"/>
        <shadow val="0"/>
        <u val="none"/>
        <vertAlign val="baseline"/>
        <sz val="9"/>
        <color indexed="8"/>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1A1A1A"/>
      <rgbColor rgb="00993300"/>
      <rgbColor rgb="00993366"/>
      <rgbColor rgb="00333399"/>
      <rgbColor rgb="00333333"/>
    </indexedColors>
    <mruColors>
      <color rgb="FFF78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8.jpeg"/><Relationship Id="rId1" Type="http://schemas.openxmlformats.org/officeDocument/2006/relationships/image" Target="../media/image26.jpeg"/><Relationship Id="rId4"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8.jpeg"/><Relationship Id="rId1" Type="http://schemas.openxmlformats.org/officeDocument/2006/relationships/image" Target="../media/image26.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1.jpeg"/><Relationship Id="rId5" Type="http://schemas.openxmlformats.org/officeDocument/2006/relationships/image" Target="../media/image4.jpeg"/><Relationship Id="rId4"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png"/><Relationship Id="rId1" Type="http://schemas.openxmlformats.org/officeDocument/2006/relationships/image" Target="../media/image9.jpeg"/><Relationship Id="rId5" Type="http://schemas.openxmlformats.org/officeDocument/2006/relationships/image" Target="../media/image4.jpeg"/><Relationship Id="rId4"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4.jpeg"/><Relationship Id="rId1" Type="http://schemas.openxmlformats.org/officeDocument/2006/relationships/image" Target="../media/image3.jpeg"/><Relationship Id="rId6" Type="http://schemas.openxmlformats.org/officeDocument/2006/relationships/image" Target="../media/image16.jpeg"/><Relationship Id="rId5" Type="http://schemas.openxmlformats.org/officeDocument/2006/relationships/image" Target="../media/image15.jpeg"/><Relationship Id="rId4" Type="http://schemas.openxmlformats.org/officeDocument/2006/relationships/image" Target="../media/image14.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7.xml.rels><?xml version="1.0" encoding="UTF-8" standalone="yes"?>
<Relationships xmlns="http://schemas.openxmlformats.org/package/2006/relationships"><Relationship Id="rId3" Type="http://schemas.openxmlformats.org/officeDocument/2006/relationships/image" Target="../media/image21.png"/><Relationship Id="rId7" Type="http://schemas.openxmlformats.org/officeDocument/2006/relationships/image" Target="../media/image23.jpeg"/><Relationship Id="rId2" Type="http://schemas.openxmlformats.org/officeDocument/2006/relationships/image" Target="../media/image20.jpeg"/><Relationship Id="rId1" Type="http://schemas.openxmlformats.org/officeDocument/2006/relationships/image" Target="../media/image19.jpeg"/><Relationship Id="rId6" Type="http://schemas.openxmlformats.org/officeDocument/2006/relationships/image" Target="../media/image22.jpeg"/><Relationship Id="rId5" Type="http://schemas.openxmlformats.org/officeDocument/2006/relationships/image" Target="../media/image4.jpeg"/><Relationship Id="rId4" Type="http://schemas.openxmlformats.org/officeDocument/2006/relationships/image" Target="../media/image3.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7.jpeg"/><Relationship Id="rId1" Type="http://schemas.openxmlformats.org/officeDocument/2006/relationships/image" Target="../media/image26.jpeg"/><Relationship Id="rId4" Type="http://schemas.openxmlformats.org/officeDocument/2006/relationships/image" Target="../media/image4.jpeg"/></Relationships>
</file>

<file path=xl/drawings/_rels/drawing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7.jpeg"/><Relationship Id="rId1" Type="http://schemas.openxmlformats.org/officeDocument/2006/relationships/image" Target="../media/image26.jpeg"/><Relationship Id="rId4"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2</xdr:col>
      <xdr:colOff>2714625</xdr:colOff>
      <xdr:row>1</xdr:row>
      <xdr:rowOff>47625</xdr:rowOff>
    </xdr:from>
    <xdr:to>
      <xdr:col>3</xdr:col>
      <xdr:colOff>847725</xdr:colOff>
      <xdr:row>7</xdr:row>
      <xdr:rowOff>161925</xdr:rowOff>
    </xdr:to>
    <xdr:pic>
      <xdr:nvPicPr>
        <xdr:cNvPr id="1230" name="Picture 3" descr="http://www.procuraduria.gov.co/portal/media/image/99.jpg">
          <a:extLst>
            <a:ext uri="{FF2B5EF4-FFF2-40B4-BE49-F238E27FC236}">
              <a16:creationId xmlns:a16="http://schemas.microsoft.com/office/drawing/2014/main" id="{059A151B-29E2-829D-B0A7-50F89F630E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91575" y="238125"/>
          <a:ext cx="123825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542925</xdr:colOff>
      <xdr:row>2</xdr:row>
      <xdr:rowOff>104775</xdr:rowOff>
    </xdr:from>
    <xdr:to>
      <xdr:col>5</xdr:col>
      <xdr:colOff>723900</xdr:colOff>
      <xdr:row>7</xdr:row>
      <xdr:rowOff>57150</xdr:rowOff>
    </xdr:to>
    <xdr:pic>
      <xdr:nvPicPr>
        <xdr:cNvPr id="1231" name="Picture 5" descr="http://www.archivogeneral.gov.co/sites/all/themes/nevia/images/transparencia33.jpg">
          <a:extLst>
            <a:ext uri="{FF2B5EF4-FFF2-40B4-BE49-F238E27FC236}">
              <a16:creationId xmlns:a16="http://schemas.microsoft.com/office/drawing/2014/main" id="{DB90BA99-CD82-7F94-8EB0-E3F57E27AF6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25025" y="485775"/>
          <a:ext cx="23907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161925</xdr:rowOff>
    </xdr:from>
    <xdr:to>
      <xdr:col>1</xdr:col>
      <xdr:colOff>0</xdr:colOff>
      <xdr:row>7</xdr:row>
      <xdr:rowOff>0</xdr:rowOff>
    </xdr:to>
    <xdr:pic>
      <xdr:nvPicPr>
        <xdr:cNvPr id="1232" name="Imagen 5" descr="C:\Users\carotorres\Desktop\dnp.jpg">
          <a:extLst>
            <a:ext uri="{FF2B5EF4-FFF2-40B4-BE49-F238E27FC236}">
              <a16:creationId xmlns:a16="http://schemas.microsoft.com/office/drawing/2014/main" id="{9FC290BC-0E2E-FB37-23B2-029B8802DC8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542925"/>
          <a:ext cx="31337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3086100</xdr:colOff>
      <xdr:row>2</xdr:row>
      <xdr:rowOff>104775</xdr:rowOff>
    </xdr:from>
    <xdr:to>
      <xdr:col>2</xdr:col>
      <xdr:colOff>352425</xdr:colOff>
      <xdr:row>7</xdr:row>
      <xdr:rowOff>28575</xdr:rowOff>
    </xdr:to>
    <xdr:pic>
      <xdr:nvPicPr>
        <xdr:cNvPr id="1233" name="Imagen 6" descr="C:\Users\carotorres\Desktop\funcion publica.jpg">
          <a:extLst>
            <a:ext uri="{FF2B5EF4-FFF2-40B4-BE49-F238E27FC236}">
              <a16:creationId xmlns:a16="http://schemas.microsoft.com/office/drawing/2014/main" id="{45B61CE3-A10C-195B-A1B7-98A5EEFF006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2" t="27222" r="52692" b="18335"/>
        <a:stretch>
          <a:fillRect/>
        </a:stretch>
      </xdr:blipFill>
      <xdr:spPr bwMode="auto">
        <a:xfrm>
          <a:off x="3086100" y="485775"/>
          <a:ext cx="33432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561975</xdr:colOff>
      <xdr:row>2</xdr:row>
      <xdr:rowOff>161925</xdr:rowOff>
    </xdr:from>
    <xdr:to>
      <xdr:col>3</xdr:col>
      <xdr:colOff>0</xdr:colOff>
      <xdr:row>6</xdr:row>
      <xdr:rowOff>123825</xdr:rowOff>
    </xdr:to>
    <xdr:pic>
      <xdr:nvPicPr>
        <xdr:cNvPr id="1234" name="Imagen 7" descr="C:\Users\carotorres\Desktop\funcion publica.jpg">
          <a:extLst>
            <a:ext uri="{FF2B5EF4-FFF2-40B4-BE49-F238E27FC236}">
              <a16:creationId xmlns:a16="http://schemas.microsoft.com/office/drawing/2014/main" id="{A8F17B5F-7227-2CDC-3D7F-90BE940F5E7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50322"/>
        <a:stretch>
          <a:fillRect/>
        </a:stretch>
      </xdr:blipFill>
      <xdr:spPr bwMode="auto">
        <a:xfrm>
          <a:off x="6638925" y="542925"/>
          <a:ext cx="25431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914400</xdr:colOff>
      <xdr:row>0</xdr:row>
      <xdr:rowOff>0</xdr:rowOff>
    </xdr:from>
    <xdr:to>
      <xdr:col>4</xdr:col>
      <xdr:colOff>695325</xdr:colOff>
      <xdr:row>2</xdr:row>
      <xdr:rowOff>152400</xdr:rowOff>
    </xdr:to>
    <xdr:pic>
      <xdr:nvPicPr>
        <xdr:cNvPr id="19927" name="Picture 3" descr="http://www.procuraduria.gov.co/portal/media/image/99.jpg">
          <a:extLst>
            <a:ext uri="{FF2B5EF4-FFF2-40B4-BE49-F238E27FC236}">
              <a16:creationId xmlns:a16="http://schemas.microsoft.com/office/drawing/2014/main" id="{402B73B6-CE3D-6DF5-1F1D-59B54E965A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38700" y="0"/>
          <a:ext cx="9429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657225</xdr:colOff>
      <xdr:row>0</xdr:row>
      <xdr:rowOff>47625</xdr:rowOff>
    </xdr:from>
    <xdr:to>
      <xdr:col>5</xdr:col>
      <xdr:colOff>619125</xdr:colOff>
      <xdr:row>2</xdr:row>
      <xdr:rowOff>114300</xdr:rowOff>
    </xdr:to>
    <xdr:pic>
      <xdr:nvPicPr>
        <xdr:cNvPr id="19928" name="Picture 5" descr="http://www.archivogeneral.gov.co/sites/all/themes/nevia/images/transparencia33.jpg">
          <a:extLst>
            <a:ext uri="{FF2B5EF4-FFF2-40B4-BE49-F238E27FC236}">
              <a16:creationId xmlns:a16="http://schemas.microsoft.com/office/drawing/2014/main" id="{AEF15219-1353-5DF9-A3E3-66E123C2F09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9257" r="20976" b="-6374"/>
        <a:stretch>
          <a:fillRect/>
        </a:stretch>
      </xdr:blipFill>
      <xdr:spPr bwMode="auto">
        <a:xfrm>
          <a:off x="5743575" y="47625"/>
          <a:ext cx="10953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133350</xdr:rowOff>
    </xdr:from>
    <xdr:to>
      <xdr:col>2</xdr:col>
      <xdr:colOff>904875</xdr:colOff>
      <xdr:row>2</xdr:row>
      <xdr:rowOff>9525</xdr:rowOff>
    </xdr:to>
    <xdr:pic>
      <xdr:nvPicPr>
        <xdr:cNvPr id="19929" name="Imagen 5" descr="C:\Users\carotorres\Desktop\dnp.jpg">
          <a:extLst>
            <a:ext uri="{FF2B5EF4-FFF2-40B4-BE49-F238E27FC236}">
              <a16:creationId xmlns:a16="http://schemas.microsoft.com/office/drawing/2014/main" id="{8CFA7353-078D-CD60-EF51-F31D846C91A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33350"/>
          <a:ext cx="14573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990600</xdr:colOff>
      <xdr:row>0</xdr:row>
      <xdr:rowOff>123825</xdr:rowOff>
    </xdr:from>
    <xdr:to>
      <xdr:col>2</xdr:col>
      <xdr:colOff>2695575</xdr:colOff>
      <xdr:row>2</xdr:row>
      <xdr:rowOff>19050</xdr:rowOff>
    </xdr:to>
    <xdr:pic>
      <xdr:nvPicPr>
        <xdr:cNvPr id="19930" name="Imagen 6" descr="C:\Users\carotorres\Desktop\funcion publica.jpg">
          <a:extLst>
            <a:ext uri="{FF2B5EF4-FFF2-40B4-BE49-F238E27FC236}">
              <a16:creationId xmlns:a16="http://schemas.microsoft.com/office/drawing/2014/main" id="{40A3EAF5-F345-49D9-37DC-4D5E930C67D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29411" r="52258" b="20168"/>
        <a:stretch>
          <a:fillRect/>
        </a:stretch>
      </xdr:blipFill>
      <xdr:spPr bwMode="auto">
        <a:xfrm>
          <a:off x="1543050" y="123825"/>
          <a:ext cx="17049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2762250</xdr:colOff>
      <xdr:row>0</xdr:row>
      <xdr:rowOff>114300</xdr:rowOff>
    </xdr:from>
    <xdr:to>
      <xdr:col>3</xdr:col>
      <xdr:colOff>657225</xdr:colOff>
      <xdr:row>1</xdr:row>
      <xdr:rowOff>295275</xdr:rowOff>
    </xdr:to>
    <xdr:pic>
      <xdr:nvPicPr>
        <xdr:cNvPr id="19931" name="Imagen 7" descr="C:\Users\carotorres\Desktop\funcion publica.jpg">
          <a:extLst>
            <a:ext uri="{FF2B5EF4-FFF2-40B4-BE49-F238E27FC236}">
              <a16:creationId xmlns:a16="http://schemas.microsoft.com/office/drawing/2014/main" id="{169FBC90-420C-98E2-321D-04A796F365B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50322"/>
        <a:stretch>
          <a:fillRect/>
        </a:stretch>
      </xdr:blipFill>
      <xdr:spPr bwMode="auto">
        <a:xfrm>
          <a:off x="3314700" y="114300"/>
          <a:ext cx="12668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914400</xdr:colOff>
      <xdr:row>0</xdr:row>
      <xdr:rowOff>0</xdr:rowOff>
    </xdr:from>
    <xdr:to>
      <xdr:col>4</xdr:col>
      <xdr:colOff>695325</xdr:colOff>
      <xdr:row>2</xdr:row>
      <xdr:rowOff>152400</xdr:rowOff>
    </xdr:to>
    <xdr:pic>
      <xdr:nvPicPr>
        <xdr:cNvPr id="19932" name="Picture 3" descr="http://www.procuraduria.gov.co/portal/media/image/99.jpg">
          <a:extLst>
            <a:ext uri="{FF2B5EF4-FFF2-40B4-BE49-F238E27FC236}">
              <a16:creationId xmlns:a16="http://schemas.microsoft.com/office/drawing/2014/main" id="{0F1197ED-4032-0921-32A9-A1C31FF592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38700" y="0"/>
          <a:ext cx="9429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657225</xdr:colOff>
      <xdr:row>0</xdr:row>
      <xdr:rowOff>47625</xdr:rowOff>
    </xdr:from>
    <xdr:to>
      <xdr:col>5</xdr:col>
      <xdr:colOff>619125</xdr:colOff>
      <xdr:row>2</xdr:row>
      <xdr:rowOff>114300</xdr:rowOff>
    </xdr:to>
    <xdr:pic>
      <xdr:nvPicPr>
        <xdr:cNvPr id="19933" name="Picture 5" descr="http://www.archivogeneral.gov.co/sites/all/themes/nevia/images/transparencia33.jpg">
          <a:extLst>
            <a:ext uri="{FF2B5EF4-FFF2-40B4-BE49-F238E27FC236}">
              <a16:creationId xmlns:a16="http://schemas.microsoft.com/office/drawing/2014/main" id="{93177A47-CB65-F408-351E-988A7E66E3C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9257" r="20976" b="-6374"/>
        <a:stretch>
          <a:fillRect/>
        </a:stretch>
      </xdr:blipFill>
      <xdr:spPr bwMode="auto">
        <a:xfrm>
          <a:off x="5743575" y="47625"/>
          <a:ext cx="10953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133350</xdr:rowOff>
    </xdr:from>
    <xdr:to>
      <xdr:col>2</xdr:col>
      <xdr:colOff>904875</xdr:colOff>
      <xdr:row>2</xdr:row>
      <xdr:rowOff>9525</xdr:rowOff>
    </xdr:to>
    <xdr:pic>
      <xdr:nvPicPr>
        <xdr:cNvPr id="19934" name="Imagen 5" descr="C:\Users\carotorres\Desktop\dnp.jpg">
          <a:extLst>
            <a:ext uri="{FF2B5EF4-FFF2-40B4-BE49-F238E27FC236}">
              <a16:creationId xmlns:a16="http://schemas.microsoft.com/office/drawing/2014/main" id="{754961C3-8D60-E03A-53EF-BD65A8E0E55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33350"/>
          <a:ext cx="14573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990600</xdr:colOff>
      <xdr:row>0</xdr:row>
      <xdr:rowOff>123825</xdr:rowOff>
    </xdr:from>
    <xdr:to>
      <xdr:col>2</xdr:col>
      <xdr:colOff>2695575</xdr:colOff>
      <xdr:row>2</xdr:row>
      <xdr:rowOff>19050</xdr:rowOff>
    </xdr:to>
    <xdr:pic>
      <xdr:nvPicPr>
        <xdr:cNvPr id="19935" name="Imagen 6" descr="C:\Users\carotorres\Desktop\funcion publica.jpg">
          <a:extLst>
            <a:ext uri="{FF2B5EF4-FFF2-40B4-BE49-F238E27FC236}">
              <a16:creationId xmlns:a16="http://schemas.microsoft.com/office/drawing/2014/main" id="{F7BC29A4-A154-7DDB-AA02-75FA7CAED2F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29411" r="52258" b="20168"/>
        <a:stretch>
          <a:fillRect/>
        </a:stretch>
      </xdr:blipFill>
      <xdr:spPr bwMode="auto">
        <a:xfrm>
          <a:off x="1543050" y="123825"/>
          <a:ext cx="17049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2762250</xdr:colOff>
      <xdr:row>0</xdr:row>
      <xdr:rowOff>114300</xdr:rowOff>
    </xdr:from>
    <xdr:to>
      <xdr:col>3</xdr:col>
      <xdr:colOff>657225</xdr:colOff>
      <xdr:row>1</xdr:row>
      <xdr:rowOff>295275</xdr:rowOff>
    </xdr:to>
    <xdr:pic>
      <xdr:nvPicPr>
        <xdr:cNvPr id="19936" name="Imagen 7" descr="C:\Users\carotorres\Desktop\funcion publica.jpg">
          <a:extLst>
            <a:ext uri="{FF2B5EF4-FFF2-40B4-BE49-F238E27FC236}">
              <a16:creationId xmlns:a16="http://schemas.microsoft.com/office/drawing/2014/main" id="{FEF5DD5B-A5F1-D821-8B36-0AA5D3DDA0F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50322"/>
        <a:stretch>
          <a:fillRect/>
        </a:stretch>
      </xdr:blipFill>
      <xdr:spPr bwMode="auto">
        <a:xfrm>
          <a:off x="3314700" y="114300"/>
          <a:ext cx="12668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923925</xdr:colOff>
      <xdr:row>0</xdr:row>
      <xdr:rowOff>0</xdr:rowOff>
    </xdr:from>
    <xdr:to>
      <xdr:col>4</xdr:col>
      <xdr:colOff>695325</xdr:colOff>
      <xdr:row>2</xdr:row>
      <xdr:rowOff>152400</xdr:rowOff>
    </xdr:to>
    <xdr:pic>
      <xdr:nvPicPr>
        <xdr:cNvPr id="20921" name="Picture 3" descr="http://www.procuraduria.gov.co/portal/media/image/99.jpg">
          <a:extLst>
            <a:ext uri="{FF2B5EF4-FFF2-40B4-BE49-F238E27FC236}">
              <a16:creationId xmlns:a16="http://schemas.microsoft.com/office/drawing/2014/main" id="{8D220C83-B8C2-8325-2B94-B00DF3BFCA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48225" y="0"/>
          <a:ext cx="9334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657225</xdr:colOff>
      <xdr:row>0</xdr:row>
      <xdr:rowOff>47625</xdr:rowOff>
    </xdr:from>
    <xdr:to>
      <xdr:col>5</xdr:col>
      <xdr:colOff>619125</xdr:colOff>
      <xdr:row>2</xdr:row>
      <xdr:rowOff>114300</xdr:rowOff>
    </xdr:to>
    <xdr:pic>
      <xdr:nvPicPr>
        <xdr:cNvPr id="20922" name="Picture 5" descr="http://www.archivogeneral.gov.co/sites/all/themes/nevia/images/transparencia33.jpg">
          <a:extLst>
            <a:ext uri="{FF2B5EF4-FFF2-40B4-BE49-F238E27FC236}">
              <a16:creationId xmlns:a16="http://schemas.microsoft.com/office/drawing/2014/main" id="{4B088306-A1BD-A489-3D98-5AB439A9FE1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9257" r="20976" b="-6374"/>
        <a:stretch>
          <a:fillRect/>
        </a:stretch>
      </xdr:blipFill>
      <xdr:spPr bwMode="auto">
        <a:xfrm>
          <a:off x="5743575" y="47625"/>
          <a:ext cx="10953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133350</xdr:rowOff>
    </xdr:from>
    <xdr:to>
      <xdr:col>2</xdr:col>
      <xdr:colOff>904875</xdr:colOff>
      <xdr:row>2</xdr:row>
      <xdr:rowOff>9525</xdr:rowOff>
    </xdr:to>
    <xdr:pic>
      <xdr:nvPicPr>
        <xdr:cNvPr id="20923" name="Imagen 5" descr="C:\Users\carotorres\Desktop\dnp.jpg">
          <a:extLst>
            <a:ext uri="{FF2B5EF4-FFF2-40B4-BE49-F238E27FC236}">
              <a16:creationId xmlns:a16="http://schemas.microsoft.com/office/drawing/2014/main" id="{4004E1E3-3B0C-260B-7EC0-861F25C2F9E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33350"/>
          <a:ext cx="14573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1000125</xdr:colOff>
      <xdr:row>0</xdr:row>
      <xdr:rowOff>123825</xdr:rowOff>
    </xdr:from>
    <xdr:to>
      <xdr:col>2</xdr:col>
      <xdr:colOff>2695575</xdr:colOff>
      <xdr:row>2</xdr:row>
      <xdr:rowOff>19050</xdr:rowOff>
    </xdr:to>
    <xdr:pic>
      <xdr:nvPicPr>
        <xdr:cNvPr id="20924" name="Imagen 6" descr="C:\Users\carotorres\Desktop\funcion publica.jpg">
          <a:extLst>
            <a:ext uri="{FF2B5EF4-FFF2-40B4-BE49-F238E27FC236}">
              <a16:creationId xmlns:a16="http://schemas.microsoft.com/office/drawing/2014/main" id="{58932F23-3979-0A09-7D11-10F2909CB45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29411" r="52258" b="20168"/>
        <a:stretch>
          <a:fillRect/>
        </a:stretch>
      </xdr:blipFill>
      <xdr:spPr bwMode="auto">
        <a:xfrm>
          <a:off x="1552575" y="1238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2762250</xdr:colOff>
      <xdr:row>0</xdr:row>
      <xdr:rowOff>114300</xdr:rowOff>
    </xdr:from>
    <xdr:to>
      <xdr:col>3</xdr:col>
      <xdr:colOff>657225</xdr:colOff>
      <xdr:row>1</xdr:row>
      <xdr:rowOff>295275</xdr:rowOff>
    </xdr:to>
    <xdr:pic>
      <xdr:nvPicPr>
        <xdr:cNvPr id="20925" name="Imagen 7" descr="C:\Users\carotorres\Desktop\funcion publica.jpg">
          <a:extLst>
            <a:ext uri="{FF2B5EF4-FFF2-40B4-BE49-F238E27FC236}">
              <a16:creationId xmlns:a16="http://schemas.microsoft.com/office/drawing/2014/main" id="{7E3C4FAC-96A2-31D3-F14A-249B55FC03F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50322"/>
        <a:stretch>
          <a:fillRect/>
        </a:stretch>
      </xdr:blipFill>
      <xdr:spPr bwMode="auto">
        <a:xfrm>
          <a:off x="3314700" y="114300"/>
          <a:ext cx="12668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923925</xdr:colOff>
      <xdr:row>0</xdr:row>
      <xdr:rowOff>0</xdr:rowOff>
    </xdr:from>
    <xdr:to>
      <xdr:col>4</xdr:col>
      <xdr:colOff>695325</xdr:colOff>
      <xdr:row>2</xdr:row>
      <xdr:rowOff>152400</xdr:rowOff>
    </xdr:to>
    <xdr:pic>
      <xdr:nvPicPr>
        <xdr:cNvPr id="20926" name="Picture 3" descr="http://www.procuraduria.gov.co/portal/media/image/99.jpg">
          <a:extLst>
            <a:ext uri="{FF2B5EF4-FFF2-40B4-BE49-F238E27FC236}">
              <a16:creationId xmlns:a16="http://schemas.microsoft.com/office/drawing/2014/main" id="{73EEE364-6311-B031-0854-64D62E32DE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48225" y="0"/>
          <a:ext cx="9334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657225</xdr:colOff>
      <xdr:row>0</xdr:row>
      <xdr:rowOff>47625</xdr:rowOff>
    </xdr:from>
    <xdr:to>
      <xdr:col>5</xdr:col>
      <xdr:colOff>619125</xdr:colOff>
      <xdr:row>2</xdr:row>
      <xdr:rowOff>114300</xdr:rowOff>
    </xdr:to>
    <xdr:pic>
      <xdr:nvPicPr>
        <xdr:cNvPr id="20927" name="Picture 5" descr="http://www.archivogeneral.gov.co/sites/all/themes/nevia/images/transparencia33.jpg">
          <a:extLst>
            <a:ext uri="{FF2B5EF4-FFF2-40B4-BE49-F238E27FC236}">
              <a16:creationId xmlns:a16="http://schemas.microsoft.com/office/drawing/2014/main" id="{A976EF22-8002-8E74-DD57-A8822284086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9257" r="20976" b="-6374"/>
        <a:stretch>
          <a:fillRect/>
        </a:stretch>
      </xdr:blipFill>
      <xdr:spPr bwMode="auto">
        <a:xfrm>
          <a:off x="5743575" y="47625"/>
          <a:ext cx="10953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133350</xdr:rowOff>
    </xdr:from>
    <xdr:to>
      <xdr:col>2</xdr:col>
      <xdr:colOff>904875</xdr:colOff>
      <xdr:row>2</xdr:row>
      <xdr:rowOff>9525</xdr:rowOff>
    </xdr:to>
    <xdr:pic>
      <xdr:nvPicPr>
        <xdr:cNvPr id="20928" name="Imagen 5" descr="C:\Users\carotorres\Desktop\dnp.jpg">
          <a:extLst>
            <a:ext uri="{FF2B5EF4-FFF2-40B4-BE49-F238E27FC236}">
              <a16:creationId xmlns:a16="http://schemas.microsoft.com/office/drawing/2014/main" id="{46727FC9-A8BB-ADE6-474C-03D6C503155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33350"/>
          <a:ext cx="14573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1000125</xdr:colOff>
      <xdr:row>0</xdr:row>
      <xdr:rowOff>123825</xdr:rowOff>
    </xdr:from>
    <xdr:to>
      <xdr:col>2</xdr:col>
      <xdr:colOff>2695575</xdr:colOff>
      <xdr:row>2</xdr:row>
      <xdr:rowOff>19050</xdr:rowOff>
    </xdr:to>
    <xdr:pic>
      <xdr:nvPicPr>
        <xdr:cNvPr id="20929" name="Imagen 6" descr="C:\Users\carotorres\Desktop\funcion publica.jpg">
          <a:extLst>
            <a:ext uri="{FF2B5EF4-FFF2-40B4-BE49-F238E27FC236}">
              <a16:creationId xmlns:a16="http://schemas.microsoft.com/office/drawing/2014/main" id="{1BA010A4-8370-91F6-A08D-026DC33BB89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29411" r="52258" b="20168"/>
        <a:stretch>
          <a:fillRect/>
        </a:stretch>
      </xdr:blipFill>
      <xdr:spPr bwMode="auto">
        <a:xfrm>
          <a:off x="1552575" y="1238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2762250</xdr:colOff>
      <xdr:row>0</xdr:row>
      <xdr:rowOff>114300</xdr:rowOff>
    </xdr:from>
    <xdr:to>
      <xdr:col>3</xdr:col>
      <xdr:colOff>657225</xdr:colOff>
      <xdr:row>1</xdr:row>
      <xdr:rowOff>295275</xdr:rowOff>
    </xdr:to>
    <xdr:pic>
      <xdr:nvPicPr>
        <xdr:cNvPr id="20930" name="Imagen 7" descr="C:\Users\carotorres\Desktop\funcion publica.jpg">
          <a:extLst>
            <a:ext uri="{FF2B5EF4-FFF2-40B4-BE49-F238E27FC236}">
              <a16:creationId xmlns:a16="http://schemas.microsoft.com/office/drawing/2014/main" id="{7208C24D-1BBE-4B93-CE93-27826749193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50322"/>
        <a:stretch>
          <a:fillRect/>
        </a:stretch>
      </xdr:blipFill>
      <xdr:spPr bwMode="auto">
        <a:xfrm>
          <a:off x="3314700" y="114300"/>
          <a:ext cx="12668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638175</xdr:colOff>
      <xdr:row>1</xdr:row>
      <xdr:rowOff>171450</xdr:rowOff>
    </xdr:from>
    <xdr:to>
      <xdr:col>10</xdr:col>
      <xdr:colOff>371475</xdr:colOff>
      <xdr:row>6</xdr:row>
      <xdr:rowOff>152400</xdr:rowOff>
    </xdr:to>
    <xdr:pic>
      <xdr:nvPicPr>
        <xdr:cNvPr id="23299" name="Picture 11" descr="http://www.archivogeneral.gov.co/sites/all/themes/nevia/images/transparencia33.jpg">
          <a:extLst>
            <a:ext uri="{FF2B5EF4-FFF2-40B4-BE49-F238E27FC236}">
              <a16:creationId xmlns:a16="http://schemas.microsoft.com/office/drawing/2014/main" id="{CDCFC76B-6F4A-7685-55E1-AE41B50F9E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87025" y="371475"/>
          <a:ext cx="25908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657225</xdr:colOff>
      <xdr:row>0</xdr:row>
      <xdr:rowOff>180975</xdr:rowOff>
    </xdr:from>
    <xdr:to>
      <xdr:col>6</xdr:col>
      <xdr:colOff>762000</xdr:colOff>
      <xdr:row>8</xdr:row>
      <xdr:rowOff>0</xdr:rowOff>
    </xdr:to>
    <xdr:pic>
      <xdr:nvPicPr>
        <xdr:cNvPr id="23300" name="Picture 12" descr="http://www.procuraduria.gov.co/portal/media/image/99.jpg">
          <a:extLst>
            <a:ext uri="{FF2B5EF4-FFF2-40B4-BE49-F238E27FC236}">
              <a16:creationId xmlns:a16="http://schemas.microsoft.com/office/drawing/2014/main" id="{62369325-12FA-23A8-E923-D0095C939E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91600" y="180975"/>
          <a:ext cx="1619250"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3</xdr:row>
      <xdr:rowOff>0</xdr:rowOff>
    </xdr:from>
    <xdr:to>
      <xdr:col>9</xdr:col>
      <xdr:colOff>304800</xdr:colOff>
      <xdr:row>4</xdr:row>
      <xdr:rowOff>114300</xdr:rowOff>
    </xdr:to>
    <xdr:sp macro="" textlink="">
      <xdr:nvSpPr>
        <xdr:cNvPr id="23301" name="AutoShape 132" descr="Logo agencia">
          <a:extLst>
            <a:ext uri="{FF2B5EF4-FFF2-40B4-BE49-F238E27FC236}">
              <a16:creationId xmlns:a16="http://schemas.microsoft.com/office/drawing/2014/main" id="{DC6F8D2C-F1DE-01D3-8DF6-E8283501D4A3}"/>
            </a:ext>
          </a:extLst>
        </xdr:cNvPr>
        <xdr:cNvSpPr>
          <a:spLocks noChangeAspect="1" noChangeArrowheads="1"/>
        </xdr:cNvSpPr>
      </xdr:nvSpPr>
      <xdr:spPr bwMode="auto">
        <a:xfrm>
          <a:off x="11191875" y="60007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xdr:row>
      <xdr:rowOff>0</xdr:rowOff>
    </xdr:from>
    <xdr:to>
      <xdr:col>9</xdr:col>
      <xdr:colOff>304800</xdr:colOff>
      <xdr:row>4</xdr:row>
      <xdr:rowOff>114300</xdr:rowOff>
    </xdr:to>
    <xdr:sp macro="" textlink="">
      <xdr:nvSpPr>
        <xdr:cNvPr id="23302"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0E577331-49AD-0DED-B2A5-49EBE37BB40C}"/>
            </a:ext>
          </a:extLst>
        </xdr:cNvPr>
        <xdr:cNvSpPr>
          <a:spLocks noChangeAspect="1" noChangeArrowheads="1"/>
        </xdr:cNvSpPr>
      </xdr:nvSpPr>
      <xdr:spPr bwMode="auto">
        <a:xfrm>
          <a:off x="11191875" y="60007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xdr:row>
      <xdr:rowOff>0</xdr:rowOff>
    </xdr:from>
    <xdr:to>
      <xdr:col>9</xdr:col>
      <xdr:colOff>304800</xdr:colOff>
      <xdr:row>4</xdr:row>
      <xdr:rowOff>114300</xdr:rowOff>
    </xdr:to>
    <xdr:sp macro="" textlink="">
      <xdr:nvSpPr>
        <xdr:cNvPr id="23303"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BD4D4211-D2B6-AFDF-9507-95C373A7544E}"/>
            </a:ext>
          </a:extLst>
        </xdr:cNvPr>
        <xdr:cNvSpPr>
          <a:spLocks noChangeAspect="1" noChangeArrowheads="1"/>
        </xdr:cNvSpPr>
      </xdr:nvSpPr>
      <xdr:spPr bwMode="auto">
        <a:xfrm>
          <a:off x="11191875" y="60007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1</xdr:row>
      <xdr:rowOff>190500</xdr:rowOff>
    </xdr:from>
    <xdr:to>
      <xdr:col>3</xdr:col>
      <xdr:colOff>1450397</xdr:colOff>
      <xdr:row>6</xdr:row>
      <xdr:rowOff>114300</xdr:rowOff>
    </xdr:to>
    <xdr:pic>
      <xdr:nvPicPr>
        <xdr:cNvPr id="23304" name="Imagen 14" descr="C:\Users\carotorres\Desktop\funcion publica.jpg">
          <a:extLst>
            <a:ext uri="{FF2B5EF4-FFF2-40B4-BE49-F238E27FC236}">
              <a16:creationId xmlns:a16="http://schemas.microsoft.com/office/drawing/2014/main" id="{75A215E3-495E-959D-EBE8-393964076E0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0322"/>
        <a:stretch>
          <a:fillRect/>
        </a:stretch>
      </xdr:blipFill>
      <xdr:spPr bwMode="auto">
        <a:xfrm>
          <a:off x="6181725" y="390525"/>
          <a:ext cx="23145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0</xdr:rowOff>
    </xdr:from>
    <xdr:to>
      <xdr:col>0</xdr:col>
      <xdr:colOff>2714625</xdr:colOff>
      <xdr:row>6</xdr:row>
      <xdr:rowOff>66675</xdr:rowOff>
    </xdr:to>
    <xdr:pic>
      <xdr:nvPicPr>
        <xdr:cNvPr id="23305" name="Imagen 15" descr="C:\Users\carotorres\Desktop\dnp.jpg">
          <a:extLst>
            <a:ext uri="{FF2B5EF4-FFF2-40B4-BE49-F238E27FC236}">
              <a16:creationId xmlns:a16="http://schemas.microsoft.com/office/drawing/2014/main" id="{1835A9A5-C87C-787A-4113-2B0813D925D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400050"/>
          <a:ext cx="27146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3076575</xdr:colOff>
      <xdr:row>1</xdr:row>
      <xdr:rowOff>190500</xdr:rowOff>
    </xdr:from>
    <xdr:to>
      <xdr:col>2</xdr:col>
      <xdr:colOff>913534</xdr:colOff>
      <xdr:row>6</xdr:row>
      <xdr:rowOff>171450</xdr:rowOff>
    </xdr:to>
    <xdr:pic>
      <xdr:nvPicPr>
        <xdr:cNvPr id="23306" name="Imagen 16" descr="C:\Users\carotorres\Desktop\funcion publica.jpg">
          <a:extLst>
            <a:ext uri="{FF2B5EF4-FFF2-40B4-BE49-F238E27FC236}">
              <a16:creationId xmlns:a16="http://schemas.microsoft.com/office/drawing/2014/main" id="{0920D00B-1D11-2C00-94E9-EFE37905A1F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 t="27222" r="52692" b="18335"/>
        <a:stretch>
          <a:fillRect/>
        </a:stretch>
      </xdr:blipFill>
      <xdr:spPr bwMode="auto">
        <a:xfrm>
          <a:off x="3076575" y="390525"/>
          <a:ext cx="28860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638175</xdr:colOff>
      <xdr:row>1</xdr:row>
      <xdr:rowOff>171450</xdr:rowOff>
    </xdr:from>
    <xdr:to>
      <xdr:col>10</xdr:col>
      <xdr:colOff>371475</xdr:colOff>
      <xdr:row>6</xdr:row>
      <xdr:rowOff>152400</xdr:rowOff>
    </xdr:to>
    <xdr:pic>
      <xdr:nvPicPr>
        <xdr:cNvPr id="23307" name="Picture 11" descr="http://www.archivogeneral.gov.co/sites/all/themes/nevia/images/transparencia33.jpg">
          <a:extLst>
            <a:ext uri="{FF2B5EF4-FFF2-40B4-BE49-F238E27FC236}">
              <a16:creationId xmlns:a16="http://schemas.microsoft.com/office/drawing/2014/main" id="{B28FEAC8-7718-558D-E7D6-FDDC8B770D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87025" y="371475"/>
          <a:ext cx="25908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657225</xdr:colOff>
      <xdr:row>0</xdr:row>
      <xdr:rowOff>180975</xdr:rowOff>
    </xdr:from>
    <xdr:to>
      <xdr:col>6</xdr:col>
      <xdr:colOff>762000</xdr:colOff>
      <xdr:row>8</xdr:row>
      <xdr:rowOff>0</xdr:rowOff>
    </xdr:to>
    <xdr:pic>
      <xdr:nvPicPr>
        <xdr:cNvPr id="23308" name="Picture 12" descr="http://www.procuraduria.gov.co/portal/media/image/99.jpg">
          <a:extLst>
            <a:ext uri="{FF2B5EF4-FFF2-40B4-BE49-F238E27FC236}">
              <a16:creationId xmlns:a16="http://schemas.microsoft.com/office/drawing/2014/main" id="{41517BE3-C36A-B600-CB1B-3B83E43CCB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91600" y="180975"/>
          <a:ext cx="1619250"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3</xdr:row>
      <xdr:rowOff>0</xdr:rowOff>
    </xdr:from>
    <xdr:to>
      <xdr:col>9</xdr:col>
      <xdr:colOff>304800</xdr:colOff>
      <xdr:row>4</xdr:row>
      <xdr:rowOff>114300</xdr:rowOff>
    </xdr:to>
    <xdr:sp macro="" textlink="">
      <xdr:nvSpPr>
        <xdr:cNvPr id="23309" name="AutoShape 132" descr="Logo agencia">
          <a:extLst>
            <a:ext uri="{FF2B5EF4-FFF2-40B4-BE49-F238E27FC236}">
              <a16:creationId xmlns:a16="http://schemas.microsoft.com/office/drawing/2014/main" id="{FF393281-B5A6-0FF8-F742-00BEA851E56F}"/>
            </a:ext>
          </a:extLst>
        </xdr:cNvPr>
        <xdr:cNvSpPr>
          <a:spLocks noChangeAspect="1" noChangeArrowheads="1"/>
        </xdr:cNvSpPr>
      </xdr:nvSpPr>
      <xdr:spPr bwMode="auto">
        <a:xfrm>
          <a:off x="11191875" y="60007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xdr:row>
      <xdr:rowOff>0</xdr:rowOff>
    </xdr:from>
    <xdr:to>
      <xdr:col>9</xdr:col>
      <xdr:colOff>304800</xdr:colOff>
      <xdr:row>4</xdr:row>
      <xdr:rowOff>114300</xdr:rowOff>
    </xdr:to>
    <xdr:sp macro="" textlink="">
      <xdr:nvSpPr>
        <xdr:cNvPr id="23310"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926B7DE9-2044-A9EC-03E3-F196485692D4}"/>
            </a:ext>
          </a:extLst>
        </xdr:cNvPr>
        <xdr:cNvSpPr>
          <a:spLocks noChangeAspect="1" noChangeArrowheads="1"/>
        </xdr:cNvSpPr>
      </xdr:nvSpPr>
      <xdr:spPr bwMode="auto">
        <a:xfrm>
          <a:off x="11191875" y="60007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3</xdr:row>
      <xdr:rowOff>0</xdr:rowOff>
    </xdr:from>
    <xdr:to>
      <xdr:col>9</xdr:col>
      <xdr:colOff>304800</xdr:colOff>
      <xdr:row>4</xdr:row>
      <xdr:rowOff>114300</xdr:rowOff>
    </xdr:to>
    <xdr:sp macro="" textlink="">
      <xdr:nvSpPr>
        <xdr:cNvPr id="23311"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6AD09C6B-0350-6FEA-542A-FE2F08C52C80}"/>
            </a:ext>
          </a:extLst>
        </xdr:cNvPr>
        <xdr:cNvSpPr>
          <a:spLocks noChangeAspect="1" noChangeArrowheads="1"/>
        </xdr:cNvSpPr>
      </xdr:nvSpPr>
      <xdr:spPr bwMode="auto">
        <a:xfrm>
          <a:off x="11191875" y="60007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838200</xdr:colOff>
      <xdr:row>1</xdr:row>
      <xdr:rowOff>190500</xdr:rowOff>
    </xdr:from>
    <xdr:to>
      <xdr:col>3</xdr:col>
      <xdr:colOff>1450397</xdr:colOff>
      <xdr:row>6</xdr:row>
      <xdr:rowOff>114300</xdr:rowOff>
    </xdr:to>
    <xdr:pic>
      <xdr:nvPicPr>
        <xdr:cNvPr id="23312" name="Imagen 14" descr="C:\Users\carotorres\Desktop\funcion publica.jpg">
          <a:extLst>
            <a:ext uri="{FF2B5EF4-FFF2-40B4-BE49-F238E27FC236}">
              <a16:creationId xmlns:a16="http://schemas.microsoft.com/office/drawing/2014/main" id="{01941634-8F20-4B3E-F184-A0F60759BCB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0322"/>
        <a:stretch>
          <a:fillRect/>
        </a:stretch>
      </xdr:blipFill>
      <xdr:spPr bwMode="auto">
        <a:xfrm>
          <a:off x="6181725" y="390525"/>
          <a:ext cx="23145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0</xdr:rowOff>
    </xdr:from>
    <xdr:to>
      <xdr:col>0</xdr:col>
      <xdr:colOff>2714625</xdr:colOff>
      <xdr:row>6</xdr:row>
      <xdr:rowOff>66675</xdr:rowOff>
    </xdr:to>
    <xdr:pic>
      <xdr:nvPicPr>
        <xdr:cNvPr id="23313" name="Imagen 15" descr="C:\Users\carotorres\Desktop\dnp.jpg">
          <a:extLst>
            <a:ext uri="{FF2B5EF4-FFF2-40B4-BE49-F238E27FC236}">
              <a16:creationId xmlns:a16="http://schemas.microsoft.com/office/drawing/2014/main" id="{88F16982-317B-57A3-B3D8-CE59DFDAF1B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400050"/>
          <a:ext cx="27146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3076575</xdr:colOff>
      <xdr:row>1</xdr:row>
      <xdr:rowOff>190500</xdr:rowOff>
    </xdr:from>
    <xdr:to>
      <xdr:col>2</xdr:col>
      <xdr:colOff>913534</xdr:colOff>
      <xdr:row>6</xdr:row>
      <xdr:rowOff>171450</xdr:rowOff>
    </xdr:to>
    <xdr:pic>
      <xdr:nvPicPr>
        <xdr:cNvPr id="23314" name="Imagen 16" descr="C:\Users\carotorres\Desktop\funcion publica.jpg">
          <a:extLst>
            <a:ext uri="{FF2B5EF4-FFF2-40B4-BE49-F238E27FC236}">
              <a16:creationId xmlns:a16="http://schemas.microsoft.com/office/drawing/2014/main" id="{EA9F05E5-2E46-54F5-EAD8-892EB4F382B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 t="27222" r="52692" b="18335"/>
        <a:stretch>
          <a:fillRect/>
        </a:stretch>
      </xdr:blipFill>
      <xdr:spPr bwMode="auto">
        <a:xfrm>
          <a:off x="3076575" y="390525"/>
          <a:ext cx="28860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1276350</xdr:colOff>
      <xdr:row>0</xdr:row>
      <xdr:rowOff>0</xdr:rowOff>
    </xdr:from>
    <xdr:to>
      <xdr:col>10</xdr:col>
      <xdr:colOff>95250</xdr:colOff>
      <xdr:row>6</xdr:row>
      <xdr:rowOff>104775</xdr:rowOff>
    </xdr:to>
    <xdr:pic>
      <xdr:nvPicPr>
        <xdr:cNvPr id="25865" name="Picture 3" descr="http://www.procuraduria.gov.co/portal/media/image/99.jpg">
          <a:extLst>
            <a:ext uri="{FF2B5EF4-FFF2-40B4-BE49-F238E27FC236}">
              <a16:creationId xmlns:a16="http://schemas.microsoft.com/office/drawing/2014/main" id="{2891E43F-59BA-FFAA-7A7D-7C53BA1E6C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53850" y="0"/>
          <a:ext cx="148590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1428750</xdr:colOff>
      <xdr:row>0</xdr:row>
      <xdr:rowOff>47625</xdr:rowOff>
    </xdr:from>
    <xdr:to>
      <xdr:col>6</xdr:col>
      <xdr:colOff>371475</xdr:colOff>
      <xdr:row>4</xdr:row>
      <xdr:rowOff>171450</xdr:rowOff>
    </xdr:to>
    <xdr:pic>
      <xdr:nvPicPr>
        <xdr:cNvPr id="25866" name="Imagen 7" descr="http://static-intl.newtenberg.com/mintic/images/logo-mintic.png">
          <a:extLst>
            <a:ext uri="{FF2B5EF4-FFF2-40B4-BE49-F238E27FC236}">
              <a16:creationId xmlns:a16="http://schemas.microsoft.com/office/drawing/2014/main" id="{02B5EEDB-B276-B359-6F6D-AE6463FD5E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29250" r="54271" b="16071"/>
        <a:stretch>
          <a:fillRect/>
        </a:stretch>
      </xdr:blipFill>
      <xdr:spPr bwMode="auto">
        <a:xfrm>
          <a:off x="6143625" y="47625"/>
          <a:ext cx="30384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219075</xdr:colOff>
      <xdr:row>0</xdr:row>
      <xdr:rowOff>0</xdr:rowOff>
    </xdr:from>
    <xdr:to>
      <xdr:col>10</xdr:col>
      <xdr:colOff>1743075</xdr:colOff>
      <xdr:row>5</xdr:row>
      <xdr:rowOff>123825</xdr:rowOff>
    </xdr:to>
    <xdr:pic>
      <xdr:nvPicPr>
        <xdr:cNvPr id="25867" name="Picture 4" descr="http://www.archivogeneral.gov.co/sites/all/themes/nevia/images/transparencia33.jpg">
          <a:extLst>
            <a:ext uri="{FF2B5EF4-FFF2-40B4-BE49-F238E27FC236}">
              <a16:creationId xmlns:a16="http://schemas.microsoft.com/office/drawing/2014/main" id="{29846840-B1FA-7B4F-1399-F0CE79E1579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2078" t="-2" r="19479" b="-4349"/>
        <a:stretch>
          <a:fillRect/>
        </a:stretch>
      </xdr:blipFill>
      <xdr:spPr bwMode="auto">
        <a:xfrm>
          <a:off x="13363575" y="0"/>
          <a:ext cx="15240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28575</xdr:rowOff>
    </xdr:from>
    <xdr:to>
      <xdr:col>1</xdr:col>
      <xdr:colOff>57150</xdr:colOff>
      <xdr:row>4</xdr:row>
      <xdr:rowOff>152400</xdr:rowOff>
    </xdr:to>
    <xdr:pic>
      <xdr:nvPicPr>
        <xdr:cNvPr id="25868" name="Imagen 9" descr="C:\Users\carotorres\Desktop\dnp.jpg">
          <a:extLst>
            <a:ext uri="{FF2B5EF4-FFF2-40B4-BE49-F238E27FC236}">
              <a16:creationId xmlns:a16="http://schemas.microsoft.com/office/drawing/2014/main" id="{8D733A2A-F8C0-6B50-16B6-C8F295A9B9C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8575"/>
          <a:ext cx="26955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257175</xdr:colOff>
      <xdr:row>0</xdr:row>
      <xdr:rowOff>0</xdr:rowOff>
    </xdr:from>
    <xdr:to>
      <xdr:col>3</xdr:col>
      <xdr:colOff>76200</xdr:colOff>
      <xdr:row>5</xdr:row>
      <xdr:rowOff>47625</xdr:rowOff>
    </xdr:to>
    <xdr:pic>
      <xdr:nvPicPr>
        <xdr:cNvPr id="25869" name="Imagen 10" descr="C:\Users\carotorres\Desktop\funcion publica.jpg">
          <a:extLst>
            <a:ext uri="{FF2B5EF4-FFF2-40B4-BE49-F238E27FC236}">
              <a16:creationId xmlns:a16="http://schemas.microsoft.com/office/drawing/2014/main" id="{724CA3EF-6921-8F12-8687-B32B9235A10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2" t="27222" r="52692" b="18335"/>
        <a:stretch>
          <a:fillRect/>
        </a:stretch>
      </xdr:blipFill>
      <xdr:spPr bwMode="auto">
        <a:xfrm>
          <a:off x="2619375" y="0"/>
          <a:ext cx="356235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257175</xdr:colOff>
      <xdr:row>0</xdr:row>
      <xdr:rowOff>0</xdr:rowOff>
    </xdr:from>
    <xdr:to>
      <xdr:col>8</xdr:col>
      <xdr:colOff>1095375</xdr:colOff>
      <xdr:row>4</xdr:row>
      <xdr:rowOff>161925</xdr:rowOff>
    </xdr:to>
    <xdr:pic>
      <xdr:nvPicPr>
        <xdr:cNvPr id="25870" name="Imagen 11" descr="C:\Users\carotorres\Desktop\funcion publica.jpg">
          <a:extLst>
            <a:ext uri="{FF2B5EF4-FFF2-40B4-BE49-F238E27FC236}">
              <a16:creationId xmlns:a16="http://schemas.microsoft.com/office/drawing/2014/main" id="{509FBFD7-3D93-8765-9B40-C49E2CC103A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50322"/>
        <a:stretch>
          <a:fillRect/>
        </a:stretch>
      </xdr:blipFill>
      <xdr:spPr bwMode="auto">
        <a:xfrm>
          <a:off x="9105900" y="0"/>
          <a:ext cx="24669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247650</xdr:colOff>
      <xdr:row>0</xdr:row>
      <xdr:rowOff>0</xdr:rowOff>
    </xdr:from>
    <xdr:to>
      <xdr:col>9</xdr:col>
      <xdr:colOff>238125</xdr:colOff>
      <xdr:row>4</xdr:row>
      <xdr:rowOff>28575</xdr:rowOff>
    </xdr:to>
    <xdr:pic>
      <xdr:nvPicPr>
        <xdr:cNvPr id="13559" name="Picture 3" descr="http://www.procuraduria.gov.co/portal/media/image/99.jpg">
          <a:extLst>
            <a:ext uri="{FF2B5EF4-FFF2-40B4-BE49-F238E27FC236}">
              <a16:creationId xmlns:a16="http://schemas.microsoft.com/office/drawing/2014/main" id="{968A2C42-4105-6223-1C61-19A4E773BA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38900" y="0"/>
          <a:ext cx="10382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161925</xdr:colOff>
      <xdr:row>0</xdr:row>
      <xdr:rowOff>85725</xdr:rowOff>
    </xdr:from>
    <xdr:to>
      <xdr:col>6</xdr:col>
      <xdr:colOff>161925</xdr:colOff>
      <xdr:row>3</xdr:row>
      <xdr:rowOff>200025</xdr:rowOff>
    </xdr:to>
    <xdr:pic>
      <xdr:nvPicPr>
        <xdr:cNvPr id="13560" name="Imagen 5" descr="Inicio">
          <a:extLst>
            <a:ext uri="{FF2B5EF4-FFF2-40B4-BE49-F238E27FC236}">
              <a16:creationId xmlns:a16="http://schemas.microsoft.com/office/drawing/2014/main" id="{A710638D-6F84-8F54-554C-BC90C84816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38700" y="85725"/>
          <a:ext cx="139065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85725</xdr:colOff>
      <xdr:row>0</xdr:row>
      <xdr:rowOff>47625</xdr:rowOff>
    </xdr:from>
    <xdr:to>
      <xdr:col>11</xdr:col>
      <xdr:colOff>285750</xdr:colOff>
      <xdr:row>3</xdr:row>
      <xdr:rowOff>133350</xdr:rowOff>
    </xdr:to>
    <xdr:pic>
      <xdr:nvPicPr>
        <xdr:cNvPr id="13561" name="Picture 4" descr="http://www.archivogeneral.gov.co/sites/all/themes/nevia/images/transparencia33.jpg">
          <a:extLst>
            <a:ext uri="{FF2B5EF4-FFF2-40B4-BE49-F238E27FC236}">
              <a16:creationId xmlns:a16="http://schemas.microsoft.com/office/drawing/2014/main" id="{0A43CB98-7C30-51F5-72D7-E6C1FCFE2ED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2078" t="-2" r="19479" b="-4349"/>
        <a:stretch>
          <a:fillRect/>
        </a:stretch>
      </xdr:blipFill>
      <xdr:spPr bwMode="auto">
        <a:xfrm>
          <a:off x="7648575" y="47625"/>
          <a:ext cx="9620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171450</xdr:rowOff>
    </xdr:from>
    <xdr:to>
      <xdr:col>2</xdr:col>
      <xdr:colOff>0</xdr:colOff>
      <xdr:row>3</xdr:row>
      <xdr:rowOff>57150</xdr:rowOff>
    </xdr:to>
    <xdr:pic>
      <xdr:nvPicPr>
        <xdr:cNvPr id="13562" name="Imagen 9">
          <a:extLst>
            <a:ext uri="{FF2B5EF4-FFF2-40B4-BE49-F238E27FC236}">
              <a16:creationId xmlns:a16="http://schemas.microsoft.com/office/drawing/2014/main" id="{10DED647-7AD5-5A8B-C9E1-7135335B0D5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6200" y="171450"/>
          <a:ext cx="15906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933450</xdr:colOff>
      <xdr:row>0</xdr:row>
      <xdr:rowOff>95250</xdr:rowOff>
    </xdr:from>
    <xdr:to>
      <xdr:col>3</xdr:col>
      <xdr:colOff>0</xdr:colOff>
      <xdr:row>3</xdr:row>
      <xdr:rowOff>104775</xdr:rowOff>
    </xdr:to>
    <xdr:pic>
      <xdr:nvPicPr>
        <xdr:cNvPr id="13563" name="Imagen 10" descr="C:\Users\carotorres\Desktop\funcion publica.jpg">
          <a:extLst>
            <a:ext uri="{FF2B5EF4-FFF2-40B4-BE49-F238E27FC236}">
              <a16:creationId xmlns:a16="http://schemas.microsoft.com/office/drawing/2014/main" id="{5EE809B8-ECAE-45CE-856D-EF054B59AD8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2" t="27222" r="52692" b="18335"/>
        <a:stretch>
          <a:fillRect/>
        </a:stretch>
      </xdr:blipFill>
      <xdr:spPr bwMode="auto">
        <a:xfrm>
          <a:off x="1562100" y="95250"/>
          <a:ext cx="25241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1762125</xdr:colOff>
      <xdr:row>0</xdr:row>
      <xdr:rowOff>104775</xdr:rowOff>
    </xdr:from>
    <xdr:to>
      <xdr:col>3</xdr:col>
      <xdr:colOff>504825</xdr:colOff>
      <xdr:row>3</xdr:row>
      <xdr:rowOff>47625</xdr:rowOff>
    </xdr:to>
    <xdr:pic>
      <xdr:nvPicPr>
        <xdr:cNvPr id="13564" name="Imagen 11" descr="C:\Users\carotorres\Desktop\funcion publica.jpg">
          <a:extLst>
            <a:ext uri="{FF2B5EF4-FFF2-40B4-BE49-F238E27FC236}">
              <a16:creationId xmlns:a16="http://schemas.microsoft.com/office/drawing/2014/main" id="{8CEF4816-E559-4C2F-4036-73D3E1530A3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50322"/>
        <a:stretch>
          <a:fillRect/>
        </a:stretch>
      </xdr:blipFill>
      <xdr:spPr bwMode="auto">
        <a:xfrm>
          <a:off x="3429000" y="104775"/>
          <a:ext cx="1162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812800</xdr:colOff>
      <xdr:row>4</xdr:row>
      <xdr:rowOff>114301</xdr:rowOff>
    </xdr:from>
    <xdr:to>
      <xdr:col>1</xdr:col>
      <xdr:colOff>39369</xdr:colOff>
      <xdr:row>4</xdr:row>
      <xdr:rowOff>171451</xdr:rowOff>
    </xdr:to>
    <xdr:sp macro="" textlink="">
      <xdr:nvSpPr>
        <xdr:cNvPr id="2" name="Rectángulo redondeado 2">
          <a:extLst>
            <a:ext uri="{FF2B5EF4-FFF2-40B4-BE49-F238E27FC236}">
              <a16:creationId xmlns:a16="http://schemas.microsoft.com/office/drawing/2014/main" id="{D80B0182-5D48-23AC-22C5-17FE570D714A}"/>
            </a:ext>
          </a:extLst>
        </xdr:cNvPr>
        <xdr:cNvSpPr/>
      </xdr:nvSpPr>
      <xdr:spPr>
        <a:xfrm>
          <a:off x="812800" y="1257301"/>
          <a:ext cx="45719" cy="57150"/>
        </a:xfrm>
        <a:prstGeom prst="roundRect">
          <a:avLst/>
        </a:prstGeom>
        <a:solidFill>
          <a:srgbClr val="00800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ES" sz="1400" b="1">
              <a:solidFill>
                <a:schemeClr val="bg1"/>
              </a:solidFill>
            </a:rPr>
            <a:t>VOLVER</a:t>
          </a:r>
          <a:r>
            <a:rPr lang="es-ES" sz="1400" b="1" baseline="0">
              <a:solidFill>
                <a:schemeClr val="bg1"/>
              </a:solidFill>
            </a:rPr>
            <a:t> AL INICIO</a:t>
          </a:r>
          <a:endParaRPr lang="es-ES" sz="1400" b="1">
            <a:solidFill>
              <a:schemeClr val="bg1"/>
            </a:solidFill>
          </a:endParaRPr>
        </a:p>
      </xdr:txBody>
    </xdr:sp>
    <xdr:clientData/>
  </xdr:twoCellAnchor>
  <xdr:twoCellAnchor>
    <xdr:from>
      <xdr:col>16</xdr:col>
      <xdr:colOff>703580</xdr:colOff>
      <xdr:row>7</xdr:row>
      <xdr:rowOff>165100</xdr:rowOff>
    </xdr:from>
    <xdr:to>
      <xdr:col>23</xdr:col>
      <xdr:colOff>393714</xdr:colOff>
      <xdr:row>9</xdr:row>
      <xdr:rowOff>551162</xdr:rowOff>
    </xdr:to>
    <xdr:sp macro="" textlink="">
      <xdr:nvSpPr>
        <xdr:cNvPr id="3" name="Flecha derecha 3">
          <a:extLst>
            <a:ext uri="{FF2B5EF4-FFF2-40B4-BE49-F238E27FC236}">
              <a16:creationId xmlns:a16="http://schemas.microsoft.com/office/drawing/2014/main" id="{9D9BEB7E-5636-44E6-5EF4-B82F2BD9861C}"/>
            </a:ext>
          </a:extLst>
        </xdr:cNvPr>
        <xdr:cNvSpPr/>
      </xdr:nvSpPr>
      <xdr:spPr>
        <a:xfrm>
          <a:off x="18686780" y="2336800"/>
          <a:ext cx="5424184" cy="1062337"/>
        </a:xfrm>
        <a:prstGeom prst="rightArrow">
          <a:avLst/>
        </a:prstGeom>
        <a:ln/>
      </xdr:spPr>
      <xdr:style>
        <a:lnRef idx="1">
          <a:schemeClr val="accent3"/>
        </a:lnRef>
        <a:fillRef idx="3">
          <a:schemeClr val="accent3"/>
        </a:fillRef>
        <a:effectRef idx="2">
          <a:schemeClr val="accent3"/>
        </a:effectRef>
        <a:fontRef idx="minor">
          <a:schemeClr val="lt1"/>
        </a:fontRef>
      </xdr:style>
      <xdr:txBody>
        <a:bodyPr wrap="square" anchor="ctr"/>
        <a:lstStyle/>
        <a:p>
          <a:pPr algn="ctr"/>
          <a:r>
            <a:rPr lang="es-ES" sz="1400" b="1">
              <a:solidFill>
                <a:schemeClr val="tx1"/>
              </a:solidFill>
            </a:rPr>
            <a:t>VER FORMATOS</a:t>
          </a:r>
          <a:r>
            <a:rPr lang="es-ES" sz="1400" b="1" baseline="0">
              <a:solidFill>
                <a:schemeClr val="tx1"/>
              </a:solidFill>
            </a:rPr>
            <a:t> DILIGENCIADOS</a:t>
          </a:r>
          <a:endParaRPr lang="es-ES" sz="1400" b="1">
            <a:solidFill>
              <a:schemeClr val="tx1"/>
            </a:solidFill>
          </a:endParaRPr>
        </a:p>
      </xdr:txBody>
    </xdr:sp>
    <xdr:clientData/>
  </xdr:twoCellAnchor>
  <xdr:twoCellAnchor editAs="oneCell">
    <xdr:from>
      <xdr:col>1</xdr:col>
      <xdr:colOff>809625</xdr:colOff>
      <xdr:row>1</xdr:row>
      <xdr:rowOff>171450</xdr:rowOff>
    </xdr:from>
    <xdr:to>
      <xdr:col>4</xdr:col>
      <xdr:colOff>47625</xdr:colOff>
      <xdr:row>3</xdr:row>
      <xdr:rowOff>428625</xdr:rowOff>
    </xdr:to>
    <xdr:pic>
      <xdr:nvPicPr>
        <xdr:cNvPr id="22137" name="Imagen 9" descr="C:\Users\carotorres\Desktop\dnp.jpg">
          <a:extLst>
            <a:ext uri="{FF2B5EF4-FFF2-40B4-BE49-F238E27FC236}">
              <a16:creationId xmlns:a16="http://schemas.microsoft.com/office/drawing/2014/main" id="{9C347921-A76F-6041-1CFA-459B0BE26C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8775" y="361950"/>
          <a:ext cx="1943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200025</xdr:colOff>
      <xdr:row>1</xdr:row>
      <xdr:rowOff>171450</xdr:rowOff>
    </xdr:from>
    <xdr:to>
      <xdr:col>7</xdr:col>
      <xdr:colOff>447675</xdr:colOff>
      <xdr:row>3</xdr:row>
      <xdr:rowOff>371475</xdr:rowOff>
    </xdr:to>
    <xdr:pic>
      <xdr:nvPicPr>
        <xdr:cNvPr id="22138" name="Imagen 10" descr="C:\Users\carotorres\Desktop\funcion publica.jpg">
          <a:extLst>
            <a:ext uri="{FF2B5EF4-FFF2-40B4-BE49-F238E27FC236}">
              <a16:creationId xmlns:a16="http://schemas.microsoft.com/office/drawing/2014/main" id="{D0058DE3-ECC8-78D6-3ADD-4D1BE50348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50322"/>
        <a:stretch>
          <a:fillRect/>
        </a:stretch>
      </xdr:blipFill>
      <xdr:spPr bwMode="auto">
        <a:xfrm>
          <a:off x="5819775" y="361950"/>
          <a:ext cx="14287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228600</xdr:colOff>
      <xdr:row>1</xdr:row>
      <xdr:rowOff>104775</xdr:rowOff>
    </xdr:from>
    <xdr:to>
      <xdr:col>5</xdr:col>
      <xdr:colOff>1038225</xdr:colOff>
      <xdr:row>3</xdr:row>
      <xdr:rowOff>381000</xdr:rowOff>
    </xdr:to>
    <xdr:pic>
      <xdr:nvPicPr>
        <xdr:cNvPr id="22139" name="Imagen 11" descr="C:\Users\carotorres\Desktop\funcion publica.jpg">
          <a:extLst>
            <a:ext uri="{FF2B5EF4-FFF2-40B4-BE49-F238E27FC236}">
              <a16:creationId xmlns:a16="http://schemas.microsoft.com/office/drawing/2014/main" id="{3A9414FD-66D8-3272-51E0-1BEC5D8F82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 t="32295" r="53355" b="21667"/>
        <a:stretch>
          <a:fillRect/>
        </a:stretch>
      </xdr:blipFill>
      <xdr:spPr bwMode="auto">
        <a:xfrm>
          <a:off x="3752850" y="295275"/>
          <a:ext cx="18573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695325</xdr:colOff>
      <xdr:row>1</xdr:row>
      <xdr:rowOff>66675</xdr:rowOff>
    </xdr:from>
    <xdr:to>
      <xdr:col>8</xdr:col>
      <xdr:colOff>679450</xdr:colOff>
      <xdr:row>4</xdr:row>
      <xdr:rowOff>76200</xdr:rowOff>
    </xdr:to>
    <xdr:pic>
      <xdr:nvPicPr>
        <xdr:cNvPr id="22140" name="Picture 3" descr="http://www.procuraduria.gov.co/portal/media/image/99.jpg">
          <a:extLst>
            <a:ext uri="{FF2B5EF4-FFF2-40B4-BE49-F238E27FC236}">
              <a16:creationId xmlns:a16="http://schemas.microsoft.com/office/drawing/2014/main" id="{C630771D-D2F9-019F-61A7-E86B25269B8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496175" y="257175"/>
          <a:ext cx="10477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209550</xdr:colOff>
      <xdr:row>1</xdr:row>
      <xdr:rowOff>190500</xdr:rowOff>
    </xdr:from>
    <xdr:to>
      <xdr:col>9</xdr:col>
      <xdr:colOff>1400175</xdr:colOff>
      <xdr:row>4</xdr:row>
      <xdr:rowOff>57150</xdr:rowOff>
    </xdr:to>
    <xdr:pic>
      <xdr:nvPicPr>
        <xdr:cNvPr id="22141" name="Picture 5" descr="http://www.archivogeneral.gov.co/sites/all/themes/nevia/images/transparencia33.jpg">
          <a:extLst>
            <a:ext uri="{FF2B5EF4-FFF2-40B4-BE49-F238E27FC236}">
              <a16:creationId xmlns:a16="http://schemas.microsoft.com/office/drawing/2014/main" id="{4E38D5B5-6F00-A376-6D05-A77DE32C332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19257" r="20976" b="-6374"/>
        <a:stretch>
          <a:fillRect/>
        </a:stretch>
      </xdr:blipFill>
      <xdr:spPr bwMode="auto">
        <a:xfrm>
          <a:off x="8724900" y="381000"/>
          <a:ext cx="10858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703580</xdr:colOff>
      <xdr:row>7</xdr:row>
      <xdr:rowOff>165100</xdr:rowOff>
    </xdr:from>
    <xdr:to>
      <xdr:col>23</xdr:col>
      <xdr:colOff>393714</xdr:colOff>
      <xdr:row>9</xdr:row>
      <xdr:rowOff>551162</xdr:rowOff>
    </xdr:to>
    <xdr:sp macro="" textlink="">
      <xdr:nvSpPr>
        <xdr:cNvPr id="10" name="Flecha derecha 3">
          <a:extLst>
            <a:ext uri="{FF2B5EF4-FFF2-40B4-BE49-F238E27FC236}">
              <a16:creationId xmlns:a16="http://schemas.microsoft.com/office/drawing/2014/main" id="{1FCA0E86-0ECE-70C7-F65A-165B7B5A4510}"/>
            </a:ext>
          </a:extLst>
        </xdr:cNvPr>
        <xdr:cNvSpPr/>
      </xdr:nvSpPr>
      <xdr:spPr>
        <a:xfrm>
          <a:off x="17639030" y="2336800"/>
          <a:ext cx="5424184" cy="1062337"/>
        </a:xfrm>
        <a:prstGeom prst="rightArrow">
          <a:avLst/>
        </a:prstGeom>
        <a:ln/>
      </xdr:spPr>
      <xdr:style>
        <a:lnRef idx="1">
          <a:schemeClr val="accent3"/>
        </a:lnRef>
        <a:fillRef idx="3">
          <a:schemeClr val="accent3"/>
        </a:fillRef>
        <a:effectRef idx="2">
          <a:schemeClr val="accent3"/>
        </a:effectRef>
        <a:fontRef idx="minor">
          <a:schemeClr val="lt1"/>
        </a:fontRef>
      </xdr:style>
      <xdr:txBody>
        <a:bodyPr wrap="square" anchor="ctr"/>
        <a:lstStyle/>
        <a:p>
          <a:pPr algn="ctr"/>
          <a:r>
            <a:rPr lang="es-ES" sz="1400" b="1">
              <a:solidFill>
                <a:schemeClr val="tx1"/>
              </a:solidFill>
            </a:rPr>
            <a:t>VER FORMATOS</a:t>
          </a:r>
          <a:r>
            <a:rPr lang="es-ES" sz="1400" b="1" baseline="0">
              <a:solidFill>
                <a:schemeClr val="tx1"/>
              </a:solidFill>
            </a:rPr>
            <a:t> DILIGENCIADOS</a:t>
          </a:r>
          <a:endParaRPr lang="es-ES" sz="1400" b="1">
            <a:solidFill>
              <a:schemeClr val="tx1"/>
            </a:solidFill>
          </a:endParaRPr>
        </a:p>
      </xdr:txBody>
    </xdr:sp>
    <xdr:clientData/>
  </xdr:twoCellAnchor>
  <xdr:twoCellAnchor editAs="oneCell">
    <xdr:from>
      <xdr:col>1</xdr:col>
      <xdr:colOff>809625</xdr:colOff>
      <xdr:row>1</xdr:row>
      <xdr:rowOff>171450</xdr:rowOff>
    </xdr:from>
    <xdr:to>
      <xdr:col>4</xdr:col>
      <xdr:colOff>47625</xdr:colOff>
      <xdr:row>3</xdr:row>
      <xdr:rowOff>409575</xdr:rowOff>
    </xdr:to>
    <xdr:pic>
      <xdr:nvPicPr>
        <xdr:cNvPr id="22143" name="Imagen 9" descr="C:\Users\carotorres\Desktop\dnp.jpg">
          <a:extLst>
            <a:ext uri="{FF2B5EF4-FFF2-40B4-BE49-F238E27FC236}">
              <a16:creationId xmlns:a16="http://schemas.microsoft.com/office/drawing/2014/main" id="{24B03C2A-53E4-824C-569C-8AE0FA8AED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8775" y="361950"/>
          <a:ext cx="19431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200025</xdr:colOff>
      <xdr:row>1</xdr:row>
      <xdr:rowOff>171450</xdr:rowOff>
    </xdr:from>
    <xdr:to>
      <xdr:col>7</xdr:col>
      <xdr:colOff>447675</xdr:colOff>
      <xdr:row>3</xdr:row>
      <xdr:rowOff>352425</xdr:rowOff>
    </xdr:to>
    <xdr:pic>
      <xdr:nvPicPr>
        <xdr:cNvPr id="22144" name="Imagen 10" descr="C:\Users\carotorres\Desktop\funcion publica.jpg">
          <a:extLst>
            <a:ext uri="{FF2B5EF4-FFF2-40B4-BE49-F238E27FC236}">
              <a16:creationId xmlns:a16="http://schemas.microsoft.com/office/drawing/2014/main" id="{4AC181DB-4EEC-ED0A-399F-D36E154C9B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50322"/>
        <a:stretch>
          <a:fillRect/>
        </a:stretch>
      </xdr:blipFill>
      <xdr:spPr bwMode="auto">
        <a:xfrm>
          <a:off x="5819775" y="361950"/>
          <a:ext cx="14287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228600</xdr:colOff>
      <xdr:row>1</xdr:row>
      <xdr:rowOff>104775</xdr:rowOff>
    </xdr:from>
    <xdr:to>
      <xdr:col>5</xdr:col>
      <xdr:colOff>1038225</xdr:colOff>
      <xdr:row>3</xdr:row>
      <xdr:rowOff>361950</xdr:rowOff>
    </xdr:to>
    <xdr:pic>
      <xdr:nvPicPr>
        <xdr:cNvPr id="22145" name="Imagen 11" descr="C:\Users\carotorres\Desktop\funcion publica.jpg">
          <a:extLst>
            <a:ext uri="{FF2B5EF4-FFF2-40B4-BE49-F238E27FC236}">
              <a16:creationId xmlns:a16="http://schemas.microsoft.com/office/drawing/2014/main" id="{DF762FD7-2910-B95F-5C6D-B61D3D5E65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 t="32295" r="53355" b="21667"/>
        <a:stretch>
          <a:fillRect/>
        </a:stretch>
      </xdr:blipFill>
      <xdr:spPr bwMode="auto">
        <a:xfrm>
          <a:off x="3752850" y="295275"/>
          <a:ext cx="18573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695325</xdr:colOff>
      <xdr:row>1</xdr:row>
      <xdr:rowOff>66675</xdr:rowOff>
    </xdr:from>
    <xdr:to>
      <xdr:col>8</xdr:col>
      <xdr:colOff>679450</xdr:colOff>
      <xdr:row>4</xdr:row>
      <xdr:rowOff>57150</xdr:rowOff>
    </xdr:to>
    <xdr:pic>
      <xdr:nvPicPr>
        <xdr:cNvPr id="22146" name="Picture 3" descr="http://www.procuraduria.gov.co/portal/media/image/99.jpg">
          <a:extLst>
            <a:ext uri="{FF2B5EF4-FFF2-40B4-BE49-F238E27FC236}">
              <a16:creationId xmlns:a16="http://schemas.microsoft.com/office/drawing/2014/main" id="{BBDE4529-2A8D-F8B7-3018-8071431E7B6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496175" y="257175"/>
          <a:ext cx="10477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209550</xdr:colOff>
      <xdr:row>1</xdr:row>
      <xdr:rowOff>190500</xdr:rowOff>
    </xdr:from>
    <xdr:to>
      <xdr:col>9</xdr:col>
      <xdr:colOff>1400175</xdr:colOff>
      <xdr:row>4</xdr:row>
      <xdr:rowOff>38100</xdr:rowOff>
    </xdr:to>
    <xdr:pic>
      <xdr:nvPicPr>
        <xdr:cNvPr id="22147" name="Picture 5" descr="http://www.archivogeneral.gov.co/sites/all/themes/nevia/images/transparencia33.jpg">
          <a:extLst>
            <a:ext uri="{FF2B5EF4-FFF2-40B4-BE49-F238E27FC236}">
              <a16:creationId xmlns:a16="http://schemas.microsoft.com/office/drawing/2014/main" id="{BAEABE9C-753A-57DD-AAE0-217F73A6BAC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9257" r="20976" b="-6374"/>
        <a:stretch>
          <a:fillRect/>
        </a:stretch>
      </xdr:blipFill>
      <xdr:spPr bwMode="auto">
        <a:xfrm>
          <a:off x="8724900" y="381000"/>
          <a:ext cx="10858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600075</xdr:colOff>
      <xdr:row>8</xdr:row>
      <xdr:rowOff>19050</xdr:rowOff>
    </xdr:from>
    <xdr:to>
      <xdr:col>2</xdr:col>
      <xdr:colOff>1114425</xdr:colOff>
      <xdr:row>8</xdr:row>
      <xdr:rowOff>2190750</xdr:rowOff>
    </xdr:to>
    <xdr:pic>
      <xdr:nvPicPr>
        <xdr:cNvPr id="4" name="Imagen 3">
          <a:extLst>
            <a:ext uri="{FF2B5EF4-FFF2-40B4-BE49-F238E27FC236}">
              <a16:creationId xmlns:a16="http://schemas.microsoft.com/office/drawing/2014/main" id="{90E73233-973A-07B4-25AB-F937E452ACE8}"/>
            </a:ext>
            <a:ext uri="{147F2762-F138-4A5C-976F-8EAC2B608ADB}">
              <a16:predDERef xmlns:a16="http://schemas.microsoft.com/office/drawing/2014/main" pred="{A912E592-CEE0-5435-266D-E4D2726ADC88}"/>
            </a:ext>
          </a:extLst>
        </xdr:cNvPr>
        <xdr:cNvPicPr>
          <a:picLocks noChangeAspect="1"/>
        </xdr:cNvPicPr>
      </xdr:nvPicPr>
      <xdr:blipFill>
        <a:blip xmlns:r="http://schemas.openxmlformats.org/officeDocument/2006/relationships" r:embed="rId1"/>
        <a:stretch>
          <a:fillRect/>
        </a:stretch>
      </xdr:blipFill>
      <xdr:spPr>
        <a:xfrm>
          <a:off x="1362075" y="5276850"/>
          <a:ext cx="2371725" cy="2171700"/>
        </a:xfrm>
        <a:prstGeom prst="rect">
          <a:avLst/>
        </a:prstGeom>
      </xdr:spPr>
    </xdr:pic>
    <xdr:clientData/>
  </xdr:twoCellAnchor>
  <xdr:twoCellAnchor editAs="oneCell">
    <xdr:from>
      <xdr:col>2</xdr:col>
      <xdr:colOff>1990725</xdr:colOff>
      <xdr:row>8</xdr:row>
      <xdr:rowOff>9525</xdr:rowOff>
    </xdr:from>
    <xdr:to>
      <xdr:col>4</xdr:col>
      <xdr:colOff>95250</xdr:colOff>
      <xdr:row>9</xdr:row>
      <xdr:rowOff>19050</xdr:rowOff>
    </xdr:to>
    <xdr:pic>
      <xdr:nvPicPr>
        <xdr:cNvPr id="5" name="Imagen 4">
          <a:extLst>
            <a:ext uri="{FF2B5EF4-FFF2-40B4-BE49-F238E27FC236}">
              <a16:creationId xmlns:a16="http://schemas.microsoft.com/office/drawing/2014/main" id="{8A3D53C5-1F52-BE68-1F90-7A8E733807A5}"/>
            </a:ext>
            <a:ext uri="{147F2762-F138-4A5C-976F-8EAC2B608ADB}">
              <a16:predDERef xmlns:a16="http://schemas.microsoft.com/office/drawing/2014/main" pred="{90E73233-973A-07B4-25AB-F937E452ACE8}"/>
            </a:ext>
          </a:extLst>
        </xdr:cNvPr>
        <xdr:cNvPicPr>
          <a:picLocks noChangeAspect="1"/>
        </xdr:cNvPicPr>
      </xdr:nvPicPr>
      <xdr:blipFill>
        <a:blip xmlns:r="http://schemas.openxmlformats.org/officeDocument/2006/relationships" r:embed="rId2"/>
        <a:stretch>
          <a:fillRect/>
        </a:stretch>
      </xdr:blipFill>
      <xdr:spPr>
        <a:xfrm>
          <a:off x="4610100" y="5267325"/>
          <a:ext cx="2295525" cy="22193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3</xdr:row>
      <xdr:rowOff>0</xdr:rowOff>
    </xdr:from>
    <xdr:to>
      <xdr:col>6</xdr:col>
      <xdr:colOff>304800</xdr:colOff>
      <xdr:row>4</xdr:row>
      <xdr:rowOff>123825</xdr:rowOff>
    </xdr:to>
    <xdr:sp macro="" textlink="">
      <xdr:nvSpPr>
        <xdr:cNvPr id="29989" name="AutoShape 132" descr="Logo agencia">
          <a:extLst>
            <a:ext uri="{FF2B5EF4-FFF2-40B4-BE49-F238E27FC236}">
              <a16:creationId xmlns:a16="http://schemas.microsoft.com/office/drawing/2014/main" id="{A04F4EC5-7062-EC04-EEEB-627828829EFB}"/>
            </a:ext>
          </a:extLst>
        </xdr:cNvPr>
        <xdr:cNvSpPr>
          <a:spLocks noChangeAspect="1" noChangeArrowheads="1"/>
        </xdr:cNvSpPr>
      </xdr:nvSpPr>
      <xdr:spPr bwMode="auto">
        <a:xfrm>
          <a:off x="9477375" y="5048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123825</xdr:rowOff>
    </xdr:to>
    <xdr:sp macro="" textlink="">
      <xdr:nvSpPr>
        <xdr:cNvPr id="29990"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BA1FBD3D-1E9A-6572-D51F-52DF03C25DE1}"/>
            </a:ext>
          </a:extLst>
        </xdr:cNvPr>
        <xdr:cNvSpPr>
          <a:spLocks noChangeAspect="1" noChangeArrowheads="1"/>
        </xdr:cNvSpPr>
      </xdr:nvSpPr>
      <xdr:spPr bwMode="auto">
        <a:xfrm>
          <a:off x="9477375" y="5048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123825</xdr:rowOff>
    </xdr:to>
    <xdr:sp macro="" textlink="">
      <xdr:nvSpPr>
        <xdr:cNvPr id="29991"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21C04F1C-1E13-7F06-0939-29DEDF4896B6}"/>
            </a:ext>
          </a:extLst>
        </xdr:cNvPr>
        <xdr:cNvSpPr>
          <a:spLocks noChangeAspect="1" noChangeArrowheads="1"/>
        </xdr:cNvSpPr>
      </xdr:nvSpPr>
      <xdr:spPr bwMode="auto">
        <a:xfrm>
          <a:off x="9477375" y="5048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304800</xdr:colOff>
      <xdr:row>2</xdr:row>
      <xdr:rowOff>161925</xdr:rowOff>
    </xdr:to>
    <xdr:sp macro="" textlink="">
      <xdr:nvSpPr>
        <xdr:cNvPr id="29992" name="AutoShape 132" descr="Logo agencia">
          <a:extLst>
            <a:ext uri="{FF2B5EF4-FFF2-40B4-BE49-F238E27FC236}">
              <a16:creationId xmlns:a16="http://schemas.microsoft.com/office/drawing/2014/main" id="{2CE11B03-1B71-899F-5C84-376F71AA2910}"/>
            </a:ext>
          </a:extLst>
        </xdr:cNvPr>
        <xdr:cNvSpPr>
          <a:spLocks noChangeAspect="1" noChangeArrowheads="1"/>
        </xdr:cNvSpPr>
      </xdr:nvSpPr>
      <xdr:spPr bwMode="auto">
        <a:xfrm>
          <a:off x="9477375" y="1619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304800</xdr:colOff>
      <xdr:row>2</xdr:row>
      <xdr:rowOff>161925</xdr:rowOff>
    </xdr:to>
    <xdr:sp macro="" textlink="">
      <xdr:nvSpPr>
        <xdr:cNvPr id="29993"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3B92BAB9-F07E-0127-DAF6-A7493EA71A2C}"/>
            </a:ext>
          </a:extLst>
        </xdr:cNvPr>
        <xdr:cNvSpPr>
          <a:spLocks noChangeAspect="1" noChangeArrowheads="1"/>
        </xdr:cNvSpPr>
      </xdr:nvSpPr>
      <xdr:spPr bwMode="auto">
        <a:xfrm>
          <a:off x="9477375" y="1619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304800</xdr:colOff>
      <xdr:row>2</xdr:row>
      <xdr:rowOff>161925</xdr:rowOff>
    </xdr:to>
    <xdr:sp macro="" textlink="">
      <xdr:nvSpPr>
        <xdr:cNvPr id="29994"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87276773-814F-976B-AF71-0643BABC066F}"/>
            </a:ext>
          </a:extLst>
        </xdr:cNvPr>
        <xdr:cNvSpPr>
          <a:spLocks noChangeAspect="1" noChangeArrowheads="1"/>
        </xdr:cNvSpPr>
      </xdr:nvSpPr>
      <xdr:spPr bwMode="auto">
        <a:xfrm>
          <a:off x="9477375" y="1619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466725</xdr:colOff>
      <xdr:row>1</xdr:row>
      <xdr:rowOff>28575</xdr:rowOff>
    </xdr:from>
    <xdr:to>
      <xdr:col>5</xdr:col>
      <xdr:colOff>1333500</xdr:colOff>
      <xdr:row>4</xdr:row>
      <xdr:rowOff>190500</xdr:rowOff>
    </xdr:to>
    <xdr:pic>
      <xdr:nvPicPr>
        <xdr:cNvPr id="29995" name="Picture 12" descr="http://www.procuraduria.gov.co/portal/media/image/99.jpg">
          <a:extLst>
            <a:ext uri="{FF2B5EF4-FFF2-40B4-BE49-F238E27FC236}">
              <a16:creationId xmlns:a16="http://schemas.microsoft.com/office/drawing/2014/main" id="{B057FC22-2F54-2BEC-5D33-CD735E3A0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4375" y="190500"/>
          <a:ext cx="8667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304800</xdr:colOff>
      <xdr:row>3</xdr:row>
      <xdr:rowOff>123825</xdr:rowOff>
    </xdr:to>
    <xdr:sp macro="" textlink="">
      <xdr:nvSpPr>
        <xdr:cNvPr id="29996" name="AutoShape 132" descr="Logo agencia">
          <a:extLst>
            <a:ext uri="{FF2B5EF4-FFF2-40B4-BE49-F238E27FC236}">
              <a16:creationId xmlns:a16="http://schemas.microsoft.com/office/drawing/2014/main" id="{3AFE8DF9-35FD-520C-129A-0EA0DC6AFFAA}"/>
            </a:ext>
          </a:extLst>
        </xdr:cNvPr>
        <xdr:cNvSpPr>
          <a:spLocks noChangeAspect="1" noChangeArrowheads="1"/>
        </xdr:cNvSpPr>
      </xdr:nvSpPr>
      <xdr:spPr bwMode="auto">
        <a:xfrm>
          <a:off x="9477375" y="3143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304800</xdr:colOff>
      <xdr:row>3</xdr:row>
      <xdr:rowOff>123825</xdr:rowOff>
    </xdr:to>
    <xdr:sp macro="" textlink="">
      <xdr:nvSpPr>
        <xdr:cNvPr id="29997"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C40232AE-F0EA-52F0-3574-829869D15A4C}"/>
            </a:ext>
          </a:extLst>
        </xdr:cNvPr>
        <xdr:cNvSpPr>
          <a:spLocks noChangeAspect="1" noChangeArrowheads="1"/>
        </xdr:cNvSpPr>
      </xdr:nvSpPr>
      <xdr:spPr bwMode="auto">
        <a:xfrm>
          <a:off x="9477375" y="3143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304800</xdr:colOff>
      <xdr:row>3</xdr:row>
      <xdr:rowOff>123825</xdr:rowOff>
    </xdr:to>
    <xdr:sp macro="" textlink="">
      <xdr:nvSpPr>
        <xdr:cNvPr id="29998"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DC437407-591E-2171-D34C-D9E23AB92C91}"/>
            </a:ext>
          </a:extLst>
        </xdr:cNvPr>
        <xdr:cNvSpPr>
          <a:spLocks noChangeAspect="1" noChangeArrowheads="1"/>
        </xdr:cNvSpPr>
      </xdr:nvSpPr>
      <xdr:spPr bwMode="auto">
        <a:xfrm>
          <a:off x="9477375" y="3143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1428750</xdr:colOff>
      <xdr:row>1</xdr:row>
      <xdr:rowOff>85725</xdr:rowOff>
    </xdr:from>
    <xdr:to>
      <xdr:col>6</xdr:col>
      <xdr:colOff>657225</xdr:colOff>
      <xdr:row>5</xdr:row>
      <xdr:rowOff>9525</xdr:rowOff>
    </xdr:to>
    <xdr:pic>
      <xdr:nvPicPr>
        <xdr:cNvPr id="29999" name="Picture 4" descr="http://www.archivogeneral.gov.co/sites/all/themes/nevia/images/transparencia33.jpg">
          <a:extLst>
            <a:ext uri="{FF2B5EF4-FFF2-40B4-BE49-F238E27FC236}">
              <a16:creationId xmlns:a16="http://schemas.microsoft.com/office/drawing/2014/main" id="{6D2DA1E5-43EB-A87A-FFE2-AF92651745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2078" t="-2" r="19479" b="-4349"/>
        <a:stretch>
          <a:fillRect/>
        </a:stretch>
      </xdr:blipFill>
      <xdr:spPr bwMode="auto">
        <a:xfrm>
          <a:off x="9296400" y="247650"/>
          <a:ext cx="8382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266700</xdr:colOff>
      <xdr:row>2</xdr:row>
      <xdr:rowOff>47625</xdr:rowOff>
    </xdr:from>
    <xdr:to>
      <xdr:col>5</xdr:col>
      <xdr:colOff>400050</xdr:colOff>
      <xdr:row>4</xdr:row>
      <xdr:rowOff>171450</xdr:rowOff>
    </xdr:to>
    <xdr:pic>
      <xdr:nvPicPr>
        <xdr:cNvPr id="30000" name="Imagen 19" descr="http://www.colombiacompra.gov.co/sites/default/files/logo_1_0.png">
          <a:extLst>
            <a:ext uri="{FF2B5EF4-FFF2-40B4-BE49-F238E27FC236}">
              <a16:creationId xmlns:a16="http://schemas.microsoft.com/office/drawing/2014/main" id="{45AA1C6F-ADAF-6B72-983A-F0198E040D2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24625" y="361950"/>
          <a:ext cx="17430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2</xdr:row>
      <xdr:rowOff>66675</xdr:rowOff>
    </xdr:from>
    <xdr:to>
      <xdr:col>3</xdr:col>
      <xdr:colOff>28575</xdr:colOff>
      <xdr:row>4</xdr:row>
      <xdr:rowOff>171450</xdr:rowOff>
    </xdr:to>
    <xdr:pic>
      <xdr:nvPicPr>
        <xdr:cNvPr id="30001" name="Imagen 15" descr="C:\Users\carotorres\Desktop\dnp.jpg">
          <a:extLst>
            <a:ext uri="{FF2B5EF4-FFF2-40B4-BE49-F238E27FC236}">
              <a16:creationId xmlns:a16="http://schemas.microsoft.com/office/drawing/2014/main" id="{0AFFF31E-5561-D60C-9994-B2FF63920E7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314700" y="381000"/>
          <a:ext cx="136207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152400</xdr:colOff>
      <xdr:row>2</xdr:row>
      <xdr:rowOff>9525</xdr:rowOff>
    </xdr:from>
    <xdr:to>
      <xdr:col>4</xdr:col>
      <xdr:colOff>209550</xdr:colOff>
      <xdr:row>4</xdr:row>
      <xdr:rowOff>161925</xdr:rowOff>
    </xdr:to>
    <xdr:pic>
      <xdr:nvPicPr>
        <xdr:cNvPr id="30002" name="Imagen 16" descr="C:\Users\carotorres\Desktop\funcion publica.jpg">
          <a:extLst>
            <a:ext uri="{FF2B5EF4-FFF2-40B4-BE49-F238E27FC236}">
              <a16:creationId xmlns:a16="http://schemas.microsoft.com/office/drawing/2014/main" id="{F7483B71-19A9-C37E-4B4E-EBC4813D380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2" t="27222" r="52692" b="18335"/>
        <a:stretch>
          <a:fillRect/>
        </a:stretch>
      </xdr:blipFill>
      <xdr:spPr bwMode="auto">
        <a:xfrm>
          <a:off x="4800600" y="323850"/>
          <a:ext cx="16668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xdr:row>
      <xdr:rowOff>0</xdr:rowOff>
    </xdr:from>
    <xdr:to>
      <xdr:col>6</xdr:col>
      <xdr:colOff>304800</xdr:colOff>
      <xdr:row>4</xdr:row>
      <xdr:rowOff>133350</xdr:rowOff>
    </xdr:to>
    <xdr:sp macro="" textlink="">
      <xdr:nvSpPr>
        <xdr:cNvPr id="30003" name="AutoShape 132" descr="Logo agencia">
          <a:extLst>
            <a:ext uri="{FF2B5EF4-FFF2-40B4-BE49-F238E27FC236}">
              <a16:creationId xmlns:a16="http://schemas.microsoft.com/office/drawing/2014/main" id="{63E35BBD-6ADF-641B-1B68-273467B4F6BC}"/>
            </a:ext>
          </a:extLst>
        </xdr:cNvPr>
        <xdr:cNvSpPr>
          <a:spLocks noChangeAspect="1" noChangeArrowheads="1"/>
        </xdr:cNvSpPr>
      </xdr:nvSpPr>
      <xdr:spPr bwMode="auto">
        <a:xfrm>
          <a:off x="9477375" y="504825"/>
          <a:ext cx="304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133350</xdr:rowOff>
    </xdr:to>
    <xdr:sp macro="" textlink="">
      <xdr:nvSpPr>
        <xdr:cNvPr id="30004"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7B01EAB0-07C3-FF57-2567-FD2848715A3B}"/>
            </a:ext>
          </a:extLst>
        </xdr:cNvPr>
        <xdr:cNvSpPr>
          <a:spLocks noChangeAspect="1" noChangeArrowheads="1"/>
        </xdr:cNvSpPr>
      </xdr:nvSpPr>
      <xdr:spPr bwMode="auto">
        <a:xfrm>
          <a:off x="9477375" y="504825"/>
          <a:ext cx="304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133350</xdr:rowOff>
    </xdr:to>
    <xdr:sp macro="" textlink="">
      <xdr:nvSpPr>
        <xdr:cNvPr id="30005"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1E34F899-34CD-E575-08BF-6B06AC91B9ED}"/>
            </a:ext>
          </a:extLst>
        </xdr:cNvPr>
        <xdr:cNvSpPr>
          <a:spLocks noChangeAspect="1" noChangeArrowheads="1"/>
        </xdr:cNvSpPr>
      </xdr:nvSpPr>
      <xdr:spPr bwMode="auto">
        <a:xfrm>
          <a:off x="9477375" y="504825"/>
          <a:ext cx="304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304800</xdr:colOff>
      <xdr:row>2</xdr:row>
      <xdr:rowOff>161925</xdr:rowOff>
    </xdr:to>
    <xdr:sp macro="" textlink="">
      <xdr:nvSpPr>
        <xdr:cNvPr id="30006" name="AutoShape 132" descr="Logo agencia">
          <a:extLst>
            <a:ext uri="{FF2B5EF4-FFF2-40B4-BE49-F238E27FC236}">
              <a16:creationId xmlns:a16="http://schemas.microsoft.com/office/drawing/2014/main" id="{348E9D75-FB72-265F-947E-1A9B638190DE}"/>
            </a:ext>
          </a:extLst>
        </xdr:cNvPr>
        <xdr:cNvSpPr>
          <a:spLocks noChangeAspect="1" noChangeArrowheads="1"/>
        </xdr:cNvSpPr>
      </xdr:nvSpPr>
      <xdr:spPr bwMode="auto">
        <a:xfrm>
          <a:off x="9477375" y="1619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304800</xdr:colOff>
      <xdr:row>2</xdr:row>
      <xdr:rowOff>161925</xdr:rowOff>
    </xdr:to>
    <xdr:sp macro="" textlink="">
      <xdr:nvSpPr>
        <xdr:cNvPr id="30007"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61F2FA63-2C4C-C029-B568-0A9B935732CC}"/>
            </a:ext>
          </a:extLst>
        </xdr:cNvPr>
        <xdr:cNvSpPr>
          <a:spLocks noChangeAspect="1" noChangeArrowheads="1"/>
        </xdr:cNvSpPr>
      </xdr:nvSpPr>
      <xdr:spPr bwMode="auto">
        <a:xfrm>
          <a:off x="9477375" y="1619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304800</xdr:colOff>
      <xdr:row>2</xdr:row>
      <xdr:rowOff>161925</xdr:rowOff>
    </xdr:to>
    <xdr:sp macro="" textlink="">
      <xdr:nvSpPr>
        <xdr:cNvPr id="30008"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EB4D282B-D248-D6F7-F929-AD3E2FFE1B8D}"/>
            </a:ext>
          </a:extLst>
        </xdr:cNvPr>
        <xdr:cNvSpPr>
          <a:spLocks noChangeAspect="1" noChangeArrowheads="1"/>
        </xdr:cNvSpPr>
      </xdr:nvSpPr>
      <xdr:spPr bwMode="auto">
        <a:xfrm>
          <a:off x="9477375" y="1619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466725</xdr:colOff>
      <xdr:row>1</xdr:row>
      <xdr:rowOff>28575</xdr:rowOff>
    </xdr:from>
    <xdr:to>
      <xdr:col>5</xdr:col>
      <xdr:colOff>1333500</xdr:colOff>
      <xdr:row>5</xdr:row>
      <xdr:rowOff>9525</xdr:rowOff>
    </xdr:to>
    <xdr:pic>
      <xdr:nvPicPr>
        <xdr:cNvPr id="30009" name="Picture 12" descr="http://www.procuraduria.gov.co/portal/media/image/99.jpg">
          <a:extLst>
            <a:ext uri="{FF2B5EF4-FFF2-40B4-BE49-F238E27FC236}">
              <a16:creationId xmlns:a16="http://schemas.microsoft.com/office/drawing/2014/main" id="{D8C34B17-55A5-4024-EB43-8CC1A570C61E}"/>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334375" y="190500"/>
          <a:ext cx="8667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2</xdr:row>
      <xdr:rowOff>0</xdr:rowOff>
    </xdr:from>
    <xdr:to>
      <xdr:col>6</xdr:col>
      <xdr:colOff>304800</xdr:colOff>
      <xdr:row>3</xdr:row>
      <xdr:rowOff>133350</xdr:rowOff>
    </xdr:to>
    <xdr:sp macro="" textlink="">
      <xdr:nvSpPr>
        <xdr:cNvPr id="30010" name="AutoShape 132" descr="Logo agencia">
          <a:extLst>
            <a:ext uri="{FF2B5EF4-FFF2-40B4-BE49-F238E27FC236}">
              <a16:creationId xmlns:a16="http://schemas.microsoft.com/office/drawing/2014/main" id="{D2D2E64F-8475-DBF8-2A0C-AA449F5C269A}"/>
            </a:ext>
          </a:extLst>
        </xdr:cNvPr>
        <xdr:cNvSpPr>
          <a:spLocks noChangeAspect="1" noChangeArrowheads="1"/>
        </xdr:cNvSpPr>
      </xdr:nvSpPr>
      <xdr:spPr bwMode="auto">
        <a:xfrm>
          <a:off x="9477375" y="314325"/>
          <a:ext cx="304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304800</xdr:colOff>
      <xdr:row>3</xdr:row>
      <xdr:rowOff>133350</xdr:rowOff>
    </xdr:to>
    <xdr:sp macro="" textlink="">
      <xdr:nvSpPr>
        <xdr:cNvPr id="30011"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165B128E-995E-3276-8320-D782CE540771}"/>
            </a:ext>
          </a:extLst>
        </xdr:cNvPr>
        <xdr:cNvSpPr>
          <a:spLocks noChangeAspect="1" noChangeArrowheads="1"/>
        </xdr:cNvSpPr>
      </xdr:nvSpPr>
      <xdr:spPr bwMode="auto">
        <a:xfrm>
          <a:off x="9477375" y="314325"/>
          <a:ext cx="304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304800</xdr:colOff>
      <xdr:row>3</xdr:row>
      <xdr:rowOff>133350</xdr:rowOff>
    </xdr:to>
    <xdr:sp macro="" textlink="">
      <xdr:nvSpPr>
        <xdr:cNvPr id="30012"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8E75832E-590E-4E43-DF78-9CDC5B9144EC}"/>
            </a:ext>
          </a:extLst>
        </xdr:cNvPr>
        <xdr:cNvSpPr>
          <a:spLocks noChangeAspect="1" noChangeArrowheads="1"/>
        </xdr:cNvSpPr>
      </xdr:nvSpPr>
      <xdr:spPr bwMode="auto">
        <a:xfrm>
          <a:off x="9477375" y="314325"/>
          <a:ext cx="304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1428750</xdr:colOff>
      <xdr:row>1</xdr:row>
      <xdr:rowOff>85725</xdr:rowOff>
    </xdr:from>
    <xdr:to>
      <xdr:col>6</xdr:col>
      <xdr:colOff>657225</xdr:colOff>
      <xdr:row>5</xdr:row>
      <xdr:rowOff>28575</xdr:rowOff>
    </xdr:to>
    <xdr:pic>
      <xdr:nvPicPr>
        <xdr:cNvPr id="30013" name="Picture 4" descr="http://www.archivogeneral.gov.co/sites/all/themes/nevia/images/transparencia33.jpg">
          <a:extLst>
            <a:ext uri="{FF2B5EF4-FFF2-40B4-BE49-F238E27FC236}">
              <a16:creationId xmlns:a16="http://schemas.microsoft.com/office/drawing/2014/main" id="{8636E2C3-0B68-32AE-37ED-8B2F76BC11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22078" t="-2" r="19479" b="-4349"/>
        <a:stretch>
          <a:fillRect/>
        </a:stretch>
      </xdr:blipFill>
      <xdr:spPr bwMode="auto">
        <a:xfrm>
          <a:off x="9296400" y="247650"/>
          <a:ext cx="8382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266700</xdr:colOff>
      <xdr:row>2</xdr:row>
      <xdr:rowOff>47625</xdr:rowOff>
    </xdr:from>
    <xdr:to>
      <xdr:col>5</xdr:col>
      <xdr:colOff>400050</xdr:colOff>
      <xdr:row>4</xdr:row>
      <xdr:rowOff>190500</xdr:rowOff>
    </xdr:to>
    <xdr:pic>
      <xdr:nvPicPr>
        <xdr:cNvPr id="30014" name="Imagen 19" descr="http://www.colombiacompra.gov.co/sites/default/files/logo_1_0.png">
          <a:extLst>
            <a:ext uri="{FF2B5EF4-FFF2-40B4-BE49-F238E27FC236}">
              <a16:creationId xmlns:a16="http://schemas.microsoft.com/office/drawing/2014/main" id="{A8C6AA21-563C-102D-82FD-BB688D5D4D0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24625" y="361950"/>
          <a:ext cx="17430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2</xdr:row>
      <xdr:rowOff>66675</xdr:rowOff>
    </xdr:from>
    <xdr:to>
      <xdr:col>3</xdr:col>
      <xdr:colOff>28575</xdr:colOff>
      <xdr:row>4</xdr:row>
      <xdr:rowOff>190500</xdr:rowOff>
    </xdr:to>
    <xdr:pic>
      <xdr:nvPicPr>
        <xdr:cNvPr id="30015" name="Imagen 15" descr="C:\Users\carotorres\Desktop\dnp.jpg">
          <a:extLst>
            <a:ext uri="{FF2B5EF4-FFF2-40B4-BE49-F238E27FC236}">
              <a16:creationId xmlns:a16="http://schemas.microsoft.com/office/drawing/2014/main" id="{8985EA18-2623-AF49-28F5-0017370A26C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314700" y="381000"/>
          <a:ext cx="13620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152400</xdr:colOff>
      <xdr:row>2</xdr:row>
      <xdr:rowOff>9525</xdr:rowOff>
    </xdr:from>
    <xdr:to>
      <xdr:col>4</xdr:col>
      <xdr:colOff>209550</xdr:colOff>
      <xdr:row>4</xdr:row>
      <xdr:rowOff>180975</xdr:rowOff>
    </xdr:to>
    <xdr:pic>
      <xdr:nvPicPr>
        <xdr:cNvPr id="30016" name="Imagen 16" descr="C:\Users\carotorres\Desktop\funcion publica.jpg">
          <a:extLst>
            <a:ext uri="{FF2B5EF4-FFF2-40B4-BE49-F238E27FC236}">
              <a16:creationId xmlns:a16="http://schemas.microsoft.com/office/drawing/2014/main" id="{AD08960C-57BE-27FE-3086-B6DF992392D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2" t="27222" r="52692" b="18335"/>
        <a:stretch>
          <a:fillRect/>
        </a:stretch>
      </xdr:blipFill>
      <xdr:spPr bwMode="auto">
        <a:xfrm>
          <a:off x="4800600" y="323850"/>
          <a:ext cx="16668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619125</xdr:colOff>
      <xdr:row>0</xdr:row>
      <xdr:rowOff>0</xdr:rowOff>
    </xdr:from>
    <xdr:to>
      <xdr:col>4</xdr:col>
      <xdr:colOff>400050</xdr:colOff>
      <xdr:row>2</xdr:row>
      <xdr:rowOff>142875</xdr:rowOff>
    </xdr:to>
    <xdr:pic>
      <xdr:nvPicPr>
        <xdr:cNvPr id="17879" name="Picture 3" descr="http://www.procuraduria.gov.co/portal/media/image/99.jpg">
          <a:extLst>
            <a:ext uri="{FF2B5EF4-FFF2-40B4-BE49-F238E27FC236}">
              <a16:creationId xmlns:a16="http://schemas.microsoft.com/office/drawing/2014/main" id="{B9FF11A2-55D9-44A6-D48F-E6C1AF5C5C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48225" y="0"/>
          <a:ext cx="9429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361950</xdr:colOff>
      <xdr:row>0</xdr:row>
      <xdr:rowOff>47625</xdr:rowOff>
    </xdr:from>
    <xdr:to>
      <xdr:col>5</xdr:col>
      <xdr:colOff>323850</xdr:colOff>
      <xdr:row>2</xdr:row>
      <xdr:rowOff>104775</xdr:rowOff>
    </xdr:to>
    <xdr:pic>
      <xdr:nvPicPr>
        <xdr:cNvPr id="17880" name="Picture 5" descr="http://www.archivogeneral.gov.co/sites/all/themes/nevia/images/transparencia33.jpg">
          <a:extLst>
            <a:ext uri="{FF2B5EF4-FFF2-40B4-BE49-F238E27FC236}">
              <a16:creationId xmlns:a16="http://schemas.microsoft.com/office/drawing/2014/main" id="{67BE8EE7-9019-ED0F-CC2D-31519571D5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9257" r="20976" b="-6374"/>
        <a:stretch>
          <a:fillRect/>
        </a:stretch>
      </xdr:blipFill>
      <xdr:spPr bwMode="auto">
        <a:xfrm>
          <a:off x="5753100" y="47625"/>
          <a:ext cx="1095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114300</xdr:rowOff>
    </xdr:from>
    <xdr:to>
      <xdr:col>2</xdr:col>
      <xdr:colOff>914400</xdr:colOff>
      <xdr:row>1</xdr:row>
      <xdr:rowOff>304800</xdr:rowOff>
    </xdr:to>
    <xdr:pic>
      <xdr:nvPicPr>
        <xdr:cNvPr id="17881" name="Imagen 5" descr="C:\Users\carotorres\Desktop\dnp.jpg">
          <a:extLst>
            <a:ext uri="{FF2B5EF4-FFF2-40B4-BE49-F238E27FC236}">
              <a16:creationId xmlns:a16="http://schemas.microsoft.com/office/drawing/2014/main" id="{334DF5D4-1970-7991-F1A8-3B8947633FC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14300"/>
          <a:ext cx="14668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1000125</xdr:colOff>
      <xdr:row>0</xdr:row>
      <xdr:rowOff>123825</xdr:rowOff>
    </xdr:from>
    <xdr:to>
      <xdr:col>2</xdr:col>
      <xdr:colOff>2705100</xdr:colOff>
      <xdr:row>2</xdr:row>
      <xdr:rowOff>9525</xdr:rowOff>
    </xdr:to>
    <xdr:pic>
      <xdr:nvPicPr>
        <xdr:cNvPr id="17882" name="Imagen 6" descr="C:\Users\carotorres\Desktop\funcion publica.jpg">
          <a:extLst>
            <a:ext uri="{FF2B5EF4-FFF2-40B4-BE49-F238E27FC236}">
              <a16:creationId xmlns:a16="http://schemas.microsoft.com/office/drawing/2014/main" id="{90F2F646-F974-65C2-281B-C6D2160B1E4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29411" r="52258" b="20168"/>
        <a:stretch>
          <a:fillRect/>
        </a:stretch>
      </xdr:blipFill>
      <xdr:spPr bwMode="auto">
        <a:xfrm>
          <a:off x="1552575" y="123825"/>
          <a:ext cx="17049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2771775</xdr:colOff>
      <xdr:row>0</xdr:row>
      <xdr:rowOff>114300</xdr:rowOff>
    </xdr:from>
    <xdr:to>
      <xdr:col>3</xdr:col>
      <xdr:colOff>361950</xdr:colOff>
      <xdr:row>1</xdr:row>
      <xdr:rowOff>295275</xdr:rowOff>
    </xdr:to>
    <xdr:pic>
      <xdr:nvPicPr>
        <xdr:cNvPr id="17883" name="Imagen 7" descr="C:\Users\carotorres\Desktop\funcion publica.jpg">
          <a:extLst>
            <a:ext uri="{FF2B5EF4-FFF2-40B4-BE49-F238E27FC236}">
              <a16:creationId xmlns:a16="http://schemas.microsoft.com/office/drawing/2014/main" id="{371648FE-225B-3FFA-BDBC-27FD5D4A771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50322"/>
        <a:stretch>
          <a:fillRect/>
        </a:stretch>
      </xdr:blipFill>
      <xdr:spPr bwMode="auto">
        <a:xfrm>
          <a:off x="3324225" y="114300"/>
          <a:ext cx="12668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619125</xdr:colOff>
      <xdr:row>0</xdr:row>
      <xdr:rowOff>0</xdr:rowOff>
    </xdr:from>
    <xdr:to>
      <xdr:col>4</xdr:col>
      <xdr:colOff>400050</xdr:colOff>
      <xdr:row>2</xdr:row>
      <xdr:rowOff>142875</xdr:rowOff>
    </xdr:to>
    <xdr:pic>
      <xdr:nvPicPr>
        <xdr:cNvPr id="17884" name="Picture 3" descr="http://www.procuraduria.gov.co/portal/media/image/99.jpg">
          <a:extLst>
            <a:ext uri="{FF2B5EF4-FFF2-40B4-BE49-F238E27FC236}">
              <a16:creationId xmlns:a16="http://schemas.microsoft.com/office/drawing/2014/main" id="{A9C38617-46EE-7A11-A30E-E9E60E5D35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48225" y="0"/>
          <a:ext cx="9429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361950</xdr:colOff>
      <xdr:row>0</xdr:row>
      <xdr:rowOff>47625</xdr:rowOff>
    </xdr:from>
    <xdr:to>
      <xdr:col>5</xdr:col>
      <xdr:colOff>323850</xdr:colOff>
      <xdr:row>2</xdr:row>
      <xdr:rowOff>104775</xdr:rowOff>
    </xdr:to>
    <xdr:pic>
      <xdr:nvPicPr>
        <xdr:cNvPr id="17885" name="Picture 5" descr="http://www.archivogeneral.gov.co/sites/all/themes/nevia/images/transparencia33.jpg">
          <a:extLst>
            <a:ext uri="{FF2B5EF4-FFF2-40B4-BE49-F238E27FC236}">
              <a16:creationId xmlns:a16="http://schemas.microsoft.com/office/drawing/2014/main" id="{4AEE9423-8BB7-EF5C-2844-20BB492AED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9257" r="20976" b="-6374"/>
        <a:stretch>
          <a:fillRect/>
        </a:stretch>
      </xdr:blipFill>
      <xdr:spPr bwMode="auto">
        <a:xfrm>
          <a:off x="5753100" y="47625"/>
          <a:ext cx="1095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114300</xdr:rowOff>
    </xdr:from>
    <xdr:to>
      <xdr:col>2</xdr:col>
      <xdr:colOff>914400</xdr:colOff>
      <xdr:row>1</xdr:row>
      <xdr:rowOff>304800</xdr:rowOff>
    </xdr:to>
    <xdr:pic>
      <xdr:nvPicPr>
        <xdr:cNvPr id="17886" name="Imagen 5" descr="C:\Users\carotorres\Desktop\dnp.jpg">
          <a:extLst>
            <a:ext uri="{FF2B5EF4-FFF2-40B4-BE49-F238E27FC236}">
              <a16:creationId xmlns:a16="http://schemas.microsoft.com/office/drawing/2014/main" id="{67F99EC4-E16D-3569-A350-D687A9BD84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14300"/>
          <a:ext cx="14668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1000125</xdr:colOff>
      <xdr:row>0</xdr:row>
      <xdr:rowOff>123825</xdr:rowOff>
    </xdr:from>
    <xdr:to>
      <xdr:col>2</xdr:col>
      <xdr:colOff>2705100</xdr:colOff>
      <xdr:row>2</xdr:row>
      <xdr:rowOff>9525</xdr:rowOff>
    </xdr:to>
    <xdr:pic>
      <xdr:nvPicPr>
        <xdr:cNvPr id="17887" name="Imagen 6" descr="C:\Users\carotorres\Desktop\funcion publica.jpg">
          <a:extLst>
            <a:ext uri="{FF2B5EF4-FFF2-40B4-BE49-F238E27FC236}">
              <a16:creationId xmlns:a16="http://schemas.microsoft.com/office/drawing/2014/main" id="{5FF842B6-ACB1-1F6E-7C78-A825DDCB5A8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29411" r="52258" b="20168"/>
        <a:stretch>
          <a:fillRect/>
        </a:stretch>
      </xdr:blipFill>
      <xdr:spPr bwMode="auto">
        <a:xfrm>
          <a:off x="1552575" y="123825"/>
          <a:ext cx="17049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2771775</xdr:colOff>
      <xdr:row>0</xdr:row>
      <xdr:rowOff>114300</xdr:rowOff>
    </xdr:from>
    <xdr:to>
      <xdr:col>3</xdr:col>
      <xdr:colOff>361950</xdr:colOff>
      <xdr:row>1</xdr:row>
      <xdr:rowOff>295275</xdr:rowOff>
    </xdr:to>
    <xdr:pic>
      <xdr:nvPicPr>
        <xdr:cNvPr id="17888" name="Imagen 7" descr="C:\Users\carotorres\Desktop\funcion publica.jpg">
          <a:extLst>
            <a:ext uri="{FF2B5EF4-FFF2-40B4-BE49-F238E27FC236}">
              <a16:creationId xmlns:a16="http://schemas.microsoft.com/office/drawing/2014/main" id="{B53C7BC9-EB0C-8BC2-69C9-EBB32C5EC86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50322"/>
        <a:stretch>
          <a:fillRect/>
        </a:stretch>
      </xdr:blipFill>
      <xdr:spPr bwMode="auto">
        <a:xfrm>
          <a:off x="3324225" y="114300"/>
          <a:ext cx="12668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581025</xdr:colOff>
      <xdr:row>0</xdr:row>
      <xdr:rowOff>9525</xdr:rowOff>
    </xdr:from>
    <xdr:to>
      <xdr:col>5</xdr:col>
      <xdr:colOff>1981200</xdr:colOff>
      <xdr:row>2</xdr:row>
      <xdr:rowOff>66675</xdr:rowOff>
    </xdr:to>
    <xdr:pic>
      <xdr:nvPicPr>
        <xdr:cNvPr id="18903" name="Picture 3" descr="http://www.procuraduria.gov.co/portal/media/image/99.jpg">
          <a:extLst>
            <a:ext uri="{FF2B5EF4-FFF2-40B4-BE49-F238E27FC236}">
              <a16:creationId xmlns:a16="http://schemas.microsoft.com/office/drawing/2014/main" id="{14311871-BEC9-07F2-DCAF-B367BBD8FC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0850" y="9525"/>
          <a:ext cx="140017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1905000</xdr:colOff>
      <xdr:row>0</xdr:row>
      <xdr:rowOff>85725</xdr:rowOff>
    </xdr:from>
    <xdr:to>
      <xdr:col>5</xdr:col>
      <xdr:colOff>3486150</xdr:colOff>
      <xdr:row>2</xdr:row>
      <xdr:rowOff>38100</xdr:rowOff>
    </xdr:to>
    <xdr:pic>
      <xdr:nvPicPr>
        <xdr:cNvPr id="18904" name="Picture 5" descr="http://www.archivogeneral.gov.co/sites/all/themes/nevia/images/transparencia33.jpg">
          <a:extLst>
            <a:ext uri="{FF2B5EF4-FFF2-40B4-BE49-F238E27FC236}">
              <a16:creationId xmlns:a16="http://schemas.microsoft.com/office/drawing/2014/main" id="{48013D92-7861-F24D-4D80-BFE0536E4F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9257" r="20976" b="-6374"/>
        <a:stretch>
          <a:fillRect/>
        </a:stretch>
      </xdr:blipFill>
      <xdr:spPr bwMode="auto">
        <a:xfrm>
          <a:off x="8124825" y="85725"/>
          <a:ext cx="158115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171450</xdr:rowOff>
    </xdr:from>
    <xdr:to>
      <xdr:col>2</xdr:col>
      <xdr:colOff>1866900</xdr:colOff>
      <xdr:row>1</xdr:row>
      <xdr:rowOff>428625</xdr:rowOff>
    </xdr:to>
    <xdr:pic>
      <xdr:nvPicPr>
        <xdr:cNvPr id="18905" name="Imagen 5" descr="C:\Users\carotorres\Desktop\dnp.jpg">
          <a:extLst>
            <a:ext uri="{FF2B5EF4-FFF2-40B4-BE49-F238E27FC236}">
              <a16:creationId xmlns:a16="http://schemas.microsoft.com/office/drawing/2014/main" id="{DA3DF8D5-36D4-F2F0-DA31-2E0E5396766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0975" y="171450"/>
          <a:ext cx="22383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1762125</xdr:colOff>
      <xdr:row>0</xdr:row>
      <xdr:rowOff>161925</xdr:rowOff>
    </xdr:from>
    <xdr:to>
      <xdr:col>3</xdr:col>
      <xdr:colOff>876300</xdr:colOff>
      <xdr:row>1</xdr:row>
      <xdr:rowOff>447675</xdr:rowOff>
    </xdr:to>
    <xdr:pic>
      <xdr:nvPicPr>
        <xdr:cNvPr id="18906" name="Imagen 6" descr="C:\Users\carotorres\Desktop\funcion publica.jpg">
          <a:extLst>
            <a:ext uri="{FF2B5EF4-FFF2-40B4-BE49-F238E27FC236}">
              <a16:creationId xmlns:a16="http://schemas.microsoft.com/office/drawing/2014/main" id="{390C4A18-7D7A-1A9B-1F70-B1992361026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29411" r="52258" b="20168"/>
        <a:stretch>
          <a:fillRect/>
        </a:stretch>
      </xdr:blipFill>
      <xdr:spPr bwMode="auto">
        <a:xfrm>
          <a:off x="2314575" y="161925"/>
          <a:ext cx="24860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838200</xdr:colOff>
      <xdr:row>0</xdr:row>
      <xdr:rowOff>114300</xdr:rowOff>
    </xdr:from>
    <xdr:to>
      <xdr:col>5</xdr:col>
      <xdr:colOff>647700</xdr:colOff>
      <xdr:row>1</xdr:row>
      <xdr:rowOff>381000</xdr:rowOff>
    </xdr:to>
    <xdr:pic>
      <xdr:nvPicPr>
        <xdr:cNvPr id="18907" name="Imagen 7" descr="C:\Users\carotorres\Desktop\funcion publica.jpg">
          <a:extLst>
            <a:ext uri="{FF2B5EF4-FFF2-40B4-BE49-F238E27FC236}">
              <a16:creationId xmlns:a16="http://schemas.microsoft.com/office/drawing/2014/main" id="{8CE0C9F5-20DA-1B32-5440-DDDA66ABB3C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50322"/>
        <a:stretch>
          <a:fillRect/>
        </a:stretch>
      </xdr:blipFill>
      <xdr:spPr bwMode="auto">
        <a:xfrm>
          <a:off x="4762500" y="114300"/>
          <a:ext cx="21050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581025</xdr:colOff>
      <xdr:row>0</xdr:row>
      <xdr:rowOff>9525</xdr:rowOff>
    </xdr:from>
    <xdr:to>
      <xdr:col>5</xdr:col>
      <xdr:colOff>1981200</xdr:colOff>
      <xdr:row>2</xdr:row>
      <xdr:rowOff>66675</xdr:rowOff>
    </xdr:to>
    <xdr:pic>
      <xdr:nvPicPr>
        <xdr:cNvPr id="18908" name="Picture 3" descr="http://www.procuraduria.gov.co/portal/media/image/99.jpg">
          <a:extLst>
            <a:ext uri="{FF2B5EF4-FFF2-40B4-BE49-F238E27FC236}">
              <a16:creationId xmlns:a16="http://schemas.microsoft.com/office/drawing/2014/main" id="{CDEEC6D4-B8AB-99E5-592D-0C850185E9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0850" y="9525"/>
          <a:ext cx="140017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1905000</xdr:colOff>
      <xdr:row>0</xdr:row>
      <xdr:rowOff>85725</xdr:rowOff>
    </xdr:from>
    <xdr:to>
      <xdr:col>5</xdr:col>
      <xdr:colOff>3486150</xdr:colOff>
      <xdr:row>2</xdr:row>
      <xdr:rowOff>38100</xdr:rowOff>
    </xdr:to>
    <xdr:pic>
      <xdr:nvPicPr>
        <xdr:cNvPr id="18909" name="Picture 5" descr="http://www.archivogeneral.gov.co/sites/all/themes/nevia/images/transparencia33.jpg">
          <a:extLst>
            <a:ext uri="{FF2B5EF4-FFF2-40B4-BE49-F238E27FC236}">
              <a16:creationId xmlns:a16="http://schemas.microsoft.com/office/drawing/2014/main" id="{06A88F17-139D-C325-7B5D-67B946ED07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9257" r="20976" b="-6374"/>
        <a:stretch>
          <a:fillRect/>
        </a:stretch>
      </xdr:blipFill>
      <xdr:spPr bwMode="auto">
        <a:xfrm>
          <a:off x="8124825" y="85725"/>
          <a:ext cx="158115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171450</xdr:rowOff>
    </xdr:from>
    <xdr:to>
      <xdr:col>2</xdr:col>
      <xdr:colOff>1866900</xdr:colOff>
      <xdr:row>1</xdr:row>
      <xdr:rowOff>428625</xdr:rowOff>
    </xdr:to>
    <xdr:pic>
      <xdr:nvPicPr>
        <xdr:cNvPr id="18910" name="Imagen 5" descr="C:\Users\carotorres\Desktop\dnp.jpg">
          <a:extLst>
            <a:ext uri="{FF2B5EF4-FFF2-40B4-BE49-F238E27FC236}">
              <a16:creationId xmlns:a16="http://schemas.microsoft.com/office/drawing/2014/main" id="{FC883AF4-7507-ED3E-7012-35F14ECF3B3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0975" y="171450"/>
          <a:ext cx="22383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1762125</xdr:colOff>
      <xdr:row>0</xdr:row>
      <xdr:rowOff>161925</xdr:rowOff>
    </xdr:from>
    <xdr:to>
      <xdr:col>3</xdr:col>
      <xdr:colOff>876300</xdr:colOff>
      <xdr:row>1</xdr:row>
      <xdr:rowOff>447675</xdr:rowOff>
    </xdr:to>
    <xdr:pic>
      <xdr:nvPicPr>
        <xdr:cNvPr id="18911" name="Imagen 6" descr="C:\Users\carotorres\Desktop\funcion publica.jpg">
          <a:extLst>
            <a:ext uri="{FF2B5EF4-FFF2-40B4-BE49-F238E27FC236}">
              <a16:creationId xmlns:a16="http://schemas.microsoft.com/office/drawing/2014/main" id="{EEC41CA1-1145-CF38-D2A2-CAAB59D1090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29411" r="52258" b="20168"/>
        <a:stretch>
          <a:fillRect/>
        </a:stretch>
      </xdr:blipFill>
      <xdr:spPr bwMode="auto">
        <a:xfrm>
          <a:off x="2314575" y="161925"/>
          <a:ext cx="24860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838200</xdr:colOff>
      <xdr:row>0</xdr:row>
      <xdr:rowOff>114300</xdr:rowOff>
    </xdr:from>
    <xdr:to>
      <xdr:col>5</xdr:col>
      <xdr:colOff>647700</xdr:colOff>
      <xdr:row>1</xdr:row>
      <xdr:rowOff>381000</xdr:rowOff>
    </xdr:to>
    <xdr:pic>
      <xdr:nvPicPr>
        <xdr:cNvPr id="18912" name="Imagen 7" descr="C:\Users\carotorres\Desktop\funcion publica.jpg">
          <a:extLst>
            <a:ext uri="{FF2B5EF4-FFF2-40B4-BE49-F238E27FC236}">
              <a16:creationId xmlns:a16="http://schemas.microsoft.com/office/drawing/2014/main" id="{5340EA87-C453-7721-6704-BF64EEB9ABE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50322"/>
        <a:stretch>
          <a:fillRect/>
        </a:stretch>
      </xdr:blipFill>
      <xdr:spPr bwMode="auto">
        <a:xfrm>
          <a:off x="4762500" y="114300"/>
          <a:ext cx="21050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20and%20Settings\JFERREIRAT\Mis%20documentos\JFTABARES\DATOS%20iPOD\backaup%20mij\CONTRATACI&#211;N%20MIJ-OAJ-GCG-GSLC\BASE%20DE%20DATOS%20CONTRATOS\MULTIART%20S%20en%20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ura"/>
      <sheetName val="Inventario"/>
      <sheetName val="Nomina"/>
      <sheetName val="Datos E"/>
      <sheetName val="Recibo"/>
    </sheetNames>
    <sheetDataSet>
      <sheetData sheetId="0"/>
      <sheetData sheetId="1"/>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person displayName="Juan Camilo Sierra Rodriguez" id="{1EC81777-321E-4E77-83CD-A8ACC065924A}" userId="S::juan.sierra@gobiernobogota.gov.co::919a86ab-0cfc-4c86-8661-503bb6b06263" providerId="AD"/>
  <person displayName="Mario Esteban Vargas Pisco" id="{DEFC9EFB-938B-4A16-B838-DCCF045A07F5}" userId="S::mario.vargas@gobiernobogota.gov.co::d193d9d0-c05f-4e0b-86df-44bd2e68cdae" providerId="AD"/>
  <person displayName="Cristian Daniel Villarreal Parroquiano" id="{C03DBA01-56F2-4971-A0C4-D74C2696153B}" userId="S::cristian.villarreal@gobiernobogota.gov.co::c94fc1e4-3b46-481f-9ea7-fd4f25f10b0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3" displayName="Tabla3" ref="A4:H191" totalsRowShown="0" headerRowDxfId="23" tableBorderDxfId="22">
  <autoFilter ref="A4:H191" xr:uid="{00000000-0009-0000-0100-000002000000}"/>
  <tableColumns count="8">
    <tableColumn id="1" xr3:uid="{00000000-0010-0000-0000-000001000000}" name="LOCALIDAD" dataDxfId="21"/>
    <tableColumn id="2" xr3:uid="{00000000-0010-0000-0000-000002000000}" name="NOMBRE DEL CONTRATISTA" dataDxfId="20"/>
    <tableColumn id="3" xr3:uid="{00000000-0010-0000-0000-000003000000}" name="NÚMERO DE CONTRATO" dataDxfId="19"/>
    <tableColumn id="4" xr3:uid="{00000000-0010-0000-0000-000004000000}" name="OBJETO CONTRACTUAL " dataDxfId="18"/>
    <tableColumn id="5" xr3:uid="{00000000-0010-0000-0000-000005000000}" name="FECHA DE INICIO" dataDxfId="17"/>
    <tableColumn id="6" xr3:uid="{00000000-0010-0000-0000-000006000000}" name="FECHA DE TERMINACION" dataDxfId="16"/>
    <tableColumn id="7" xr3:uid="{00000000-0010-0000-0000-000007000000}" name="NOMBRE UBICACIÓN" dataDxfId="15"/>
    <tableColumn id="8" xr3:uid="{00000000-0010-0000-0000-000008000000}" name="NOMBRE UBICACION INTERNA" dataDxfId="1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2" displayName="Tabla2" ref="A4:I36" totalsRowShown="0" headerRowDxfId="13" headerRowBorderDxfId="12" tableBorderDxfId="11" headerRowCellStyle="Normal 5">
  <autoFilter ref="A4:I36" xr:uid="{00000000-0009-0000-0100-000001000000}"/>
  <tableColumns count="9">
    <tableColumn id="1" xr3:uid="{00000000-0010-0000-0100-000001000000}" name="N. " dataDxfId="10" dataCellStyle="Normal 5"/>
    <tableColumn id="2" xr3:uid="{00000000-0010-0000-0100-000002000000}" name="APELLIDOS Y NOMBRES" dataDxfId="9"/>
    <tableColumn id="3" xr3:uid="{00000000-0010-0000-0100-000003000000}" name="CÉDULA" dataDxfId="8"/>
    <tableColumn id="4" xr3:uid="{00000000-0010-0000-0100-000004000000}" name="DENOMINACIÓN DEL CARGO" dataDxfId="7"/>
    <tableColumn id="9" xr3:uid="{00000000-0010-0000-0100-000009000000}" name="UBICACION AREA" dataDxfId="6"/>
    <tableColumn id="5" xr3:uid="{00000000-0010-0000-0100-000005000000}" name="UBICACIÓN INTERNA" dataDxfId="5"/>
    <tableColumn id="6" xr3:uid="{00000000-0010-0000-0100-000006000000}" name="CORREO ELECTRONICO" dataDxfId="4"/>
    <tableColumn id="7" xr3:uid="{00000000-0010-0000-0100-000007000000}" name="TELEFONO EXTENSIÓN" dataDxfId="3"/>
    <tableColumn id="8" xr3:uid="{00000000-0010-0000-0100-000008000000}" name="CELULAR" dataDxfId="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 dT="2024-04-12T02:12:27.64" personId="{1EC81777-321E-4E77-83CD-A8ACC065924A}" id="{64847E44-C347-4033-A9A0-A96871384069}">
    <text>Corte BD contratación: 08/04/2024</text>
  </threadedComment>
</ThreadedComments>
</file>

<file path=xl/threadedComments/threadedComment2.xml><?xml version="1.0" encoding="utf-8"?>
<ThreadedComments xmlns="http://schemas.microsoft.com/office/spreadsheetml/2018/threadedcomments" xmlns:x="http://schemas.openxmlformats.org/spreadsheetml/2006/main">
  <threadedComment ref="T2" dT="2023-08-22T21:12:15.00" personId="{DEFC9EFB-938B-4A16-B838-DCCF045A07F5}" id="{D88FE82B-D05B-4611-BD5B-C166A1F5F1C2}">
    <text>Pendiente</text>
  </threadedComment>
  <threadedComment ref="AB2" dT="2023-10-17T19:27:23.54" personId="{C03DBA01-56F2-4971-A0C4-D74C2696153B}" id="{36B978A7-7597-43AA-AF82-EAC35CD13B63}">
    <text>Planeado</text>
  </threadedComment>
  <threadedComment ref="AG2" dT="2023-10-17T19:27:39.80" personId="{C03DBA01-56F2-4971-A0C4-D74C2696153B}" id="{98E0EC48-B827-45C0-A488-DC9069C7A8AF}">
    <text>Contratadas</text>
  </threadedComment>
  <threadedComment ref="AL2" dT="2023-10-17T19:27:53.43" personId="{C03DBA01-56F2-4971-A0C4-D74C2696153B}" id="{AA3BF35F-A491-4FE8-9680-FE623BD042AE}">
    <text>Entregadas</text>
  </threadedComment>
  <threadedComment ref="AQ2" dT="2023-10-17T19:27:53.43" personId="{C03DBA01-56F2-4971-A0C4-D74C2696153B}" id="{FF854253-0572-492B-8597-46AEB77CAFC5}">
    <text>Entregadas</text>
  </threadedComment>
  <threadedComment ref="AV2" dT="2023-10-17T19:27:53.43" personId="{C03DBA01-56F2-4971-A0C4-D74C2696153B}" id="{27AADDD5-E760-46F7-A693-DAF0CBEE202F}">
    <text>Entregadas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hyperlink" Target="mailto:omar.barrera@gobiernobogota.gov.co" TargetMode="External"/><Relationship Id="rId2" Type="http://schemas.openxmlformats.org/officeDocument/2006/relationships/hyperlink" Target="mailto:luz.riverosr@gobiernobogota.gov.co" TargetMode="External"/><Relationship Id="rId1" Type="http://schemas.openxmlformats.org/officeDocument/2006/relationships/hyperlink" Target="mailto:julieta.escobar@gobiernobogota.gov.co" TargetMode="External"/><Relationship Id="rId6" Type="http://schemas.openxmlformats.org/officeDocument/2006/relationships/table" Target="../tables/table2.xml"/><Relationship Id="rId5" Type="http://schemas.openxmlformats.org/officeDocument/2006/relationships/printerSettings" Target="../printerSettings/printerSettings7.bin"/><Relationship Id="rId4" Type="http://schemas.openxmlformats.org/officeDocument/2006/relationships/hyperlink" Target="mailto:milton.tumbaqui@gobiernobogota.gov.co" TargetMode="External"/></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 Id="rId4" Type="http://schemas.microsoft.com/office/2017/10/relationships/threadedComment" Target="../threadedComments/threadedComment2.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13.bin"/><Relationship Id="rId3" Type="http://schemas.openxmlformats.org/officeDocument/2006/relationships/hyperlink" Target="https://gobiernobogota-my.sharepoint.com/:b:/g/personal/maria_farfan_gobiernobogota_gov_co/ETTQ2_L9QApCmK-S6gGSL_wBDjPQHzzZQy4tSHAAEfqALQ?e=Og6kBD" TargetMode="External"/><Relationship Id="rId7" Type="http://schemas.openxmlformats.org/officeDocument/2006/relationships/hyperlink" Target="https://www.facebook.com/AlcaldiaLocaldeChapinero%20%20%20https:/twitter.com/alcaldchapinero%20https:/www.instagram.com/alcaldiachapinero/%20%20https:/www.youtube.com/@AlcaldiaLocaldeChapinero%20http:/chapinero.gov.co/" TargetMode="External"/><Relationship Id="rId2" Type="http://schemas.openxmlformats.org/officeDocument/2006/relationships/hyperlink" Target="http://www.chapinero.gov.co/milocalidad/rendicion-cuentas-2021" TargetMode="External"/><Relationship Id="rId1" Type="http://schemas.openxmlformats.org/officeDocument/2006/relationships/hyperlink" Target="http://www.chapinero.gov.co/milocalidad/rendicion-cuentas-vigencia-2020" TargetMode="External"/><Relationship Id="rId6" Type="http://schemas.openxmlformats.org/officeDocument/2006/relationships/hyperlink" Target="http://www.chapinero.gov.co/transparencia/instrumentos-gestion-informacion-publica/Informe-pqr-denuncias-solicitudes" TargetMode="External"/><Relationship Id="rId5" Type="http://schemas.openxmlformats.org/officeDocument/2006/relationships/hyperlink" Target="http://www.chapinero.gov.co/transparencia/organizacion/directorio-agremiaciones-asociaciones-y-otros-grupos-interes" TargetMode="External"/><Relationship Id="rId4" Type="http://schemas.openxmlformats.org/officeDocument/2006/relationships/hyperlink" Target="http://www.chapinero.gov.co/milocalidad/rendicion-cuentas-2022" TargetMode="External"/><Relationship Id="rId9" Type="http://schemas.openxmlformats.org/officeDocument/2006/relationships/drawing" Target="../drawings/drawing8.xml"/></Relationships>
</file>

<file path=xl/worksheets/_rels/sheet21.xml.rels><?xml version="1.0" encoding="UTF-8" standalone="yes"?>
<Relationships xmlns="http://schemas.openxmlformats.org/package/2006/relationships"><Relationship Id="rId8" Type="http://schemas.openxmlformats.org/officeDocument/2006/relationships/hyperlink" Target="http://www.chapinero.gov.co/planeacion-clasificacion-planes/plan-gasto-publico-2023" TargetMode="External"/><Relationship Id="rId3" Type="http://schemas.openxmlformats.org/officeDocument/2006/relationships/hyperlink" Target="http://www.chapinero.gov.co/content/estructura-interna-alcaldia-local-chapinero" TargetMode="External"/><Relationship Id="rId7" Type="http://schemas.openxmlformats.org/officeDocument/2006/relationships/hyperlink" Target="http://www.chapinero.gov.co/sites/chapinero.gov.co/files/planeacion/e-book_compressed_1.pdf" TargetMode="External"/><Relationship Id="rId2" Type="http://schemas.openxmlformats.org/officeDocument/2006/relationships/hyperlink" Target="http://www.chapinero.gov.co/content/nueva-seccion-transparencia" TargetMode="External"/><Relationship Id="rId1" Type="http://schemas.openxmlformats.org/officeDocument/2006/relationships/hyperlink" Target="http://www.chapinero.gov.co/content/nueva-seccion-transparencia" TargetMode="External"/><Relationship Id="rId6" Type="http://schemas.openxmlformats.org/officeDocument/2006/relationships/hyperlink" Target="http://gaia.gobiernobogota.gov.co/node/134" TargetMode="External"/><Relationship Id="rId11" Type="http://schemas.openxmlformats.org/officeDocument/2006/relationships/drawing" Target="../drawings/drawing9.xml"/><Relationship Id="rId5" Type="http://schemas.openxmlformats.org/officeDocument/2006/relationships/hyperlink" Target="http://www.chapinero.gov.co/content/nueva-seccion-transparencia" TargetMode="External"/><Relationship Id="rId10" Type="http://schemas.openxmlformats.org/officeDocument/2006/relationships/printerSettings" Target="../printerSettings/printerSettings14.bin"/><Relationship Id="rId4" Type="http://schemas.openxmlformats.org/officeDocument/2006/relationships/hyperlink" Target="http://www.chapinero.gov.co/content/nueva-seccion-transparencia" TargetMode="External"/><Relationship Id="rId9" Type="http://schemas.openxmlformats.org/officeDocument/2006/relationships/hyperlink" Target="http://www.chapinero.gov.co/transparencia/organizacion/quienes-somos" TargetMode="Externa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mailto:sistemas.chapinero@gobiernobogota.gov.co" TargetMode="External"/><Relationship Id="rId7" Type="http://schemas.openxmlformats.org/officeDocument/2006/relationships/hyperlink" Target="mailto:sistemas.chapinero@gobiernobogota.gov.co" TargetMode="External"/><Relationship Id="rId2" Type="http://schemas.openxmlformats.org/officeDocument/2006/relationships/hyperlink" Target="mailto:soporte.tecnico@gobiernobogota.gov.co" TargetMode="External"/><Relationship Id="rId1" Type="http://schemas.openxmlformats.org/officeDocument/2006/relationships/hyperlink" Target="http://chapinero.gov.co/" TargetMode="External"/><Relationship Id="rId6" Type="http://schemas.openxmlformats.org/officeDocument/2006/relationships/hyperlink" Target="file:///\\10.40.50.6\Backup1\1Contratacion\Contratacion" TargetMode="External"/><Relationship Id="rId5" Type="http://schemas.openxmlformats.org/officeDocument/2006/relationships/hyperlink" Target="mailto:comunicaciones.chapinero@gobiernobogota.gov.co" TargetMode="External"/><Relationship Id="rId4" Type="http://schemas.openxmlformats.org/officeDocument/2006/relationships/hyperlink" Target="mailto:comunicaciones.chapinero@gobiernobogota.gov.co" TargetMode="External"/><Relationship Id="rId9"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D31"/>
  <sheetViews>
    <sheetView showGridLines="0" zoomScaleNormal="100" workbookViewId="0">
      <selection activeCell="C12" sqref="C12"/>
    </sheetView>
  </sheetViews>
  <sheetFormatPr baseColWidth="10" defaultColWidth="11.42578125" defaultRowHeight="12.75"/>
  <cols>
    <col min="1" max="1" width="5.7109375" style="4" customWidth="1"/>
    <col min="2" max="2" width="27.85546875" style="4" bestFit="1" customWidth="1"/>
    <col min="3" max="3" width="60.28515625" style="4" customWidth="1"/>
    <col min="4" max="4" width="26.85546875" style="4" customWidth="1"/>
    <col min="5" max="16384" width="11.42578125" style="4"/>
  </cols>
  <sheetData>
    <row r="1" spans="1:4">
      <c r="A1" s="803" t="s">
        <v>0</v>
      </c>
      <c r="B1" s="803"/>
      <c r="C1" s="803"/>
      <c r="D1" s="803"/>
    </row>
    <row r="2" spans="1:4" s="14" customFormat="1">
      <c r="A2" s="549" t="s">
        <v>1</v>
      </c>
      <c r="B2" s="549" t="s">
        <v>2</v>
      </c>
      <c r="C2" s="549" t="s">
        <v>3</v>
      </c>
      <c r="D2" s="549" t="s">
        <v>4</v>
      </c>
    </row>
    <row r="3" spans="1:4" ht="20.100000000000001" customHeight="1">
      <c r="A3" s="550">
        <v>1</v>
      </c>
      <c r="B3" s="551"/>
      <c r="C3" s="552"/>
      <c r="D3" s="553"/>
    </row>
    <row r="4" spans="1:4" ht="20.100000000000001" customHeight="1">
      <c r="A4" s="550">
        <v>2</v>
      </c>
      <c r="B4" s="551"/>
      <c r="C4" s="552"/>
      <c r="D4" s="551"/>
    </row>
    <row r="5" spans="1:4" ht="20.100000000000001" customHeight="1">
      <c r="A5" s="550">
        <v>3</v>
      </c>
      <c r="B5" s="551"/>
      <c r="C5" s="552"/>
      <c r="D5" s="551"/>
    </row>
    <row r="6" spans="1:4" ht="20.100000000000001" customHeight="1">
      <c r="A6" s="550">
        <v>4</v>
      </c>
      <c r="B6" s="551"/>
      <c r="C6" s="554"/>
      <c r="D6" s="551"/>
    </row>
    <row r="7" spans="1:4" ht="20.100000000000001" customHeight="1">
      <c r="A7" s="550">
        <v>5</v>
      </c>
      <c r="B7" s="551"/>
      <c r="C7" s="552"/>
      <c r="D7" s="551"/>
    </row>
    <row r="8" spans="1:4" ht="20.100000000000001" customHeight="1">
      <c r="A8" s="550">
        <v>6</v>
      </c>
      <c r="B8" s="551"/>
      <c r="C8" s="554"/>
      <c r="D8" s="551"/>
    </row>
    <row r="11" spans="1:4">
      <c r="A11" s="803" t="s">
        <v>5</v>
      </c>
      <c r="B11" s="803"/>
      <c r="C11" s="803"/>
      <c r="D11" s="803"/>
    </row>
    <row r="12" spans="1:4">
      <c r="A12" s="17" t="s">
        <v>1</v>
      </c>
      <c r="B12" s="17" t="s">
        <v>6</v>
      </c>
      <c r="C12" s="17" t="s">
        <v>3</v>
      </c>
      <c r="D12" s="17" t="s">
        <v>4</v>
      </c>
    </row>
    <row r="13" spans="1:4" ht="20.100000000000001" customHeight="1">
      <c r="A13" s="555">
        <v>1</v>
      </c>
      <c r="B13" s="551"/>
      <c r="C13" s="552"/>
      <c r="D13" s="553"/>
    </row>
    <row r="14" spans="1:4" ht="20.100000000000001" customHeight="1">
      <c r="A14" s="555">
        <v>2</v>
      </c>
      <c r="B14" s="551"/>
      <c r="C14" s="552"/>
      <c r="D14" s="553"/>
    </row>
    <row r="15" spans="1:4" ht="20.100000000000001" customHeight="1">
      <c r="A15" s="555">
        <v>3</v>
      </c>
      <c r="B15" s="551"/>
      <c r="C15" s="552"/>
      <c r="D15" s="553"/>
    </row>
    <row r="16" spans="1:4" ht="20.100000000000001" customHeight="1">
      <c r="A16" s="555">
        <v>4</v>
      </c>
      <c r="B16" s="551"/>
      <c r="C16" s="552"/>
      <c r="D16" s="553"/>
    </row>
    <row r="17" spans="1:4" ht="20.100000000000001" customHeight="1">
      <c r="A17" s="555">
        <v>5</v>
      </c>
      <c r="B17" s="551"/>
      <c r="C17" s="552"/>
      <c r="D17" s="553"/>
    </row>
    <row r="19" spans="1:4">
      <c r="B19" s="15"/>
    </row>
    <row r="30" spans="1:4">
      <c r="B30" s="16"/>
    </row>
    <row r="31" spans="1:4">
      <c r="B31" s="16"/>
    </row>
  </sheetData>
  <sheetProtection selectLockedCells="1" selectUnlockedCells="1"/>
  <mergeCells count="2">
    <mergeCell ref="A1:D1"/>
    <mergeCell ref="A11:D11"/>
  </mergeCells>
  <phoneticPr fontId="67" type="noConversion"/>
  <pageMargins left="0.7" right="0.7" top="0.75" bottom="0.75" header="0.51180555555555551" footer="0.51180555555555551"/>
  <pageSetup paperSize="9" scale="66" firstPageNumber="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H191"/>
  <sheetViews>
    <sheetView showGridLines="0" topLeftCell="A102" workbookViewId="0">
      <selection activeCell="A11" sqref="A11"/>
    </sheetView>
  </sheetViews>
  <sheetFormatPr baseColWidth="10" defaultColWidth="11.42578125" defaultRowHeight="12"/>
  <cols>
    <col min="1" max="1" width="13.5703125" style="12" bestFit="1" customWidth="1"/>
    <col min="2" max="2" width="40.5703125" style="234" customWidth="1"/>
    <col min="3" max="3" width="21.42578125" style="12" customWidth="1"/>
    <col min="4" max="4" width="56.85546875" style="12" customWidth="1"/>
    <col min="5" max="5" width="17.85546875" style="12" bestFit="1" customWidth="1"/>
    <col min="6" max="6" width="16.85546875" style="12" customWidth="1"/>
    <col min="7" max="7" width="21.5703125" style="12" customWidth="1"/>
    <col min="8" max="8" width="29.85546875" style="13" bestFit="1" customWidth="1"/>
    <col min="9" max="16384" width="11.42578125" style="12"/>
  </cols>
  <sheetData>
    <row r="1" spans="1:8" s="20" customFormat="1" ht="19.5" customHeight="1">
      <c r="A1" s="976" t="s">
        <v>1132</v>
      </c>
      <c r="B1" s="976"/>
      <c r="C1" s="976"/>
      <c r="D1" s="976"/>
      <c r="E1" s="976"/>
      <c r="F1" s="976"/>
      <c r="G1" s="976"/>
      <c r="H1" s="976"/>
    </row>
    <row r="2" spans="1:8" s="20" customFormat="1" ht="19.5" customHeight="1">
      <c r="A2" s="976" t="s">
        <v>1241</v>
      </c>
      <c r="B2" s="976"/>
      <c r="C2" s="976"/>
      <c r="D2" s="976"/>
      <c r="E2" s="976"/>
      <c r="F2" s="976"/>
      <c r="G2" s="976"/>
      <c r="H2" s="976"/>
    </row>
    <row r="3" spans="1:8" s="20" customFormat="1" ht="21" customHeight="1">
      <c r="A3" s="977"/>
      <c r="B3" s="977"/>
      <c r="C3" s="977"/>
      <c r="D3" s="977"/>
      <c r="E3" s="977"/>
      <c r="F3" s="977"/>
    </row>
    <row r="4" spans="1:8" ht="24">
      <c r="A4" s="679" t="s">
        <v>1242</v>
      </c>
      <c r="B4" s="680" t="s">
        <v>1243</v>
      </c>
      <c r="C4" s="680" t="s">
        <v>1244</v>
      </c>
      <c r="D4" s="680" t="s">
        <v>1245</v>
      </c>
      <c r="E4" s="680" t="s">
        <v>404</v>
      </c>
      <c r="F4" s="680" t="s">
        <v>1246</v>
      </c>
      <c r="G4" s="681" t="s">
        <v>1247</v>
      </c>
      <c r="H4" s="682" t="s">
        <v>1248</v>
      </c>
    </row>
    <row r="5" spans="1:8" s="21" customFormat="1" ht="20.100000000000001" customHeight="1">
      <c r="A5" s="683" t="s">
        <v>1249</v>
      </c>
      <c r="B5" s="684" t="s">
        <v>237</v>
      </c>
      <c r="C5" s="685" t="s">
        <v>1250</v>
      </c>
      <c r="D5" s="685" t="s">
        <v>1251</v>
      </c>
      <c r="E5" s="686">
        <v>44946</v>
      </c>
      <c r="F5" s="686">
        <v>45341</v>
      </c>
      <c r="G5" s="683" t="s">
        <v>1252</v>
      </c>
      <c r="H5" s="687" t="s">
        <v>1253</v>
      </c>
    </row>
    <row r="6" spans="1:8" s="21" customFormat="1" ht="20.100000000000001" customHeight="1">
      <c r="A6" s="452" t="s">
        <v>1249</v>
      </c>
      <c r="B6" s="453" t="s">
        <v>112</v>
      </c>
      <c r="C6" s="454" t="s">
        <v>1254</v>
      </c>
      <c r="D6" s="454" t="s">
        <v>1255</v>
      </c>
      <c r="E6" s="455">
        <v>44949</v>
      </c>
      <c r="F6" s="455">
        <v>45285</v>
      </c>
      <c r="G6" s="683" t="s">
        <v>1252</v>
      </c>
      <c r="H6" s="456" t="s">
        <v>1256</v>
      </c>
    </row>
    <row r="7" spans="1:8" s="21" customFormat="1" ht="20.100000000000001" customHeight="1">
      <c r="A7" s="452" t="s">
        <v>1249</v>
      </c>
      <c r="B7" s="453" t="s">
        <v>1257</v>
      </c>
      <c r="C7" s="454" t="s">
        <v>1258</v>
      </c>
      <c r="D7" s="454" t="s">
        <v>1259</v>
      </c>
      <c r="E7" s="455">
        <v>44946</v>
      </c>
      <c r="F7" s="455">
        <v>45310</v>
      </c>
      <c r="G7" s="683" t="s">
        <v>1252</v>
      </c>
      <c r="H7" s="456" t="s">
        <v>1256</v>
      </c>
    </row>
    <row r="8" spans="1:8" s="21" customFormat="1" ht="20.100000000000001" customHeight="1">
      <c r="A8" s="452" t="s">
        <v>1249</v>
      </c>
      <c r="B8" s="453" t="s">
        <v>1260</v>
      </c>
      <c r="C8" s="454" t="s">
        <v>1261</v>
      </c>
      <c r="D8" s="454" t="s">
        <v>1262</v>
      </c>
      <c r="E8" s="455">
        <v>44949</v>
      </c>
      <c r="F8" s="455">
        <v>45313</v>
      </c>
      <c r="G8" s="683" t="s">
        <v>1252</v>
      </c>
      <c r="H8" s="456" t="s">
        <v>1256</v>
      </c>
    </row>
    <row r="9" spans="1:8" s="21" customFormat="1" ht="20.100000000000001" customHeight="1">
      <c r="A9" s="452" t="s">
        <v>1249</v>
      </c>
      <c r="B9" s="453" t="s">
        <v>1263</v>
      </c>
      <c r="C9" s="454" t="s">
        <v>1264</v>
      </c>
      <c r="D9" s="454" t="s">
        <v>1259</v>
      </c>
      <c r="E9" s="455">
        <v>44949</v>
      </c>
      <c r="F9" s="455">
        <v>45298</v>
      </c>
      <c r="G9" s="683" t="s">
        <v>1252</v>
      </c>
      <c r="H9" s="456" t="s">
        <v>1256</v>
      </c>
    </row>
    <row r="10" spans="1:8" s="21" customFormat="1" ht="20.100000000000001" customHeight="1">
      <c r="A10" s="452" t="s">
        <v>1249</v>
      </c>
      <c r="B10" s="453" t="s">
        <v>83</v>
      </c>
      <c r="C10" s="454" t="s">
        <v>1265</v>
      </c>
      <c r="D10" s="454" t="s">
        <v>1266</v>
      </c>
      <c r="E10" s="455">
        <v>44946</v>
      </c>
      <c r="F10" s="455">
        <v>45310</v>
      </c>
      <c r="G10" s="452" t="s">
        <v>1252</v>
      </c>
      <c r="H10" s="456" t="s">
        <v>1252</v>
      </c>
    </row>
    <row r="11" spans="1:8" s="21" customFormat="1" ht="20.100000000000001" customHeight="1">
      <c r="A11" s="452" t="s">
        <v>1249</v>
      </c>
      <c r="B11" s="453" t="s">
        <v>1267</v>
      </c>
      <c r="C11" s="454" t="s">
        <v>1268</v>
      </c>
      <c r="D11" s="454" t="s">
        <v>1269</v>
      </c>
      <c r="E11" s="455">
        <v>44949</v>
      </c>
      <c r="F11" s="457">
        <v>45282</v>
      </c>
      <c r="G11" s="683" t="s">
        <v>1252</v>
      </c>
      <c r="H11" s="456" t="s">
        <v>1256</v>
      </c>
    </row>
    <row r="12" spans="1:8" ht="15">
      <c r="A12" s="452" t="s">
        <v>1249</v>
      </c>
      <c r="B12" s="453" t="s">
        <v>245</v>
      </c>
      <c r="C12" s="454" t="s">
        <v>1270</v>
      </c>
      <c r="D12" s="454" t="s">
        <v>1271</v>
      </c>
      <c r="E12" s="455">
        <v>44949</v>
      </c>
      <c r="F12" s="457">
        <v>45292</v>
      </c>
      <c r="G12" s="683" t="s">
        <v>1252</v>
      </c>
      <c r="H12" s="456" t="s">
        <v>1256</v>
      </c>
    </row>
    <row r="13" spans="1:8" ht="15">
      <c r="A13" s="452" t="s">
        <v>1249</v>
      </c>
      <c r="B13" s="453" t="s">
        <v>56</v>
      </c>
      <c r="C13" s="454" t="s">
        <v>1272</v>
      </c>
      <c r="D13" s="454" t="s">
        <v>1273</v>
      </c>
      <c r="E13" s="455">
        <v>44950</v>
      </c>
      <c r="F13" s="457">
        <v>45359</v>
      </c>
      <c r="G13" s="683" t="s">
        <v>1252</v>
      </c>
      <c r="H13" s="456" t="s">
        <v>1274</v>
      </c>
    </row>
    <row r="14" spans="1:8" ht="15">
      <c r="A14" s="452" t="s">
        <v>1249</v>
      </c>
      <c r="B14" s="453" t="s">
        <v>1275</v>
      </c>
      <c r="C14" s="454" t="s">
        <v>1276</v>
      </c>
      <c r="D14" s="454" t="s">
        <v>1277</v>
      </c>
      <c r="E14" s="455">
        <v>44951</v>
      </c>
      <c r="F14" s="457">
        <v>45346</v>
      </c>
      <c r="G14" s="452" t="s">
        <v>1278</v>
      </c>
      <c r="H14" s="456" t="s">
        <v>1278</v>
      </c>
    </row>
    <row r="15" spans="1:8" ht="15">
      <c r="A15" s="452" t="s">
        <v>1249</v>
      </c>
      <c r="B15" s="453" t="s">
        <v>279</v>
      </c>
      <c r="C15" s="454" t="s">
        <v>1279</v>
      </c>
      <c r="D15" s="454" t="s">
        <v>1280</v>
      </c>
      <c r="E15" s="455">
        <v>44950</v>
      </c>
      <c r="F15" s="457">
        <v>45314</v>
      </c>
      <c r="G15" s="456" t="s">
        <v>1278</v>
      </c>
      <c r="H15" s="456" t="s">
        <v>1281</v>
      </c>
    </row>
    <row r="16" spans="1:8" ht="15">
      <c r="A16" s="452" t="s">
        <v>1249</v>
      </c>
      <c r="B16" s="453" t="s">
        <v>1282</v>
      </c>
      <c r="C16" s="454" t="s">
        <v>1283</v>
      </c>
      <c r="D16" s="454" t="s">
        <v>1284</v>
      </c>
      <c r="E16" s="455">
        <v>44951</v>
      </c>
      <c r="F16" s="457">
        <v>45346</v>
      </c>
      <c r="G16" s="452" t="s">
        <v>1252</v>
      </c>
      <c r="H16" s="456" t="s">
        <v>1285</v>
      </c>
    </row>
    <row r="17" spans="1:8" ht="15">
      <c r="A17" s="452" t="s">
        <v>1249</v>
      </c>
      <c r="B17" s="453" t="s">
        <v>99</v>
      </c>
      <c r="C17" s="454" t="s">
        <v>1286</v>
      </c>
      <c r="D17" s="454" t="s">
        <v>1266</v>
      </c>
      <c r="E17" s="455">
        <v>44952</v>
      </c>
      <c r="F17" s="457">
        <v>45347</v>
      </c>
      <c r="G17" s="452" t="s">
        <v>1252</v>
      </c>
      <c r="H17" s="456" t="s">
        <v>1252</v>
      </c>
    </row>
    <row r="18" spans="1:8" ht="15">
      <c r="A18" s="452" t="s">
        <v>1249</v>
      </c>
      <c r="B18" s="453" t="s">
        <v>1287</v>
      </c>
      <c r="C18" s="454" t="s">
        <v>1288</v>
      </c>
      <c r="D18" s="454" t="s">
        <v>1289</v>
      </c>
      <c r="E18" s="455">
        <v>44953</v>
      </c>
      <c r="F18" s="457">
        <v>45348</v>
      </c>
      <c r="G18" s="452" t="s">
        <v>1252</v>
      </c>
      <c r="H18" s="456" t="s">
        <v>1290</v>
      </c>
    </row>
    <row r="19" spans="1:8" ht="15">
      <c r="A19" s="452" t="s">
        <v>1249</v>
      </c>
      <c r="B19" s="453" t="s">
        <v>163</v>
      </c>
      <c r="C19" s="454" t="s">
        <v>1291</v>
      </c>
      <c r="D19" s="454" t="s">
        <v>1292</v>
      </c>
      <c r="E19" s="455">
        <v>44958</v>
      </c>
      <c r="F19" s="457">
        <v>45322</v>
      </c>
      <c r="G19" s="452" t="s">
        <v>1278</v>
      </c>
      <c r="H19" s="456" t="s">
        <v>1278</v>
      </c>
    </row>
    <row r="20" spans="1:8" ht="19.5" customHeight="1">
      <c r="A20" s="452" t="s">
        <v>1249</v>
      </c>
      <c r="B20" s="453" t="s">
        <v>283</v>
      </c>
      <c r="C20" s="454" t="s">
        <v>1293</v>
      </c>
      <c r="D20" s="454" t="s">
        <v>1294</v>
      </c>
      <c r="E20" s="455">
        <v>44958</v>
      </c>
      <c r="F20" s="457">
        <v>45306</v>
      </c>
      <c r="G20" s="452" t="s">
        <v>1278</v>
      </c>
      <c r="H20" s="456" t="s">
        <v>1281</v>
      </c>
    </row>
    <row r="21" spans="1:8" ht="15">
      <c r="A21" s="452" t="s">
        <v>1249</v>
      </c>
      <c r="B21" s="453" t="s">
        <v>1295</v>
      </c>
      <c r="C21" s="454" t="s">
        <v>1296</v>
      </c>
      <c r="D21" s="454" t="s">
        <v>1297</v>
      </c>
      <c r="E21" s="455">
        <v>44958</v>
      </c>
      <c r="F21" s="457">
        <v>45351</v>
      </c>
      <c r="G21" s="452" t="s">
        <v>1252</v>
      </c>
      <c r="H21" s="456" t="s">
        <v>1298</v>
      </c>
    </row>
    <row r="22" spans="1:8" ht="15">
      <c r="A22" s="452" t="s">
        <v>1249</v>
      </c>
      <c r="B22" s="453" t="s">
        <v>139</v>
      </c>
      <c r="C22" s="454" t="s">
        <v>1299</v>
      </c>
      <c r="D22" s="454" t="s">
        <v>1300</v>
      </c>
      <c r="E22" s="455">
        <v>44953</v>
      </c>
      <c r="F22" s="457">
        <v>45362</v>
      </c>
      <c r="G22" s="452" t="s">
        <v>1252</v>
      </c>
      <c r="H22" s="456" t="s">
        <v>1274</v>
      </c>
    </row>
    <row r="23" spans="1:8" ht="15">
      <c r="A23" s="452" t="s">
        <v>1249</v>
      </c>
      <c r="B23" s="453" t="s">
        <v>1301</v>
      </c>
      <c r="C23" s="454" t="s">
        <v>1302</v>
      </c>
      <c r="D23" s="454" t="s">
        <v>1266</v>
      </c>
      <c r="E23" s="455">
        <v>44956</v>
      </c>
      <c r="F23" s="457">
        <v>45320</v>
      </c>
      <c r="G23" s="452" t="s">
        <v>1252</v>
      </c>
      <c r="H23" s="456" t="s">
        <v>1252</v>
      </c>
    </row>
    <row r="24" spans="1:8" ht="15">
      <c r="A24" s="452" t="s">
        <v>1249</v>
      </c>
      <c r="B24" s="453" t="s">
        <v>266</v>
      </c>
      <c r="C24" s="454" t="s">
        <v>1303</v>
      </c>
      <c r="D24" s="454" t="s">
        <v>1304</v>
      </c>
      <c r="E24" s="455">
        <v>44958</v>
      </c>
      <c r="F24" s="457">
        <v>45337</v>
      </c>
      <c r="G24" s="452" t="s">
        <v>1252</v>
      </c>
      <c r="H24" s="456" t="s">
        <v>1305</v>
      </c>
    </row>
    <row r="25" spans="1:8" ht="15">
      <c r="A25" s="452" t="s">
        <v>1249</v>
      </c>
      <c r="B25" s="453" t="s">
        <v>1306</v>
      </c>
      <c r="C25" s="454" t="s">
        <v>1307</v>
      </c>
      <c r="D25" s="454" t="s">
        <v>1308</v>
      </c>
      <c r="E25" s="455">
        <v>44958</v>
      </c>
      <c r="F25" s="457">
        <v>45322</v>
      </c>
      <c r="G25" s="452" t="s">
        <v>1252</v>
      </c>
      <c r="H25" s="456" t="s">
        <v>1252</v>
      </c>
    </row>
    <row r="26" spans="1:8" ht="15">
      <c r="A26" s="452" t="s">
        <v>1249</v>
      </c>
      <c r="B26" s="453" t="s">
        <v>176</v>
      </c>
      <c r="C26" s="454" t="s">
        <v>1309</v>
      </c>
      <c r="D26" s="454" t="s">
        <v>1310</v>
      </c>
      <c r="E26" s="455">
        <v>44958</v>
      </c>
      <c r="F26" s="457">
        <v>45382</v>
      </c>
      <c r="G26" s="452" t="s">
        <v>1311</v>
      </c>
      <c r="H26" s="456" t="s">
        <v>1311</v>
      </c>
    </row>
    <row r="27" spans="1:8" ht="15">
      <c r="A27" s="452" t="s">
        <v>1249</v>
      </c>
      <c r="B27" s="453" t="s">
        <v>38</v>
      </c>
      <c r="C27" s="454" t="s">
        <v>1312</v>
      </c>
      <c r="D27" s="454" t="s">
        <v>1313</v>
      </c>
      <c r="E27" s="455">
        <v>44958</v>
      </c>
      <c r="F27" s="457">
        <v>45321</v>
      </c>
      <c r="G27" s="452" t="s">
        <v>1252</v>
      </c>
      <c r="H27" s="456" t="s">
        <v>1314</v>
      </c>
    </row>
    <row r="28" spans="1:8" ht="15">
      <c r="A28" s="452" t="s">
        <v>1249</v>
      </c>
      <c r="B28" s="453" t="s">
        <v>91</v>
      </c>
      <c r="C28" s="454" t="s">
        <v>1315</v>
      </c>
      <c r="D28" s="454" t="s">
        <v>1316</v>
      </c>
      <c r="E28" s="455">
        <v>44958</v>
      </c>
      <c r="F28" s="457">
        <v>45291</v>
      </c>
      <c r="G28" s="452" t="s">
        <v>1317</v>
      </c>
      <c r="H28" s="456" t="s">
        <v>1317</v>
      </c>
    </row>
    <row r="29" spans="1:8" ht="15">
      <c r="A29" s="452" t="s">
        <v>1249</v>
      </c>
      <c r="B29" s="453" t="s">
        <v>1318</v>
      </c>
      <c r="C29" s="454" t="s">
        <v>1319</v>
      </c>
      <c r="D29" s="454" t="s">
        <v>1320</v>
      </c>
      <c r="E29" s="455">
        <v>44958</v>
      </c>
      <c r="F29" s="457">
        <v>45351</v>
      </c>
      <c r="G29" s="452" t="s">
        <v>1252</v>
      </c>
      <c r="H29" s="456" t="s">
        <v>1274</v>
      </c>
    </row>
    <row r="30" spans="1:8" ht="15">
      <c r="A30" s="452" t="s">
        <v>1249</v>
      </c>
      <c r="B30" s="453" t="s">
        <v>332</v>
      </c>
      <c r="C30" s="454" t="s">
        <v>1321</v>
      </c>
      <c r="D30" s="454" t="s">
        <v>1322</v>
      </c>
      <c r="E30" s="455">
        <v>44958</v>
      </c>
      <c r="F30" s="457">
        <v>45321</v>
      </c>
      <c r="G30" s="452" t="s">
        <v>1252</v>
      </c>
      <c r="H30" s="456" t="s">
        <v>1323</v>
      </c>
    </row>
    <row r="31" spans="1:8" ht="15">
      <c r="A31" s="452" t="s">
        <v>1249</v>
      </c>
      <c r="B31" s="453" t="s">
        <v>1324</v>
      </c>
      <c r="C31" s="454" t="s">
        <v>1325</v>
      </c>
      <c r="D31" s="454" t="s">
        <v>1326</v>
      </c>
      <c r="E31" s="455">
        <v>44958</v>
      </c>
      <c r="F31" s="457">
        <v>45321</v>
      </c>
      <c r="G31" s="452" t="s">
        <v>1252</v>
      </c>
      <c r="H31" s="456" t="s">
        <v>1323</v>
      </c>
    </row>
    <row r="32" spans="1:8" ht="15">
      <c r="A32" s="452" t="s">
        <v>1249</v>
      </c>
      <c r="B32" s="453" t="s">
        <v>247</v>
      </c>
      <c r="C32" s="454" t="s">
        <v>1327</v>
      </c>
      <c r="D32" s="454" t="s">
        <v>1328</v>
      </c>
      <c r="E32" s="455">
        <v>44958</v>
      </c>
      <c r="F32" s="457">
        <v>45351</v>
      </c>
      <c r="G32" s="456" t="s">
        <v>1311</v>
      </c>
      <c r="H32" s="456" t="s">
        <v>1311</v>
      </c>
    </row>
    <row r="33" spans="1:8" ht="15">
      <c r="A33" s="452" t="s">
        <v>1249</v>
      </c>
      <c r="B33" s="453" t="s">
        <v>1329</v>
      </c>
      <c r="C33" s="454" t="s">
        <v>1330</v>
      </c>
      <c r="D33" s="454" t="s">
        <v>1331</v>
      </c>
      <c r="E33" s="455">
        <v>44959</v>
      </c>
      <c r="F33" s="457">
        <v>45292</v>
      </c>
      <c r="G33" s="452" t="s">
        <v>1252</v>
      </c>
      <c r="H33" s="456" t="s">
        <v>1332</v>
      </c>
    </row>
    <row r="34" spans="1:8" ht="15">
      <c r="A34" s="452" t="s">
        <v>1249</v>
      </c>
      <c r="B34" s="453" t="s">
        <v>1333</v>
      </c>
      <c r="C34" s="454" t="s">
        <v>1334</v>
      </c>
      <c r="D34" s="454" t="s">
        <v>1335</v>
      </c>
      <c r="E34" s="455">
        <v>44958</v>
      </c>
      <c r="F34" s="457">
        <v>45322</v>
      </c>
      <c r="G34" s="452" t="s">
        <v>1278</v>
      </c>
      <c r="H34" s="456" t="s">
        <v>1336</v>
      </c>
    </row>
    <row r="35" spans="1:8" ht="15">
      <c r="A35" s="452" t="s">
        <v>1249</v>
      </c>
      <c r="B35" s="453" t="s">
        <v>113</v>
      </c>
      <c r="C35" s="454" t="s">
        <v>1337</v>
      </c>
      <c r="D35" s="454" t="s">
        <v>1338</v>
      </c>
      <c r="E35" s="455">
        <v>44958</v>
      </c>
      <c r="F35" s="457">
        <v>45351</v>
      </c>
      <c r="G35" s="452" t="s">
        <v>1278</v>
      </c>
      <c r="H35" s="456" t="s">
        <v>1233</v>
      </c>
    </row>
    <row r="36" spans="1:8" ht="15">
      <c r="A36" s="452" t="s">
        <v>1249</v>
      </c>
      <c r="B36" s="453" t="s">
        <v>228</v>
      </c>
      <c r="C36" s="454" t="s">
        <v>1339</v>
      </c>
      <c r="D36" s="454" t="s">
        <v>1340</v>
      </c>
      <c r="E36" s="455">
        <v>44956</v>
      </c>
      <c r="F36" s="457">
        <v>45351</v>
      </c>
      <c r="G36" s="452" t="s">
        <v>1278</v>
      </c>
      <c r="H36" s="456" t="s">
        <v>1281</v>
      </c>
    </row>
    <row r="37" spans="1:8" ht="15">
      <c r="A37" s="452" t="s">
        <v>1249</v>
      </c>
      <c r="B37" s="453" t="s">
        <v>165</v>
      </c>
      <c r="C37" s="454" t="s">
        <v>1341</v>
      </c>
      <c r="D37" s="454" t="s">
        <v>1251</v>
      </c>
      <c r="E37" s="455">
        <v>44958</v>
      </c>
      <c r="F37" s="457">
        <v>45322</v>
      </c>
      <c r="G37" s="452" t="s">
        <v>1252</v>
      </c>
      <c r="H37" s="456" t="s">
        <v>1253</v>
      </c>
    </row>
    <row r="38" spans="1:8" ht="15">
      <c r="A38" s="452" t="s">
        <v>1249</v>
      </c>
      <c r="B38" s="453" t="s">
        <v>330</v>
      </c>
      <c r="C38" s="454" t="s">
        <v>1342</v>
      </c>
      <c r="D38" s="454" t="s">
        <v>1343</v>
      </c>
      <c r="E38" s="455">
        <v>44958</v>
      </c>
      <c r="F38" s="457">
        <v>45366</v>
      </c>
      <c r="G38" s="452" t="s">
        <v>1252</v>
      </c>
      <c r="H38" s="456" t="s">
        <v>1323</v>
      </c>
    </row>
    <row r="39" spans="1:8" ht="15">
      <c r="A39" s="452" t="s">
        <v>1249</v>
      </c>
      <c r="B39" s="453" t="s">
        <v>175</v>
      </c>
      <c r="C39" s="454" t="s">
        <v>1344</v>
      </c>
      <c r="D39" s="454" t="s">
        <v>1345</v>
      </c>
      <c r="E39" s="455">
        <v>44958</v>
      </c>
      <c r="F39" s="457">
        <v>45421</v>
      </c>
      <c r="G39" s="452" t="s">
        <v>1252</v>
      </c>
      <c r="H39" s="456" t="s">
        <v>539</v>
      </c>
    </row>
    <row r="40" spans="1:8" ht="60">
      <c r="A40" s="452" t="s">
        <v>1249</v>
      </c>
      <c r="B40" s="453" t="s">
        <v>1346</v>
      </c>
      <c r="C40" s="454" t="s">
        <v>1347</v>
      </c>
      <c r="D40" s="454" t="s">
        <v>1348</v>
      </c>
      <c r="E40" s="455">
        <v>44958</v>
      </c>
      <c r="F40" s="457">
        <v>45351</v>
      </c>
      <c r="G40" s="452" t="s">
        <v>1311</v>
      </c>
      <c r="H40" s="456" t="s">
        <v>1311</v>
      </c>
    </row>
    <row r="41" spans="1:8" ht="15">
      <c r="A41" s="452" t="s">
        <v>1249</v>
      </c>
      <c r="B41" s="453" t="s">
        <v>293</v>
      </c>
      <c r="C41" s="454" t="s">
        <v>1349</v>
      </c>
      <c r="D41" s="454" t="s">
        <v>1350</v>
      </c>
      <c r="E41" s="455">
        <v>44958</v>
      </c>
      <c r="F41" s="457">
        <v>45329</v>
      </c>
      <c r="G41" s="452" t="s">
        <v>1252</v>
      </c>
      <c r="H41" s="456" t="s">
        <v>1351</v>
      </c>
    </row>
    <row r="42" spans="1:8" ht="15">
      <c r="A42" s="452" t="s">
        <v>1249</v>
      </c>
      <c r="B42" s="453" t="s">
        <v>81</v>
      </c>
      <c r="C42" s="454" t="s">
        <v>1352</v>
      </c>
      <c r="D42" s="454" t="s">
        <v>1353</v>
      </c>
      <c r="E42" s="455">
        <v>44958</v>
      </c>
      <c r="F42" s="457">
        <v>45322</v>
      </c>
      <c r="G42" s="452" t="s">
        <v>1252</v>
      </c>
      <c r="H42" s="456" t="s">
        <v>1252</v>
      </c>
    </row>
    <row r="43" spans="1:8" ht="15">
      <c r="A43" s="452" t="s">
        <v>1249</v>
      </c>
      <c r="B43" s="453" t="s">
        <v>1354</v>
      </c>
      <c r="C43" s="454" t="s">
        <v>1355</v>
      </c>
      <c r="D43" s="454" t="s">
        <v>1356</v>
      </c>
      <c r="E43" s="455">
        <v>44958</v>
      </c>
      <c r="F43" s="457">
        <v>45322</v>
      </c>
      <c r="G43" s="452" t="s">
        <v>1252</v>
      </c>
      <c r="H43" s="456" t="s">
        <v>1351</v>
      </c>
    </row>
    <row r="44" spans="1:8" ht="15">
      <c r="A44" s="452" t="s">
        <v>1249</v>
      </c>
      <c r="B44" s="453" t="s">
        <v>106</v>
      </c>
      <c r="C44" s="454" t="s">
        <v>1357</v>
      </c>
      <c r="D44" s="454" t="s">
        <v>1358</v>
      </c>
      <c r="E44" s="455">
        <v>44958</v>
      </c>
      <c r="F44" s="457">
        <v>45322</v>
      </c>
      <c r="G44" s="452" t="s">
        <v>1317</v>
      </c>
      <c r="H44" s="456" t="s">
        <v>1317</v>
      </c>
    </row>
    <row r="45" spans="1:8" ht="15">
      <c r="A45" s="452" t="s">
        <v>1249</v>
      </c>
      <c r="B45" s="453" t="s">
        <v>1359</v>
      </c>
      <c r="C45" s="454" t="s">
        <v>1360</v>
      </c>
      <c r="D45" s="454" t="s">
        <v>1361</v>
      </c>
      <c r="E45" s="455">
        <v>44958</v>
      </c>
      <c r="F45" s="457">
        <v>45291</v>
      </c>
      <c r="G45" s="452" t="s">
        <v>1278</v>
      </c>
      <c r="H45" s="456" t="s">
        <v>1336</v>
      </c>
    </row>
    <row r="46" spans="1:8" ht="15">
      <c r="A46" s="452" t="s">
        <v>1249</v>
      </c>
      <c r="B46" s="453" t="s">
        <v>181</v>
      </c>
      <c r="C46" s="454" t="s">
        <v>1362</v>
      </c>
      <c r="D46" s="454" t="s">
        <v>1363</v>
      </c>
      <c r="E46" s="455">
        <v>44963</v>
      </c>
      <c r="F46" s="457">
        <v>45296</v>
      </c>
      <c r="G46" s="452" t="s">
        <v>1311</v>
      </c>
      <c r="H46" s="456" t="s">
        <v>1364</v>
      </c>
    </row>
    <row r="47" spans="1:8" ht="15">
      <c r="A47" s="452" t="s">
        <v>1249</v>
      </c>
      <c r="B47" s="453" t="s">
        <v>1365</v>
      </c>
      <c r="C47" s="454" t="s">
        <v>1366</v>
      </c>
      <c r="D47" s="454" t="s">
        <v>1361</v>
      </c>
      <c r="E47" s="455">
        <v>44963</v>
      </c>
      <c r="F47" s="457">
        <v>45265</v>
      </c>
      <c r="G47" s="452" t="s">
        <v>1278</v>
      </c>
      <c r="H47" s="456" t="s">
        <v>1278</v>
      </c>
    </row>
    <row r="48" spans="1:8" ht="15">
      <c r="A48" s="452" t="s">
        <v>1249</v>
      </c>
      <c r="B48" s="453" t="s">
        <v>324</v>
      </c>
      <c r="C48" s="454" t="s">
        <v>1367</v>
      </c>
      <c r="D48" s="454" t="s">
        <v>1368</v>
      </c>
      <c r="E48" s="455">
        <v>44963</v>
      </c>
      <c r="F48" s="457">
        <v>45265</v>
      </c>
      <c r="G48" s="452" t="s">
        <v>1278</v>
      </c>
      <c r="H48" s="456" t="s">
        <v>1278</v>
      </c>
    </row>
    <row r="49" spans="1:8" ht="15">
      <c r="A49" s="452" t="s">
        <v>1249</v>
      </c>
      <c r="B49" s="453" t="s">
        <v>121</v>
      </c>
      <c r="C49" s="454" t="s">
        <v>1369</v>
      </c>
      <c r="D49" s="454" t="s">
        <v>1370</v>
      </c>
      <c r="E49" s="455">
        <v>44963</v>
      </c>
      <c r="F49" s="457">
        <v>45327</v>
      </c>
      <c r="G49" s="452" t="s">
        <v>1278</v>
      </c>
      <c r="H49" s="456" t="s">
        <v>1278</v>
      </c>
    </row>
    <row r="50" spans="1:8" ht="15">
      <c r="A50" s="452" t="s">
        <v>1249</v>
      </c>
      <c r="B50" s="453" t="s">
        <v>300</v>
      </c>
      <c r="C50" s="454" t="s">
        <v>1371</v>
      </c>
      <c r="D50" s="454" t="s">
        <v>1372</v>
      </c>
      <c r="E50" s="455">
        <v>44963</v>
      </c>
      <c r="F50" s="457">
        <v>45327</v>
      </c>
      <c r="G50" s="452" t="s">
        <v>1252</v>
      </c>
      <c r="H50" s="456" t="s">
        <v>1351</v>
      </c>
    </row>
    <row r="51" spans="1:8" ht="15">
      <c r="A51" s="452" t="s">
        <v>1249</v>
      </c>
      <c r="B51" s="453" t="s">
        <v>1373</v>
      </c>
      <c r="C51" s="454" t="s">
        <v>1374</v>
      </c>
      <c r="D51" s="454" t="s">
        <v>1375</v>
      </c>
      <c r="E51" s="455">
        <v>44970</v>
      </c>
      <c r="F51" s="457">
        <v>45272</v>
      </c>
      <c r="G51" s="452" t="s">
        <v>1278</v>
      </c>
      <c r="H51" s="456" t="s">
        <v>1278</v>
      </c>
    </row>
    <row r="52" spans="1:8" ht="15">
      <c r="A52" s="452" t="s">
        <v>1249</v>
      </c>
      <c r="B52" s="453" t="s">
        <v>226</v>
      </c>
      <c r="C52" s="454" t="s">
        <v>1376</v>
      </c>
      <c r="D52" s="454" t="s">
        <v>1377</v>
      </c>
      <c r="E52" s="455">
        <v>44963</v>
      </c>
      <c r="F52" s="457">
        <v>45265</v>
      </c>
      <c r="G52" s="452" t="s">
        <v>1278</v>
      </c>
      <c r="H52" s="456" t="s">
        <v>1278</v>
      </c>
    </row>
    <row r="53" spans="1:8" ht="15">
      <c r="A53" s="452" t="s">
        <v>1249</v>
      </c>
      <c r="B53" s="453" t="s">
        <v>275</v>
      </c>
      <c r="C53" s="454" t="s">
        <v>1378</v>
      </c>
      <c r="D53" s="454" t="s">
        <v>1377</v>
      </c>
      <c r="E53" s="455">
        <v>44963</v>
      </c>
      <c r="F53" s="457">
        <v>45296</v>
      </c>
      <c r="G53" s="452" t="s">
        <v>1278</v>
      </c>
      <c r="H53" s="456" t="s">
        <v>1278</v>
      </c>
    </row>
    <row r="54" spans="1:8" ht="15">
      <c r="A54" s="452" t="s">
        <v>1249</v>
      </c>
      <c r="B54" s="453" t="s">
        <v>168</v>
      </c>
      <c r="C54" s="454" t="s">
        <v>1379</v>
      </c>
      <c r="D54" s="454" t="s">
        <v>1380</v>
      </c>
      <c r="E54" s="455">
        <v>44963</v>
      </c>
      <c r="F54" s="457">
        <v>45342</v>
      </c>
      <c r="G54" s="452" t="s">
        <v>1311</v>
      </c>
      <c r="H54" s="456" t="s">
        <v>1364</v>
      </c>
    </row>
    <row r="55" spans="1:8" ht="15">
      <c r="A55" s="452" t="s">
        <v>1249</v>
      </c>
      <c r="B55" s="453" t="s">
        <v>1381</v>
      </c>
      <c r="C55" s="454" t="s">
        <v>1382</v>
      </c>
      <c r="D55" s="454" t="s">
        <v>1377</v>
      </c>
      <c r="E55" s="455">
        <v>44964</v>
      </c>
      <c r="F55" s="457">
        <v>45297</v>
      </c>
      <c r="G55" s="452" t="s">
        <v>1278</v>
      </c>
      <c r="H55" s="456" t="s">
        <v>1278</v>
      </c>
    </row>
    <row r="56" spans="1:8" ht="15">
      <c r="A56" s="452" t="s">
        <v>1249</v>
      </c>
      <c r="B56" s="453" t="s">
        <v>1383</v>
      </c>
      <c r="C56" s="454" t="s">
        <v>1384</v>
      </c>
      <c r="D56" s="454" t="s">
        <v>1385</v>
      </c>
      <c r="E56" s="455">
        <v>44965</v>
      </c>
      <c r="F56" s="457">
        <v>45358</v>
      </c>
      <c r="G56" s="452" t="s">
        <v>1252</v>
      </c>
      <c r="H56" s="456" t="s">
        <v>1386</v>
      </c>
    </row>
    <row r="57" spans="1:8" ht="15">
      <c r="A57" s="452" t="s">
        <v>1249</v>
      </c>
      <c r="B57" s="453" t="s">
        <v>297</v>
      </c>
      <c r="C57" s="454" t="s">
        <v>1387</v>
      </c>
      <c r="D57" s="454" t="s">
        <v>1388</v>
      </c>
      <c r="E57" s="455">
        <v>44964</v>
      </c>
      <c r="F57" s="457">
        <v>45266</v>
      </c>
      <c r="G57" s="452" t="s">
        <v>1252</v>
      </c>
      <c r="H57" s="456" t="s">
        <v>1298</v>
      </c>
    </row>
    <row r="58" spans="1:8" ht="15">
      <c r="A58" s="452" t="s">
        <v>1249</v>
      </c>
      <c r="B58" s="453" t="s">
        <v>310</v>
      </c>
      <c r="C58" s="454" t="s">
        <v>1389</v>
      </c>
      <c r="D58" s="454" t="s">
        <v>1390</v>
      </c>
      <c r="E58" s="455">
        <v>44965</v>
      </c>
      <c r="F58" s="457">
        <v>45382</v>
      </c>
      <c r="G58" s="452" t="s">
        <v>1252</v>
      </c>
      <c r="H58" s="456" t="s">
        <v>539</v>
      </c>
    </row>
    <row r="59" spans="1:8" ht="15">
      <c r="A59" s="452" t="s">
        <v>1249</v>
      </c>
      <c r="B59" s="453" t="s">
        <v>299</v>
      </c>
      <c r="C59" s="454" t="s">
        <v>1391</v>
      </c>
      <c r="D59" s="454" t="s">
        <v>1392</v>
      </c>
      <c r="E59" s="455">
        <v>44978</v>
      </c>
      <c r="F59" s="457">
        <v>45280</v>
      </c>
      <c r="G59" s="452" t="s">
        <v>1252</v>
      </c>
      <c r="H59" s="456" t="s">
        <v>1298</v>
      </c>
    </row>
    <row r="60" spans="1:8" ht="15">
      <c r="A60" s="452" t="s">
        <v>1249</v>
      </c>
      <c r="B60" s="453" t="s">
        <v>1393</v>
      </c>
      <c r="C60" s="454" t="s">
        <v>1394</v>
      </c>
      <c r="D60" s="454" t="s">
        <v>1395</v>
      </c>
      <c r="E60" s="455">
        <v>44970</v>
      </c>
      <c r="F60" s="457">
        <v>45272</v>
      </c>
      <c r="G60" s="452" t="s">
        <v>1278</v>
      </c>
      <c r="H60" s="456" t="s">
        <v>1278</v>
      </c>
    </row>
    <row r="61" spans="1:8" ht="15">
      <c r="A61" s="452" t="s">
        <v>1249</v>
      </c>
      <c r="B61" s="453" t="s">
        <v>272</v>
      </c>
      <c r="C61" s="454" t="s">
        <v>1396</v>
      </c>
      <c r="D61" s="454" t="s">
        <v>1372</v>
      </c>
      <c r="E61" s="455">
        <v>44970</v>
      </c>
      <c r="F61" s="457">
        <v>45303</v>
      </c>
      <c r="G61" s="452" t="s">
        <v>1252</v>
      </c>
      <c r="H61" s="456" t="s">
        <v>1351</v>
      </c>
    </row>
    <row r="62" spans="1:8" ht="15">
      <c r="A62" s="452" t="s">
        <v>1249</v>
      </c>
      <c r="B62" s="453" t="s">
        <v>244</v>
      </c>
      <c r="C62" s="454" t="s">
        <v>1397</v>
      </c>
      <c r="D62" s="454" t="s">
        <v>1395</v>
      </c>
      <c r="E62" s="455">
        <v>44971</v>
      </c>
      <c r="F62" s="457">
        <v>45273</v>
      </c>
      <c r="G62" s="452" t="s">
        <v>1278</v>
      </c>
      <c r="H62" s="456" t="s">
        <v>1278</v>
      </c>
    </row>
    <row r="63" spans="1:8" ht="60">
      <c r="A63" s="452" t="s">
        <v>1249</v>
      </c>
      <c r="B63" s="453" t="s">
        <v>1398</v>
      </c>
      <c r="C63" s="454" t="s">
        <v>1399</v>
      </c>
      <c r="D63" s="454" t="s">
        <v>1400</v>
      </c>
      <c r="E63" s="455">
        <v>44972</v>
      </c>
      <c r="F63" s="457">
        <v>45274</v>
      </c>
      <c r="G63" s="452" t="s">
        <v>1252</v>
      </c>
      <c r="H63" s="456" t="s">
        <v>1401</v>
      </c>
    </row>
    <row r="64" spans="1:8" ht="15">
      <c r="A64" s="452" t="s">
        <v>1249</v>
      </c>
      <c r="B64" s="453" t="s">
        <v>1402</v>
      </c>
      <c r="C64" s="454" t="s">
        <v>1403</v>
      </c>
      <c r="D64" s="454" t="s">
        <v>1404</v>
      </c>
      <c r="E64" s="455">
        <v>44971</v>
      </c>
      <c r="F64" s="457">
        <v>45273</v>
      </c>
      <c r="G64" s="452" t="s">
        <v>1252</v>
      </c>
      <c r="H64" s="456" t="s">
        <v>1252</v>
      </c>
    </row>
    <row r="65" spans="1:8" ht="15">
      <c r="A65" s="452" t="s">
        <v>1249</v>
      </c>
      <c r="B65" s="453" t="s">
        <v>1405</v>
      </c>
      <c r="C65" s="454" t="s">
        <v>1406</v>
      </c>
      <c r="D65" s="454" t="s">
        <v>1407</v>
      </c>
      <c r="E65" s="455">
        <v>44971</v>
      </c>
      <c r="F65" s="457">
        <v>45273</v>
      </c>
      <c r="G65" s="452" t="s">
        <v>1252</v>
      </c>
      <c r="H65" s="456" t="s">
        <v>1408</v>
      </c>
    </row>
    <row r="66" spans="1:8" ht="15">
      <c r="A66" s="452" t="s">
        <v>1249</v>
      </c>
      <c r="B66" s="453" t="s">
        <v>320</v>
      </c>
      <c r="C66" s="454" t="s">
        <v>1409</v>
      </c>
      <c r="D66" s="454" t="s">
        <v>1410</v>
      </c>
      <c r="E66" s="455">
        <v>44973</v>
      </c>
      <c r="F66" s="457">
        <v>45337</v>
      </c>
      <c r="G66" s="452" t="s">
        <v>1252</v>
      </c>
      <c r="H66" s="456" t="s">
        <v>1411</v>
      </c>
    </row>
    <row r="67" spans="1:8" ht="15">
      <c r="A67" s="452" t="s">
        <v>1249</v>
      </c>
      <c r="B67" s="453" t="s">
        <v>115</v>
      </c>
      <c r="C67" s="454" t="s">
        <v>1412</v>
      </c>
      <c r="D67" s="454" t="s">
        <v>1413</v>
      </c>
      <c r="E67" s="455">
        <v>44972</v>
      </c>
      <c r="F67" s="457">
        <v>45274</v>
      </c>
      <c r="G67" s="452" t="s">
        <v>1311</v>
      </c>
      <c r="H67" s="456" t="s">
        <v>1311</v>
      </c>
    </row>
    <row r="68" spans="1:8" ht="15">
      <c r="A68" s="452" t="s">
        <v>1249</v>
      </c>
      <c r="B68" s="453" t="s">
        <v>1414</v>
      </c>
      <c r="C68" s="454" t="s">
        <v>1415</v>
      </c>
      <c r="D68" s="454" t="s">
        <v>1416</v>
      </c>
      <c r="E68" s="455">
        <v>44971</v>
      </c>
      <c r="F68" s="457">
        <v>45273</v>
      </c>
      <c r="G68" s="452" t="s">
        <v>1252</v>
      </c>
      <c r="H68" s="456" t="s">
        <v>1252</v>
      </c>
    </row>
    <row r="69" spans="1:8" ht="15">
      <c r="A69" s="452" t="s">
        <v>1249</v>
      </c>
      <c r="B69" s="453" t="s">
        <v>250</v>
      </c>
      <c r="C69" s="454" t="s">
        <v>1417</v>
      </c>
      <c r="D69" s="454" t="s">
        <v>1418</v>
      </c>
      <c r="E69" s="455">
        <v>44972</v>
      </c>
      <c r="F69" s="457">
        <v>45305</v>
      </c>
      <c r="G69" s="452" t="s">
        <v>1252</v>
      </c>
      <c r="H69" s="456" t="s">
        <v>1408</v>
      </c>
    </row>
    <row r="70" spans="1:8" ht="15">
      <c r="A70" s="452" t="s">
        <v>1249</v>
      </c>
      <c r="B70" s="453" t="s">
        <v>1419</v>
      </c>
      <c r="C70" s="454" t="s">
        <v>1420</v>
      </c>
      <c r="D70" s="454" t="s">
        <v>1421</v>
      </c>
      <c r="E70" s="455">
        <v>44977</v>
      </c>
      <c r="F70" s="457">
        <v>45341</v>
      </c>
      <c r="G70" s="452" t="s">
        <v>1252</v>
      </c>
      <c r="H70" s="456" t="s">
        <v>1411</v>
      </c>
    </row>
    <row r="71" spans="1:8" ht="15">
      <c r="A71" s="452" t="s">
        <v>1249</v>
      </c>
      <c r="B71" s="453" t="s">
        <v>338</v>
      </c>
      <c r="C71" s="454" t="s">
        <v>1422</v>
      </c>
      <c r="D71" s="454" t="s">
        <v>1423</v>
      </c>
      <c r="E71" s="455">
        <v>44979</v>
      </c>
      <c r="F71" s="457">
        <v>45333</v>
      </c>
      <c r="G71" s="452" t="s">
        <v>1252</v>
      </c>
      <c r="H71" s="456" t="s">
        <v>1332</v>
      </c>
    </row>
    <row r="72" spans="1:8" ht="45">
      <c r="A72" s="452" t="s">
        <v>1249</v>
      </c>
      <c r="B72" s="453" t="s">
        <v>1424</v>
      </c>
      <c r="C72" s="454" t="s">
        <v>1425</v>
      </c>
      <c r="D72" s="454" t="s">
        <v>1426</v>
      </c>
      <c r="E72" s="455">
        <v>44977</v>
      </c>
      <c r="F72" s="457">
        <v>45279</v>
      </c>
      <c r="G72" s="452" t="s">
        <v>1252</v>
      </c>
      <c r="H72" s="456" t="s">
        <v>1427</v>
      </c>
    </row>
    <row r="73" spans="1:8" ht="15">
      <c r="A73" s="452" t="s">
        <v>1249</v>
      </c>
      <c r="B73" s="453" t="s">
        <v>1428</v>
      </c>
      <c r="C73" s="454" t="s">
        <v>1429</v>
      </c>
      <c r="D73" s="454" t="s">
        <v>1430</v>
      </c>
      <c r="E73" s="455">
        <v>44974</v>
      </c>
      <c r="F73" s="457">
        <v>45367</v>
      </c>
      <c r="G73" s="452" t="s">
        <v>1252</v>
      </c>
      <c r="H73" s="456" t="s">
        <v>1431</v>
      </c>
    </row>
    <row r="74" spans="1:8" ht="15">
      <c r="A74" s="452" t="s">
        <v>1249</v>
      </c>
      <c r="B74" s="453" t="s">
        <v>1432</v>
      </c>
      <c r="C74" s="454" t="s">
        <v>1433</v>
      </c>
      <c r="D74" s="454" t="s">
        <v>1375</v>
      </c>
      <c r="E74" s="455">
        <v>44979</v>
      </c>
      <c r="F74" s="457">
        <v>45281</v>
      </c>
      <c r="G74" s="452" t="s">
        <v>1252</v>
      </c>
      <c r="H74" s="456" t="s">
        <v>1298</v>
      </c>
    </row>
    <row r="75" spans="1:8" ht="15">
      <c r="A75" s="452" t="s">
        <v>1249</v>
      </c>
      <c r="B75" s="453" t="s">
        <v>318</v>
      </c>
      <c r="C75" s="454" t="s">
        <v>1434</v>
      </c>
      <c r="D75" s="454" t="s">
        <v>1435</v>
      </c>
      <c r="E75" s="455">
        <v>44974</v>
      </c>
      <c r="F75" s="457">
        <v>45276</v>
      </c>
      <c r="G75" s="452" t="s">
        <v>1278</v>
      </c>
      <c r="H75" s="456" t="s">
        <v>1278</v>
      </c>
    </row>
    <row r="76" spans="1:8" ht="15">
      <c r="A76" s="452" t="s">
        <v>1249</v>
      </c>
      <c r="B76" s="453" t="s">
        <v>281</v>
      </c>
      <c r="C76" s="454" t="s">
        <v>1436</v>
      </c>
      <c r="D76" s="454" t="s">
        <v>1437</v>
      </c>
      <c r="E76" s="455">
        <v>44974</v>
      </c>
      <c r="F76" s="457">
        <v>45266</v>
      </c>
      <c r="G76" s="452" t="s">
        <v>1278</v>
      </c>
      <c r="H76" s="452" t="s">
        <v>1278</v>
      </c>
    </row>
    <row r="77" spans="1:8" ht="15">
      <c r="A77" s="452" t="s">
        <v>1249</v>
      </c>
      <c r="B77" s="453" t="s">
        <v>335</v>
      </c>
      <c r="C77" s="454" t="s">
        <v>1438</v>
      </c>
      <c r="D77" s="454" t="s">
        <v>1439</v>
      </c>
      <c r="E77" s="455">
        <v>44977</v>
      </c>
      <c r="F77" s="457">
        <v>45295</v>
      </c>
      <c r="G77" s="452" t="s">
        <v>1252</v>
      </c>
      <c r="H77" s="456" t="s">
        <v>1411</v>
      </c>
    </row>
    <row r="78" spans="1:8" ht="15">
      <c r="A78" s="452" t="s">
        <v>1249</v>
      </c>
      <c r="B78" s="453" t="s">
        <v>93</v>
      </c>
      <c r="C78" s="454" t="s">
        <v>1440</v>
      </c>
      <c r="D78" s="454" t="s">
        <v>1441</v>
      </c>
      <c r="E78" s="455">
        <v>44977</v>
      </c>
      <c r="F78" s="457">
        <v>45279</v>
      </c>
      <c r="G78" s="456" t="s">
        <v>1311</v>
      </c>
      <c r="H78" s="456" t="s">
        <v>1311</v>
      </c>
    </row>
    <row r="79" spans="1:8" ht="15">
      <c r="A79" s="452" t="s">
        <v>1249</v>
      </c>
      <c r="B79" s="453" t="s">
        <v>1442</v>
      </c>
      <c r="C79" s="454" t="s">
        <v>1443</v>
      </c>
      <c r="D79" s="454" t="s">
        <v>1444</v>
      </c>
      <c r="E79" s="455">
        <v>44979</v>
      </c>
      <c r="F79" s="457">
        <v>45312</v>
      </c>
      <c r="G79" s="452" t="s">
        <v>1252</v>
      </c>
      <c r="H79" s="456" t="s">
        <v>1431</v>
      </c>
    </row>
    <row r="80" spans="1:8" ht="15">
      <c r="A80" s="452" t="s">
        <v>1249</v>
      </c>
      <c r="B80" s="453" t="s">
        <v>1445</v>
      </c>
      <c r="C80" s="454" t="s">
        <v>1446</v>
      </c>
      <c r="D80" s="454" t="s">
        <v>1361</v>
      </c>
      <c r="E80" s="455">
        <v>44981</v>
      </c>
      <c r="F80" s="457">
        <v>45299</v>
      </c>
      <c r="G80" s="452" t="s">
        <v>1278</v>
      </c>
      <c r="H80" s="456" t="s">
        <v>1336</v>
      </c>
    </row>
    <row r="81" spans="1:8" ht="15">
      <c r="A81" s="452" t="s">
        <v>1249</v>
      </c>
      <c r="B81" s="453" t="s">
        <v>201</v>
      </c>
      <c r="C81" s="454" t="s">
        <v>1447</v>
      </c>
      <c r="D81" s="454" t="s">
        <v>1448</v>
      </c>
      <c r="E81" s="455">
        <v>44979</v>
      </c>
      <c r="F81" s="457">
        <v>45372</v>
      </c>
      <c r="G81" s="452" t="s">
        <v>1278</v>
      </c>
      <c r="H81" s="456" t="s">
        <v>1278</v>
      </c>
    </row>
    <row r="82" spans="1:8" ht="15">
      <c r="A82" s="452" t="s">
        <v>1249</v>
      </c>
      <c r="B82" s="453" t="s">
        <v>1449</v>
      </c>
      <c r="C82" s="454" t="s">
        <v>1450</v>
      </c>
      <c r="D82" s="454" t="s">
        <v>1451</v>
      </c>
      <c r="E82" s="455">
        <v>44981</v>
      </c>
      <c r="F82" s="457">
        <v>45345</v>
      </c>
      <c r="G82" s="452" t="s">
        <v>1252</v>
      </c>
      <c r="H82" s="456" t="s">
        <v>1411</v>
      </c>
    </row>
    <row r="83" spans="1:8" ht="15">
      <c r="A83" s="452" t="s">
        <v>1249</v>
      </c>
      <c r="B83" s="453" t="s">
        <v>331</v>
      </c>
      <c r="C83" s="454" t="s">
        <v>1452</v>
      </c>
      <c r="D83" s="454" t="s">
        <v>1453</v>
      </c>
      <c r="E83" s="455">
        <v>44980</v>
      </c>
      <c r="F83" s="457">
        <v>45282</v>
      </c>
      <c r="G83" s="452" t="s">
        <v>1252</v>
      </c>
      <c r="H83" s="456" t="s">
        <v>1454</v>
      </c>
    </row>
    <row r="84" spans="1:8" ht="15">
      <c r="A84" s="452" t="s">
        <v>1249</v>
      </c>
      <c r="B84" s="453" t="s">
        <v>137</v>
      </c>
      <c r="C84" s="454" t="s">
        <v>1455</v>
      </c>
      <c r="D84" s="454" t="s">
        <v>1456</v>
      </c>
      <c r="E84" s="455">
        <v>44984</v>
      </c>
      <c r="F84" s="457">
        <v>45286</v>
      </c>
      <c r="G84" s="452" t="s">
        <v>1252</v>
      </c>
      <c r="H84" s="456" t="s">
        <v>1454</v>
      </c>
    </row>
    <row r="85" spans="1:8" ht="15">
      <c r="A85" s="452" t="s">
        <v>1249</v>
      </c>
      <c r="B85" s="453" t="s">
        <v>329</v>
      </c>
      <c r="C85" s="454" t="s">
        <v>1457</v>
      </c>
      <c r="D85" s="454" t="s">
        <v>1458</v>
      </c>
      <c r="E85" s="455">
        <v>44988</v>
      </c>
      <c r="F85" s="457">
        <v>45293</v>
      </c>
      <c r="G85" s="452" t="s">
        <v>1252</v>
      </c>
      <c r="H85" s="456" t="s">
        <v>1332</v>
      </c>
    </row>
    <row r="86" spans="1:8" ht="15">
      <c r="A86" s="452" t="s">
        <v>1249</v>
      </c>
      <c r="B86" s="453" t="s">
        <v>243</v>
      </c>
      <c r="C86" s="454" t="s">
        <v>1459</v>
      </c>
      <c r="D86" s="454" t="s">
        <v>1460</v>
      </c>
      <c r="E86" s="455">
        <v>44993</v>
      </c>
      <c r="F86" s="457">
        <v>45298</v>
      </c>
      <c r="G86" s="452" t="s">
        <v>1252</v>
      </c>
      <c r="H86" s="456" t="s">
        <v>1252</v>
      </c>
    </row>
    <row r="87" spans="1:8" ht="15">
      <c r="A87" s="452" t="s">
        <v>1249</v>
      </c>
      <c r="B87" s="453" t="s">
        <v>1461</v>
      </c>
      <c r="C87" s="454" t="s">
        <v>1462</v>
      </c>
      <c r="D87" s="454" t="s">
        <v>1463</v>
      </c>
      <c r="E87" s="455">
        <v>44998</v>
      </c>
      <c r="F87" s="457">
        <v>45318</v>
      </c>
      <c r="G87" s="452" t="s">
        <v>1252</v>
      </c>
      <c r="H87" s="456" t="s">
        <v>1401</v>
      </c>
    </row>
    <row r="88" spans="1:8" ht="15">
      <c r="A88" s="452" t="s">
        <v>1249</v>
      </c>
      <c r="B88" s="453" t="s">
        <v>289</v>
      </c>
      <c r="C88" s="454" t="s">
        <v>1464</v>
      </c>
      <c r="D88" s="454" t="s">
        <v>1465</v>
      </c>
      <c r="E88" s="455">
        <v>44986</v>
      </c>
      <c r="F88" s="457">
        <v>45351</v>
      </c>
      <c r="G88" s="452" t="s">
        <v>1252</v>
      </c>
      <c r="H88" s="456" t="s">
        <v>1466</v>
      </c>
    </row>
    <row r="89" spans="1:8" ht="15">
      <c r="A89" s="452" t="s">
        <v>1249</v>
      </c>
      <c r="B89" s="453" t="s">
        <v>166</v>
      </c>
      <c r="C89" s="454" t="s">
        <v>1467</v>
      </c>
      <c r="D89" s="454" t="s">
        <v>1468</v>
      </c>
      <c r="E89" s="455">
        <v>44986</v>
      </c>
      <c r="F89" s="457">
        <v>45291</v>
      </c>
      <c r="G89" s="452" t="s">
        <v>1252</v>
      </c>
      <c r="H89" s="456" t="s">
        <v>1469</v>
      </c>
    </row>
    <row r="90" spans="1:8" ht="15">
      <c r="A90" s="452" t="s">
        <v>1249</v>
      </c>
      <c r="B90" s="453" t="s">
        <v>1470</v>
      </c>
      <c r="C90" s="454" t="s">
        <v>1471</v>
      </c>
      <c r="D90" s="454" t="s">
        <v>1472</v>
      </c>
      <c r="E90" s="455">
        <v>44987</v>
      </c>
      <c r="F90" s="457">
        <v>45352</v>
      </c>
      <c r="G90" s="452" t="s">
        <v>1252</v>
      </c>
      <c r="H90" s="456" t="s">
        <v>1411</v>
      </c>
    </row>
    <row r="91" spans="1:8" ht="15">
      <c r="A91" s="452" t="s">
        <v>1249</v>
      </c>
      <c r="B91" s="453" t="s">
        <v>1473</v>
      </c>
      <c r="C91" s="454" t="s">
        <v>1474</v>
      </c>
      <c r="D91" s="454" t="s">
        <v>1475</v>
      </c>
      <c r="E91" s="455">
        <v>44987</v>
      </c>
      <c r="F91" s="457">
        <v>45352</v>
      </c>
      <c r="G91" s="452" t="s">
        <v>1252</v>
      </c>
      <c r="H91" s="456" t="s">
        <v>1454</v>
      </c>
    </row>
    <row r="92" spans="1:8" ht="15">
      <c r="A92" s="452" t="s">
        <v>1249</v>
      </c>
      <c r="B92" s="453" t="s">
        <v>328</v>
      </c>
      <c r="C92" s="454" t="s">
        <v>1476</v>
      </c>
      <c r="D92" s="454" t="s">
        <v>1477</v>
      </c>
      <c r="E92" s="455">
        <v>44988</v>
      </c>
      <c r="F92" s="457">
        <v>45353</v>
      </c>
      <c r="G92" s="452" t="s">
        <v>1252</v>
      </c>
      <c r="H92" s="456" t="s">
        <v>539</v>
      </c>
    </row>
    <row r="93" spans="1:8" ht="15">
      <c r="A93" s="452" t="s">
        <v>1249</v>
      </c>
      <c r="B93" s="453" t="s">
        <v>1478</v>
      </c>
      <c r="C93" s="454" t="s">
        <v>1479</v>
      </c>
      <c r="D93" s="454" t="s">
        <v>1335</v>
      </c>
      <c r="E93" s="455">
        <v>44987</v>
      </c>
      <c r="F93" s="457">
        <v>45307</v>
      </c>
      <c r="G93" s="452" t="s">
        <v>1278</v>
      </c>
      <c r="H93" s="456" t="s">
        <v>1336</v>
      </c>
    </row>
    <row r="94" spans="1:8" ht="15">
      <c r="A94" s="452" t="s">
        <v>1249</v>
      </c>
      <c r="B94" s="453" t="s">
        <v>51</v>
      </c>
      <c r="C94" s="454" t="s">
        <v>1480</v>
      </c>
      <c r="D94" s="454" t="s">
        <v>1481</v>
      </c>
      <c r="E94" s="455">
        <v>44988</v>
      </c>
      <c r="F94" s="457">
        <v>45293</v>
      </c>
      <c r="G94" s="452" t="s">
        <v>1252</v>
      </c>
      <c r="H94" s="456" t="s">
        <v>1482</v>
      </c>
    </row>
    <row r="95" spans="1:8" ht="15">
      <c r="A95" s="452" t="s">
        <v>1249</v>
      </c>
      <c r="B95" s="453" t="s">
        <v>117</v>
      </c>
      <c r="C95" s="454" t="s">
        <v>1483</v>
      </c>
      <c r="D95" s="454" t="s">
        <v>1484</v>
      </c>
      <c r="E95" s="455">
        <v>44991</v>
      </c>
      <c r="F95" s="457">
        <v>45356</v>
      </c>
      <c r="G95" s="452" t="s">
        <v>1252</v>
      </c>
      <c r="H95" s="456" t="s">
        <v>1274</v>
      </c>
    </row>
    <row r="96" spans="1:8" ht="15">
      <c r="A96" s="452" t="s">
        <v>1249</v>
      </c>
      <c r="B96" s="453" t="s">
        <v>129</v>
      </c>
      <c r="C96" s="454" t="s">
        <v>1485</v>
      </c>
      <c r="D96" s="454" t="s">
        <v>1486</v>
      </c>
      <c r="E96" s="455">
        <v>44991</v>
      </c>
      <c r="F96" s="457">
        <v>45356</v>
      </c>
      <c r="G96" s="452" t="s">
        <v>1252</v>
      </c>
      <c r="H96" s="456" t="s">
        <v>539</v>
      </c>
    </row>
    <row r="97" spans="1:8" ht="15">
      <c r="A97" s="452" t="s">
        <v>1249</v>
      </c>
      <c r="B97" s="453" t="s">
        <v>1487</v>
      </c>
      <c r="C97" s="454" t="s">
        <v>1488</v>
      </c>
      <c r="D97" s="454" t="s">
        <v>1368</v>
      </c>
      <c r="E97" s="455">
        <v>44992</v>
      </c>
      <c r="F97" s="457">
        <v>45297</v>
      </c>
      <c r="G97" s="452" t="s">
        <v>1278</v>
      </c>
      <c r="H97" s="456" t="s">
        <v>1278</v>
      </c>
    </row>
    <row r="98" spans="1:8" ht="15">
      <c r="A98" s="452" t="s">
        <v>1249</v>
      </c>
      <c r="B98" s="453" t="s">
        <v>225</v>
      </c>
      <c r="C98" s="454" t="s">
        <v>1489</v>
      </c>
      <c r="D98" s="454" t="s">
        <v>1490</v>
      </c>
      <c r="E98" s="455">
        <v>44992</v>
      </c>
      <c r="F98" s="457">
        <v>45297</v>
      </c>
      <c r="G98" s="452" t="s">
        <v>1252</v>
      </c>
      <c r="H98" s="456" t="s">
        <v>1427</v>
      </c>
    </row>
    <row r="99" spans="1:8" ht="15">
      <c r="A99" s="452" t="s">
        <v>1249</v>
      </c>
      <c r="B99" s="453" t="s">
        <v>1491</v>
      </c>
      <c r="C99" s="454" t="s">
        <v>1492</v>
      </c>
      <c r="D99" s="454" t="s">
        <v>1493</v>
      </c>
      <c r="E99" s="455">
        <v>44993</v>
      </c>
      <c r="F99" s="457">
        <v>45358</v>
      </c>
      <c r="G99" s="452" t="s">
        <v>1252</v>
      </c>
      <c r="H99" s="456" t="s">
        <v>1494</v>
      </c>
    </row>
    <row r="100" spans="1:8" ht="15">
      <c r="A100" s="452" t="s">
        <v>1249</v>
      </c>
      <c r="B100" s="453" t="s">
        <v>133</v>
      </c>
      <c r="C100" s="454" t="s">
        <v>1495</v>
      </c>
      <c r="D100" s="454" t="s">
        <v>1496</v>
      </c>
      <c r="E100" s="455">
        <v>44993</v>
      </c>
      <c r="F100" s="457">
        <v>45298</v>
      </c>
      <c r="G100" s="452" t="s">
        <v>1311</v>
      </c>
      <c r="H100" s="456" t="s">
        <v>1311</v>
      </c>
    </row>
    <row r="101" spans="1:8" ht="15">
      <c r="A101" s="452" t="s">
        <v>1249</v>
      </c>
      <c r="B101" s="453" t="s">
        <v>1497</v>
      </c>
      <c r="C101" s="454" t="s">
        <v>1498</v>
      </c>
      <c r="D101" s="454" t="s">
        <v>1499</v>
      </c>
      <c r="E101" s="455">
        <v>44994</v>
      </c>
      <c r="F101" s="457">
        <v>45359</v>
      </c>
      <c r="G101" s="452" t="s">
        <v>1252</v>
      </c>
      <c r="H101" s="456" t="s">
        <v>539</v>
      </c>
    </row>
    <row r="102" spans="1:8" ht="15">
      <c r="A102" s="452" t="s">
        <v>1249</v>
      </c>
      <c r="B102" s="453" t="s">
        <v>130</v>
      </c>
      <c r="C102" s="454" t="s">
        <v>1500</v>
      </c>
      <c r="D102" s="454" t="s">
        <v>1501</v>
      </c>
      <c r="E102" s="455">
        <v>44994</v>
      </c>
      <c r="F102" s="457">
        <v>45299</v>
      </c>
      <c r="G102" s="452" t="s">
        <v>1252</v>
      </c>
      <c r="H102" s="456" t="s">
        <v>1411</v>
      </c>
    </row>
    <row r="103" spans="1:8" ht="15">
      <c r="A103" s="452" t="s">
        <v>1249</v>
      </c>
      <c r="B103" s="453" t="s">
        <v>136</v>
      </c>
      <c r="C103" s="454" t="s">
        <v>1502</v>
      </c>
      <c r="D103" s="454" t="s">
        <v>1503</v>
      </c>
      <c r="E103" s="455">
        <v>44998</v>
      </c>
      <c r="F103" s="457">
        <v>45303</v>
      </c>
      <c r="G103" s="452" t="s">
        <v>1317</v>
      </c>
      <c r="H103" s="456" t="s">
        <v>1317</v>
      </c>
    </row>
    <row r="104" spans="1:8" ht="15">
      <c r="A104" s="452" t="s">
        <v>1249</v>
      </c>
      <c r="B104" s="453" t="s">
        <v>1504</v>
      </c>
      <c r="C104" s="454" t="s">
        <v>1505</v>
      </c>
      <c r="D104" s="454" t="s">
        <v>1506</v>
      </c>
      <c r="E104" s="455">
        <v>44998</v>
      </c>
      <c r="F104" s="457">
        <v>45272</v>
      </c>
      <c r="G104" s="452" t="s">
        <v>1252</v>
      </c>
      <c r="H104" s="456" t="s">
        <v>1298</v>
      </c>
    </row>
    <row r="105" spans="1:8" ht="30">
      <c r="A105" s="452" t="s">
        <v>1249</v>
      </c>
      <c r="B105" s="453" t="s">
        <v>160</v>
      </c>
      <c r="C105" s="454" t="s">
        <v>1507</v>
      </c>
      <c r="D105" s="454" t="s">
        <v>1508</v>
      </c>
      <c r="E105" s="455">
        <v>44995</v>
      </c>
      <c r="F105" s="457">
        <v>45331</v>
      </c>
      <c r="G105" s="452" t="s">
        <v>1311</v>
      </c>
      <c r="H105" s="456" t="s">
        <v>1364</v>
      </c>
    </row>
    <row r="106" spans="1:8" ht="15">
      <c r="A106" s="452" t="s">
        <v>1249</v>
      </c>
      <c r="B106" s="453" t="s">
        <v>273</v>
      </c>
      <c r="C106" s="454" t="s">
        <v>1509</v>
      </c>
      <c r="D106" s="454" t="s">
        <v>1510</v>
      </c>
      <c r="E106" s="455">
        <v>45006</v>
      </c>
      <c r="F106" s="457">
        <v>45342</v>
      </c>
      <c r="G106" s="452" t="s">
        <v>1252</v>
      </c>
      <c r="H106" s="456" t="s">
        <v>1411</v>
      </c>
    </row>
    <row r="107" spans="1:8" ht="15">
      <c r="A107" s="452" t="s">
        <v>1249</v>
      </c>
      <c r="B107" s="453" t="s">
        <v>1511</v>
      </c>
      <c r="C107" s="454" t="s">
        <v>1512</v>
      </c>
      <c r="D107" s="454" t="s">
        <v>1513</v>
      </c>
      <c r="E107" s="455">
        <v>45001</v>
      </c>
      <c r="F107" s="457">
        <v>45306</v>
      </c>
      <c r="G107" s="452" t="s">
        <v>1252</v>
      </c>
      <c r="H107" s="456" t="s">
        <v>1514</v>
      </c>
    </row>
    <row r="108" spans="1:8" ht="15">
      <c r="A108" s="452" t="s">
        <v>1249</v>
      </c>
      <c r="B108" s="453" t="s">
        <v>1515</v>
      </c>
      <c r="C108" s="454" t="s">
        <v>1516</v>
      </c>
      <c r="D108" s="454" t="s">
        <v>1517</v>
      </c>
      <c r="E108" s="455">
        <v>45007</v>
      </c>
      <c r="F108" s="457">
        <v>45328</v>
      </c>
      <c r="G108" s="452" t="s">
        <v>1252</v>
      </c>
      <c r="H108" s="456" t="s">
        <v>1332</v>
      </c>
    </row>
    <row r="109" spans="1:8" ht="15">
      <c r="A109" s="452" t="s">
        <v>1249</v>
      </c>
      <c r="B109" s="453" t="s">
        <v>278</v>
      </c>
      <c r="C109" s="454" t="s">
        <v>1518</v>
      </c>
      <c r="D109" s="454" t="s">
        <v>1519</v>
      </c>
      <c r="E109" s="455">
        <v>45007</v>
      </c>
      <c r="F109" s="457">
        <v>45344</v>
      </c>
      <c r="G109" s="452" t="s">
        <v>1311</v>
      </c>
      <c r="H109" s="456" t="s">
        <v>1364</v>
      </c>
    </row>
    <row r="110" spans="1:8" ht="15">
      <c r="A110" s="452" t="s">
        <v>1249</v>
      </c>
      <c r="B110" s="453" t="s">
        <v>1520</v>
      </c>
      <c r="C110" s="454" t="s">
        <v>1521</v>
      </c>
      <c r="D110" s="454" t="s">
        <v>1266</v>
      </c>
      <c r="E110" s="455">
        <v>45019</v>
      </c>
      <c r="F110" s="457">
        <v>45293</v>
      </c>
      <c r="G110" s="452" t="s">
        <v>1252</v>
      </c>
      <c r="H110" s="456" t="s">
        <v>1252</v>
      </c>
    </row>
    <row r="111" spans="1:8" ht="15">
      <c r="A111" s="452" t="s">
        <v>1249</v>
      </c>
      <c r="B111" s="453" t="s">
        <v>1522</v>
      </c>
      <c r="C111" s="454" t="s">
        <v>1523</v>
      </c>
      <c r="D111" s="454" t="s">
        <v>1524</v>
      </c>
      <c r="E111" s="455">
        <v>45007</v>
      </c>
      <c r="F111" s="457">
        <v>45281</v>
      </c>
      <c r="G111" s="452" t="s">
        <v>1278</v>
      </c>
      <c r="H111" s="456" t="s">
        <v>1525</v>
      </c>
    </row>
    <row r="112" spans="1:8" ht="15">
      <c r="A112" s="452" t="s">
        <v>1249</v>
      </c>
      <c r="B112" s="453" t="s">
        <v>122</v>
      </c>
      <c r="C112" s="454" t="s">
        <v>1526</v>
      </c>
      <c r="D112" s="454" t="s">
        <v>1527</v>
      </c>
      <c r="E112" s="455">
        <v>45008</v>
      </c>
      <c r="F112" s="457">
        <v>45373</v>
      </c>
      <c r="G112" s="452" t="s">
        <v>1252</v>
      </c>
      <c r="H112" s="456" t="s">
        <v>539</v>
      </c>
    </row>
    <row r="113" spans="1:8" ht="15">
      <c r="A113" s="452" t="s">
        <v>1249</v>
      </c>
      <c r="B113" s="453" t="s">
        <v>290</v>
      </c>
      <c r="C113" s="454" t="s">
        <v>1528</v>
      </c>
      <c r="D113" s="454" t="s">
        <v>1529</v>
      </c>
      <c r="E113" s="455">
        <v>45008</v>
      </c>
      <c r="F113" s="457">
        <v>45344</v>
      </c>
      <c r="G113" s="452" t="s">
        <v>1252</v>
      </c>
      <c r="H113" s="456" t="s">
        <v>539</v>
      </c>
    </row>
    <row r="114" spans="1:8" ht="15">
      <c r="A114" s="452" t="s">
        <v>1249</v>
      </c>
      <c r="B114" s="453" t="s">
        <v>1530</v>
      </c>
      <c r="C114" s="454" t="s">
        <v>1531</v>
      </c>
      <c r="D114" s="454" t="s">
        <v>1532</v>
      </c>
      <c r="E114" s="455">
        <v>45009</v>
      </c>
      <c r="F114" s="457">
        <v>45314</v>
      </c>
      <c r="G114" s="452" t="s">
        <v>1252</v>
      </c>
      <c r="H114" s="456" t="s">
        <v>1514</v>
      </c>
    </row>
    <row r="115" spans="1:8" ht="15">
      <c r="A115" s="452" t="s">
        <v>1249</v>
      </c>
      <c r="B115" s="453" t="s">
        <v>1533</v>
      </c>
      <c r="C115" s="454" t="s">
        <v>1534</v>
      </c>
      <c r="D115" s="454" t="s">
        <v>1535</v>
      </c>
      <c r="E115" s="455">
        <v>45013</v>
      </c>
      <c r="F115" s="457">
        <v>45291</v>
      </c>
      <c r="G115" s="452" t="s">
        <v>1252</v>
      </c>
      <c r="H115" s="456" t="s">
        <v>1536</v>
      </c>
    </row>
    <row r="116" spans="1:8" ht="15">
      <c r="A116" s="452" t="s">
        <v>1249</v>
      </c>
      <c r="B116" s="453" t="s">
        <v>177</v>
      </c>
      <c r="C116" s="454" t="s">
        <v>1537</v>
      </c>
      <c r="D116" s="454" t="s">
        <v>1538</v>
      </c>
      <c r="E116" s="455">
        <v>45013</v>
      </c>
      <c r="F116" s="457">
        <v>45318</v>
      </c>
      <c r="G116" s="452" t="s">
        <v>1252</v>
      </c>
      <c r="H116" s="456" t="s">
        <v>1514</v>
      </c>
    </row>
    <row r="117" spans="1:8" ht="15">
      <c r="A117" s="452" t="s">
        <v>1249</v>
      </c>
      <c r="B117" s="453" t="s">
        <v>326</v>
      </c>
      <c r="C117" s="454" t="s">
        <v>1539</v>
      </c>
      <c r="D117" s="454" t="s">
        <v>1540</v>
      </c>
      <c r="E117" s="455">
        <v>45013</v>
      </c>
      <c r="F117" s="457">
        <v>45334</v>
      </c>
      <c r="G117" s="452" t="s">
        <v>1252</v>
      </c>
      <c r="H117" s="456" t="s">
        <v>1482</v>
      </c>
    </row>
    <row r="118" spans="1:8" ht="15">
      <c r="A118" s="452" t="s">
        <v>1249</v>
      </c>
      <c r="B118" s="453" t="s">
        <v>288</v>
      </c>
      <c r="C118" s="454" t="s">
        <v>1541</v>
      </c>
      <c r="D118" s="454" t="s">
        <v>1542</v>
      </c>
      <c r="E118" s="455">
        <v>45019</v>
      </c>
      <c r="F118" s="457">
        <v>45282</v>
      </c>
      <c r="G118" s="452" t="s">
        <v>1252</v>
      </c>
      <c r="H118" s="456" t="s">
        <v>1427</v>
      </c>
    </row>
    <row r="119" spans="1:8" ht="15">
      <c r="A119" s="452" t="s">
        <v>1249</v>
      </c>
      <c r="B119" s="453" t="s">
        <v>295</v>
      </c>
      <c r="C119" s="454" t="s">
        <v>1543</v>
      </c>
      <c r="D119" s="454" t="s">
        <v>1544</v>
      </c>
      <c r="E119" s="455">
        <v>45021</v>
      </c>
      <c r="F119" s="457">
        <v>45264</v>
      </c>
      <c r="G119" s="452" t="s">
        <v>1252</v>
      </c>
      <c r="H119" s="456" t="s">
        <v>531</v>
      </c>
    </row>
    <row r="120" spans="1:8" ht="15">
      <c r="A120" s="452" t="s">
        <v>1249</v>
      </c>
      <c r="B120" s="453" t="s">
        <v>188</v>
      </c>
      <c r="C120" s="454" t="s">
        <v>1545</v>
      </c>
      <c r="D120" s="454" t="s">
        <v>1546</v>
      </c>
      <c r="E120" s="455">
        <v>45030</v>
      </c>
      <c r="F120" s="457">
        <v>45350</v>
      </c>
      <c r="G120" s="452" t="s">
        <v>1252</v>
      </c>
      <c r="H120" s="456" t="s">
        <v>1547</v>
      </c>
    </row>
    <row r="121" spans="1:8" ht="15">
      <c r="A121" s="452" t="s">
        <v>1249</v>
      </c>
      <c r="B121" s="453" t="s">
        <v>334</v>
      </c>
      <c r="C121" s="454" t="s">
        <v>1548</v>
      </c>
      <c r="D121" s="454" t="s">
        <v>1549</v>
      </c>
      <c r="E121" s="455">
        <v>45033</v>
      </c>
      <c r="F121" s="457">
        <v>45307</v>
      </c>
      <c r="G121" s="452" t="s">
        <v>1252</v>
      </c>
      <c r="H121" s="456" t="s">
        <v>1298</v>
      </c>
    </row>
    <row r="122" spans="1:8" ht="15">
      <c r="A122" s="452" t="s">
        <v>1249</v>
      </c>
      <c r="B122" s="453" t="s">
        <v>1550</v>
      </c>
      <c r="C122" s="454" t="s">
        <v>1551</v>
      </c>
      <c r="D122" s="454" t="s">
        <v>1552</v>
      </c>
      <c r="E122" s="455">
        <v>45040</v>
      </c>
      <c r="F122" s="457">
        <v>45283</v>
      </c>
      <c r="G122" s="452" t="s">
        <v>1252</v>
      </c>
      <c r="H122" s="456" t="s">
        <v>1408</v>
      </c>
    </row>
    <row r="123" spans="1:8" ht="15">
      <c r="A123" s="452" t="s">
        <v>1249</v>
      </c>
      <c r="B123" s="453" t="s">
        <v>1553</v>
      </c>
      <c r="C123" s="454" t="s">
        <v>1554</v>
      </c>
      <c r="D123" s="454" t="s">
        <v>1555</v>
      </c>
      <c r="E123" s="455">
        <v>45041</v>
      </c>
      <c r="F123" s="457">
        <v>45346</v>
      </c>
      <c r="G123" s="452" t="s">
        <v>1252</v>
      </c>
      <c r="H123" s="456" t="s">
        <v>1290</v>
      </c>
    </row>
    <row r="124" spans="1:8" ht="15">
      <c r="A124" s="452" t="s">
        <v>1249</v>
      </c>
      <c r="B124" s="453" t="s">
        <v>286</v>
      </c>
      <c r="C124" s="454" t="s">
        <v>1556</v>
      </c>
      <c r="D124" s="454" t="s">
        <v>1557</v>
      </c>
      <c r="E124" s="455">
        <v>45049</v>
      </c>
      <c r="F124" s="457">
        <v>45262</v>
      </c>
      <c r="G124" s="452" t="s">
        <v>1252</v>
      </c>
      <c r="H124" s="456" t="s">
        <v>1285</v>
      </c>
    </row>
    <row r="125" spans="1:8" ht="15">
      <c r="A125" s="452" t="s">
        <v>1249</v>
      </c>
      <c r="B125" s="453" t="s">
        <v>1558</v>
      </c>
      <c r="C125" s="454" t="s">
        <v>1559</v>
      </c>
      <c r="D125" s="454" t="s">
        <v>1560</v>
      </c>
      <c r="E125" s="455">
        <v>45048</v>
      </c>
      <c r="F125" s="457">
        <v>45261</v>
      </c>
      <c r="G125" s="452" t="s">
        <v>1252</v>
      </c>
      <c r="H125" s="456" t="s">
        <v>1252</v>
      </c>
    </row>
    <row r="126" spans="1:8" ht="45">
      <c r="A126" s="452" t="s">
        <v>1249</v>
      </c>
      <c r="B126" s="453" t="s">
        <v>1561</v>
      </c>
      <c r="C126" s="454" t="s">
        <v>1562</v>
      </c>
      <c r="D126" s="454" t="s">
        <v>1563</v>
      </c>
      <c r="E126" s="455">
        <v>45049</v>
      </c>
      <c r="F126" s="457">
        <v>45262</v>
      </c>
      <c r="G126" s="452" t="s">
        <v>1252</v>
      </c>
      <c r="H126" s="456" t="s">
        <v>539</v>
      </c>
    </row>
    <row r="127" spans="1:8" ht="15">
      <c r="A127" s="452" t="s">
        <v>1249</v>
      </c>
      <c r="B127" s="453" t="s">
        <v>1564</v>
      </c>
      <c r="C127" s="454" t="s">
        <v>1565</v>
      </c>
      <c r="D127" s="454" t="s">
        <v>1566</v>
      </c>
      <c r="E127" s="455">
        <v>45049</v>
      </c>
      <c r="F127" s="457">
        <v>45262</v>
      </c>
      <c r="G127" s="452" t="s">
        <v>1252</v>
      </c>
      <c r="H127" s="456" t="s">
        <v>1285</v>
      </c>
    </row>
    <row r="128" spans="1:8" ht="60">
      <c r="A128" s="452" t="s">
        <v>1249</v>
      </c>
      <c r="B128" s="453" t="s">
        <v>1567</v>
      </c>
      <c r="C128" s="454" t="s">
        <v>1568</v>
      </c>
      <c r="D128" s="454" t="s">
        <v>1569</v>
      </c>
      <c r="E128" s="455">
        <v>45054</v>
      </c>
      <c r="F128" s="457">
        <v>45267</v>
      </c>
      <c r="G128" s="452" t="s">
        <v>1252</v>
      </c>
      <c r="H128" s="456" t="s">
        <v>1285</v>
      </c>
    </row>
    <row r="129" spans="1:8" ht="15">
      <c r="A129" s="452" t="s">
        <v>1249</v>
      </c>
      <c r="B129" s="453" t="s">
        <v>1570</v>
      </c>
      <c r="C129" s="454" t="s">
        <v>1571</v>
      </c>
      <c r="D129" s="454" t="s">
        <v>1572</v>
      </c>
      <c r="E129" s="455">
        <v>45054</v>
      </c>
      <c r="F129" s="457">
        <v>45267</v>
      </c>
      <c r="G129" s="452" t="s">
        <v>1252</v>
      </c>
      <c r="H129" s="456" t="s">
        <v>1573</v>
      </c>
    </row>
    <row r="130" spans="1:8" ht="15">
      <c r="A130" s="452" t="s">
        <v>1249</v>
      </c>
      <c r="B130" s="453" t="s">
        <v>1574</v>
      </c>
      <c r="C130" s="454" t="s">
        <v>1575</v>
      </c>
      <c r="D130" s="454" t="s">
        <v>1576</v>
      </c>
      <c r="E130" s="455">
        <v>45063</v>
      </c>
      <c r="F130" s="457">
        <v>45276</v>
      </c>
      <c r="G130" s="452" t="s">
        <v>1252</v>
      </c>
      <c r="H130" s="456" t="s">
        <v>1514</v>
      </c>
    </row>
    <row r="131" spans="1:8" ht="15">
      <c r="A131" s="452" t="s">
        <v>1249</v>
      </c>
      <c r="B131" s="453" t="s">
        <v>1577</v>
      </c>
      <c r="C131" s="454" t="s">
        <v>1578</v>
      </c>
      <c r="D131" s="454" t="s">
        <v>1579</v>
      </c>
      <c r="E131" s="455">
        <v>45070</v>
      </c>
      <c r="F131" s="457">
        <v>45283</v>
      </c>
      <c r="G131" s="452" t="s">
        <v>1252</v>
      </c>
      <c r="H131" s="456" t="s">
        <v>1411</v>
      </c>
    </row>
    <row r="132" spans="1:8" ht="20.25" customHeight="1">
      <c r="A132" s="452" t="s">
        <v>1249</v>
      </c>
      <c r="B132" s="453" t="s">
        <v>1580</v>
      </c>
      <c r="C132" s="454" t="s">
        <v>1581</v>
      </c>
      <c r="D132" s="454" t="s">
        <v>1524</v>
      </c>
      <c r="E132" s="455">
        <v>45075</v>
      </c>
      <c r="F132" s="457">
        <v>45288</v>
      </c>
      <c r="G132" s="452" t="s">
        <v>1278</v>
      </c>
      <c r="H132" s="456" t="s">
        <v>1336</v>
      </c>
    </row>
    <row r="133" spans="1:8" ht="15">
      <c r="A133" s="452" t="s">
        <v>1249</v>
      </c>
      <c r="B133" s="453" t="s">
        <v>1582</v>
      </c>
      <c r="C133" s="454" t="s">
        <v>1583</v>
      </c>
      <c r="D133" s="454" t="s">
        <v>1584</v>
      </c>
      <c r="E133" s="455">
        <v>45078</v>
      </c>
      <c r="F133" s="457">
        <v>45291</v>
      </c>
      <c r="G133" s="452" t="s">
        <v>1252</v>
      </c>
      <c r="H133" s="456" t="s">
        <v>1585</v>
      </c>
    </row>
    <row r="134" spans="1:8" ht="15">
      <c r="A134" s="452" t="s">
        <v>1249</v>
      </c>
      <c r="B134" s="453" t="s">
        <v>1586</v>
      </c>
      <c r="C134" s="454" t="s">
        <v>1587</v>
      </c>
      <c r="D134" s="454" t="s">
        <v>1588</v>
      </c>
      <c r="E134" s="455">
        <v>45084</v>
      </c>
      <c r="F134" s="457">
        <v>45297</v>
      </c>
      <c r="G134" s="452" t="s">
        <v>1252</v>
      </c>
      <c r="H134" s="456" t="s">
        <v>1547</v>
      </c>
    </row>
    <row r="135" spans="1:8" ht="15">
      <c r="A135" s="452" t="s">
        <v>1249</v>
      </c>
      <c r="B135" s="453" t="s">
        <v>1589</v>
      </c>
      <c r="C135" s="454" t="s">
        <v>1590</v>
      </c>
      <c r="D135" s="454" t="s">
        <v>1588</v>
      </c>
      <c r="E135" s="455">
        <v>45084</v>
      </c>
      <c r="F135" s="457">
        <v>45297</v>
      </c>
      <c r="G135" s="452" t="s">
        <v>1252</v>
      </c>
      <c r="H135" s="456" t="s">
        <v>1547</v>
      </c>
    </row>
    <row r="136" spans="1:8" ht="15">
      <c r="A136" s="452" t="s">
        <v>1249</v>
      </c>
      <c r="B136" s="453" t="s">
        <v>1591</v>
      </c>
      <c r="C136" s="454" t="s">
        <v>1592</v>
      </c>
      <c r="D136" s="454" t="s">
        <v>1593</v>
      </c>
      <c r="E136" s="455">
        <v>45084</v>
      </c>
      <c r="F136" s="457">
        <v>45297</v>
      </c>
      <c r="G136" s="452" t="s">
        <v>1252</v>
      </c>
      <c r="H136" s="456" t="s">
        <v>1547</v>
      </c>
    </row>
    <row r="137" spans="1:8" ht="15">
      <c r="A137" s="452" t="s">
        <v>1249</v>
      </c>
      <c r="B137" s="453" t="s">
        <v>1594</v>
      </c>
      <c r="C137" s="454" t="s">
        <v>1595</v>
      </c>
      <c r="D137" s="454" t="s">
        <v>1588</v>
      </c>
      <c r="E137" s="455">
        <v>45084</v>
      </c>
      <c r="F137" s="457">
        <v>45297</v>
      </c>
      <c r="G137" s="452" t="s">
        <v>1252</v>
      </c>
      <c r="H137" s="456" t="s">
        <v>1547</v>
      </c>
    </row>
    <row r="138" spans="1:8" ht="15">
      <c r="A138" s="452" t="s">
        <v>1249</v>
      </c>
      <c r="B138" s="453" t="s">
        <v>291</v>
      </c>
      <c r="C138" s="454" t="s">
        <v>1596</v>
      </c>
      <c r="D138" s="454" t="s">
        <v>1597</v>
      </c>
      <c r="E138" s="455">
        <v>45079</v>
      </c>
      <c r="F138" s="457">
        <v>45398</v>
      </c>
      <c r="G138" s="452" t="s">
        <v>1252</v>
      </c>
      <c r="H138" s="456" t="s">
        <v>539</v>
      </c>
    </row>
    <row r="139" spans="1:8" ht="27.75" customHeight="1">
      <c r="A139" s="452" t="s">
        <v>1249</v>
      </c>
      <c r="B139" s="453" t="s">
        <v>1598</v>
      </c>
      <c r="C139" s="454" t="s">
        <v>1599</v>
      </c>
      <c r="D139" s="454" t="s">
        <v>1600</v>
      </c>
      <c r="E139" s="455">
        <v>45079</v>
      </c>
      <c r="F139" s="457">
        <v>45261</v>
      </c>
      <c r="G139" s="452" t="s">
        <v>1252</v>
      </c>
      <c r="H139" s="456" t="s">
        <v>1285</v>
      </c>
    </row>
    <row r="140" spans="1:8" ht="30">
      <c r="A140" s="452" t="s">
        <v>1249</v>
      </c>
      <c r="B140" s="453" t="s">
        <v>1601</v>
      </c>
      <c r="C140" s="454" t="s">
        <v>1602</v>
      </c>
      <c r="D140" s="454" t="s">
        <v>1603</v>
      </c>
      <c r="E140" s="455">
        <v>45090</v>
      </c>
      <c r="F140" s="457">
        <v>45255</v>
      </c>
      <c r="G140" s="452" t="s">
        <v>1252</v>
      </c>
      <c r="H140" s="456" t="s">
        <v>1604</v>
      </c>
    </row>
    <row r="141" spans="1:8" ht="15">
      <c r="A141" s="452" t="s">
        <v>1249</v>
      </c>
      <c r="B141" s="453" t="s">
        <v>1605</v>
      </c>
      <c r="C141" s="454" t="s">
        <v>1606</v>
      </c>
      <c r="D141" s="454" t="s">
        <v>1603</v>
      </c>
      <c r="E141" s="455">
        <v>45090</v>
      </c>
      <c r="F141" s="457">
        <v>45255</v>
      </c>
      <c r="G141" s="452" t="s">
        <v>1252</v>
      </c>
      <c r="H141" s="456" t="s">
        <v>1604</v>
      </c>
    </row>
    <row r="142" spans="1:8" ht="15">
      <c r="A142" s="452" t="s">
        <v>1249</v>
      </c>
      <c r="B142" s="453" t="s">
        <v>1607</v>
      </c>
      <c r="C142" s="454" t="s">
        <v>1608</v>
      </c>
      <c r="D142" s="454" t="s">
        <v>1603</v>
      </c>
      <c r="E142" s="455">
        <v>45090</v>
      </c>
      <c r="F142" s="457">
        <v>45255</v>
      </c>
      <c r="G142" s="452" t="s">
        <v>1252</v>
      </c>
      <c r="H142" s="456" t="s">
        <v>1604</v>
      </c>
    </row>
    <row r="143" spans="1:8" ht="15">
      <c r="A143" s="452" t="s">
        <v>1249</v>
      </c>
      <c r="B143" s="453" t="s">
        <v>1609</v>
      </c>
      <c r="C143" s="454" t="s">
        <v>1610</v>
      </c>
      <c r="D143" s="454" t="s">
        <v>1603</v>
      </c>
      <c r="E143" s="455">
        <v>45090</v>
      </c>
      <c r="F143" s="457">
        <v>45255</v>
      </c>
      <c r="G143" s="452" t="s">
        <v>1252</v>
      </c>
      <c r="H143" s="456" t="s">
        <v>1604</v>
      </c>
    </row>
    <row r="144" spans="1:8" ht="15">
      <c r="A144" s="452" t="s">
        <v>1249</v>
      </c>
      <c r="B144" s="453" t="s">
        <v>1611</v>
      </c>
      <c r="C144" s="454" t="s">
        <v>1612</v>
      </c>
      <c r="D144" s="454" t="s">
        <v>1603</v>
      </c>
      <c r="E144" s="455">
        <v>45090</v>
      </c>
      <c r="F144" s="457">
        <v>45255</v>
      </c>
      <c r="G144" s="452" t="s">
        <v>1252</v>
      </c>
      <c r="H144" s="456" t="s">
        <v>1604</v>
      </c>
    </row>
    <row r="145" spans="1:8" ht="15">
      <c r="A145" s="452" t="s">
        <v>1249</v>
      </c>
      <c r="B145" s="453" t="s">
        <v>1613</v>
      </c>
      <c r="C145" s="454" t="s">
        <v>1614</v>
      </c>
      <c r="D145" s="454" t="s">
        <v>1603</v>
      </c>
      <c r="E145" s="455">
        <v>45090</v>
      </c>
      <c r="F145" s="457">
        <v>45255</v>
      </c>
      <c r="G145" s="452" t="s">
        <v>1252</v>
      </c>
      <c r="H145" s="456" t="s">
        <v>1604</v>
      </c>
    </row>
    <row r="146" spans="1:8" ht="15">
      <c r="A146" s="452" t="s">
        <v>1249</v>
      </c>
      <c r="B146" s="453" t="s">
        <v>1615</v>
      </c>
      <c r="C146" s="454" t="s">
        <v>1616</v>
      </c>
      <c r="D146" s="454" t="s">
        <v>1603</v>
      </c>
      <c r="E146" s="455">
        <v>45090</v>
      </c>
      <c r="F146" s="457">
        <v>45255</v>
      </c>
      <c r="G146" s="452" t="s">
        <v>1252</v>
      </c>
      <c r="H146" s="456" t="s">
        <v>1604</v>
      </c>
    </row>
    <row r="147" spans="1:8" ht="15">
      <c r="A147" s="452" t="s">
        <v>1249</v>
      </c>
      <c r="B147" s="453" t="s">
        <v>1617</v>
      </c>
      <c r="C147" s="454" t="s">
        <v>1618</v>
      </c>
      <c r="D147" s="454" t="s">
        <v>1603</v>
      </c>
      <c r="E147" s="455">
        <v>45090</v>
      </c>
      <c r="F147" s="457">
        <v>45255</v>
      </c>
      <c r="G147" s="452" t="s">
        <v>1252</v>
      </c>
      <c r="H147" s="456" t="s">
        <v>1604</v>
      </c>
    </row>
    <row r="148" spans="1:8" ht="15">
      <c r="A148" s="452" t="s">
        <v>1249</v>
      </c>
      <c r="B148" s="453" t="s">
        <v>1619</v>
      </c>
      <c r="C148" s="454" t="s">
        <v>1620</v>
      </c>
      <c r="D148" s="454" t="s">
        <v>1603</v>
      </c>
      <c r="E148" s="455">
        <v>45090</v>
      </c>
      <c r="F148" s="457">
        <v>45255</v>
      </c>
      <c r="G148" s="452" t="s">
        <v>1252</v>
      </c>
      <c r="H148" s="456" t="s">
        <v>1604</v>
      </c>
    </row>
    <row r="149" spans="1:8" ht="15">
      <c r="A149" s="452" t="s">
        <v>1249</v>
      </c>
      <c r="B149" s="453" t="s">
        <v>1621</v>
      </c>
      <c r="C149" s="454" t="s">
        <v>1622</v>
      </c>
      <c r="D149" s="454" t="s">
        <v>1623</v>
      </c>
      <c r="E149" s="455">
        <v>45201</v>
      </c>
      <c r="F149" s="457">
        <v>45261</v>
      </c>
      <c r="G149" s="452" t="s">
        <v>1252</v>
      </c>
      <c r="H149" s="456" t="s">
        <v>1332</v>
      </c>
    </row>
    <row r="150" spans="1:8" ht="15">
      <c r="A150" s="452" t="s">
        <v>1249</v>
      </c>
      <c r="B150" s="453" t="s">
        <v>1624</v>
      </c>
      <c r="C150" s="454" t="s">
        <v>1625</v>
      </c>
      <c r="D150" s="454" t="s">
        <v>1626</v>
      </c>
      <c r="E150" s="455">
        <v>45111</v>
      </c>
      <c r="F150" s="457">
        <v>45294</v>
      </c>
      <c r="G150" s="452" t="s">
        <v>1278</v>
      </c>
      <c r="H150" s="456" t="s">
        <v>1281</v>
      </c>
    </row>
    <row r="151" spans="1:8" ht="60">
      <c r="A151" s="452" t="s">
        <v>1249</v>
      </c>
      <c r="B151" s="453" t="s">
        <v>1627</v>
      </c>
      <c r="C151" s="454" t="s">
        <v>1628</v>
      </c>
      <c r="D151" s="454" t="s">
        <v>1629</v>
      </c>
      <c r="E151" s="455">
        <v>45084</v>
      </c>
      <c r="F151" s="457">
        <v>45266</v>
      </c>
      <c r="G151" s="452" t="s">
        <v>1252</v>
      </c>
      <c r="H151" s="456" t="s">
        <v>1285</v>
      </c>
    </row>
    <row r="152" spans="1:8" ht="15">
      <c r="A152" s="452" t="s">
        <v>1249</v>
      </c>
      <c r="B152" s="453" t="s">
        <v>1630</v>
      </c>
      <c r="C152" s="454" t="s">
        <v>1631</v>
      </c>
      <c r="D152" s="454" t="s">
        <v>1632</v>
      </c>
      <c r="E152" s="455">
        <v>45084</v>
      </c>
      <c r="F152" s="457">
        <v>45266</v>
      </c>
      <c r="G152" s="452" t="s">
        <v>1252</v>
      </c>
      <c r="H152" s="456" t="s">
        <v>1285</v>
      </c>
    </row>
    <row r="153" spans="1:8" ht="15">
      <c r="A153" s="452" t="s">
        <v>1249</v>
      </c>
      <c r="B153" s="453" t="s">
        <v>120</v>
      </c>
      <c r="C153" s="454" t="s">
        <v>1633</v>
      </c>
      <c r="D153" s="454" t="s">
        <v>1634</v>
      </c>
      <c r="E153" s="455">
        <v>45090</v>
      </c>
      <c r="F153" s="457">
        <v>45272</v>
      </c>
      <c r="G153" s="452" t="s">
        <v>1252</v>
      </c>
      <c r="H153" s="456" t="s">
        <v>539</v>
      </c>
    </row>
    <row r="154" spans="1:8" ht="15">
      <c r="A154" s="452" t="s">
        <v>1249</v>
      </c>
      <c r="B154" s="453" t="s">
        <v>1635</v>
      </c>
      <c r="C154" s="454" t="s">
        <v>1636</v>
      </c>
      <c r="D154" s="454" t="s">
        <v>1637</v>
      </c>
      <c r="E154" s="455">
        <v>45093</v>
      </c>
      <c r="F154" s="457">
        <v>45275</v>
      </c>
      <c r="G154" s="452" t="s">
        <v>1252</v>
      </c>
      <c r="H154" s="456" t="s">
        <v>1298</v>
      </c>
    </row>
    <row r="155" spans="1:8" ht="15">
      <c r="A155" s="452" t="s">
        <v>1249</v>
      </c>
      <c r="B155" s="453" t="s">
        <v>1638</v>
      </c>
      <c r="C155" s="454" t="s">
        <v>1639</v>
      </c>
      <c r="D155" s="454" t="s">
        <v>1640</v>
      </c>
      <c r="E155" s="455">
        <v>45098</v>
      </c>
      <c r="F155" s="457">
        <v>45280</v>
      </c>
      <c r="G155" s="452" t="s">
        <v>1252</v>
      </c>
      <c r="H155" s="456" t="s">
        <v>1411</v>
      </c>
    </row>
    <row r="156" spans="1:8" ht="15">
      <c r="A156" s="452" t="s">
        <v>1249</v>
      </c>
      <c r="B156" s="453" t="s">
        <v>1641</v>
      </c>
      <c r="C156" s="454" t="s">
        <v>1642</v>
      </c>
      <c r="D156" s="454" t="s">
        <v>1643</v>
      </c>
      <c r="E156" s="455">
        <v>45097</v>
      </c>
      <c r="F156" s="457">
        <v>45279</v>
      </c>
      <c r="G156" s="452" t="s">
        <v>1278</v>
      </c>
      <c r="H156" s="452" t="s">
        <v>1278</v>
      </c>
    </row>
    <row r="157" spans="1:8" ht="15">
      <c r="A157" s="452" t="s">
        <v>1249</v>
      </c>
      <c r="B157" s="453" t="s">
        <v>1644</v>
      </c>
      <c r="C157" s="454" t="s">
        <v>1645</v>
      </c>
      <c r="D157" s="454" t="s">
        <v>1646</v>
      </c>
      <c r="E157" s="455">
        <v>45097</v>
      </c>
      <c r="F157" s="457">
        <v>45279</v>
      </c>
      <c r="G157" s="452" t="s">
        <v>1252</v>
      </c>
      <c r="H157" s="456" t="s">
        <v>1252</v>
      </c>
    </row>
    <row r="158" spans="1:8" ht="15">
      <c r="A158" s="452" t="s">
        <v>1249</v>
      </c>
      <c r="B158" s="453" t="s">
        <v>88</v>
      </c>
      <c r="C158" s="454" t="s">
        <v>1647</v>
      </c>
      <c r="D158" s="454" t="s">
        <v>1648</v>
      </c>
      <c r="E158" s="455">
        <v>45097</v>
      </c>
      <c r="F158" s="457">
        <v>45279</v>
      </c>
      <c r="G158" s="452" t="s">
        <v>1252</v>
      </c>
      <c r="H158" s="456" t="s">
        <v>1649</v>
      </c>
    </row>
    <row r="159" spans="1:8" ht="15">
      <c r="A159" s="452" t="s">
        <v>1249</v>
      </c>
      <c r="B159" s="453" t="s">
        <v>118</v>
      </c>
      <c r="C159" s="454" t="s">
        <v>1650</v>
      </c>
      <c r="D159" s="454" t="s">
        <v>1651</v>
      </c>
      <c r="E159" s="455">
        <v>45117</v>
      </c>
      <c r="F159" s="457">
        <v>45300</v>
      </c>
      <c r="G159" s="452" t="s">
        <v>1278</v>
      </c>
      <c r="H159" s="456" t="s">
        <v>1278</v>
      </c>
    </row>
    <row r="160" spans="1:8" ht="30">
      <c r="A160" s="452" t="s">
        <v>1249</v>
      </c>
      <c r="B160" s="453" t="s">
        <v>134</v>
      </c>
      <c r="C160" s="454" t="s">
        <v>1652</v>
      </c>
      <c r="D160" s="454" t="s">
        <v>1653</v>
      </c>
      <c r="E160" s="455">
        <v>45103</v>
      </c>
      <c r="F160" s="457">
        <v>45285</v>
      </c>
      <c r="G160" s="452" t="s">
        <v>1252</v>
      </c>
      <c r="H160" s="456" t="s">
        <v>1573</v>
      </c>
    </row>
    <row r="161" spans="1:8" ht="15">
      <c r="A161" s="452" t="s">
        <v>1249</v>
      </c>
      <c r="B161" s="453" t="s">
        <v>1654</v>
      </c>
      <c r="C161" s="454" t="s">
        <v>1655</v>
      </c>
      <c r="D161" s="454" t="s">
        <v>1656</v>
      </c>
      <c r="E161" s="455">
        <v>45117</v>
      </c>
      <c r="F161" s="457">
        <v>45300</v>
      </c>
      <c r="G161" s="452" t="s">
        <v>1252</v>
      </c>
      <c r="H161" s="456" t="s">
        <v>1332</v>
      </c>
    </row>
    <row r="162" spans="1:8" ht="15">
      <c r="A162" s="452" t="s">
        <v>1249</v>
      </c>
      <c r="B162" s="453" t="s">
        <v>339</v>
      </c>
      <c r="C162" s="454" t="s">
        <v>1657</v>
      </c>
      <c r="D162" s="454" t="s">
        <v>1658</v>
      </c>
      <c r="E162" s="455">
        <v>45112</v>
      </c>
      <c r="F162" s="457">
        <v>45249</v>
      </c>
      <c r="G162" s="452" t="s">
        <v>1252</v>
      </c>
      <c r="H162" s="456" t="s">
        <v>1659</v>
      </c>
    </row>
    <row r="163" spans="1:8" ht="15">
      <c r="A163" s="452" t="s">
        <v>1249</v>
      </c>
      <c r="B163" s="453" t="s">
        <v>167</v>
      </c>
      <c r="C163" s="454" t="s">
        <v>1660</v>
      </c>
      <c r="D163" s="454" t="s">
        <v>1661</v>
      </c>
      <c r="E163" s="455">
        <v>45103</v>
      </c>
      <c r="F163" s="457">
        <v>45285</v>
      </c>
      <c r="G163" s="452" t="s">
        <v>1252</v>
      </c>
      <c r="H163" s="456" t="s">
        <v>1662</v>
      </c>
    </row>
    <row r="164" spans="1:8" ht="15">
      <c r="A164" s="452" t="s">
        <v>1249</v>
      </c>
      <c r="B164" s="453" t="s">
        <v>1663</v>
      </c>
      <c r="C164" s="454" t="s">
        <v>1664</v>
      </c>
      <c r="D164" s="454" t="s">
        <v>1665</v>
      </c>
      <c r="E164" s="455">
        <v>45111</v>
      </c>
      <c r="F164" s="457">
        <v>45294</v>
      </c>
      <c r="G164" s="452" t="s">
        <v>1252</v>
      </c>
      <c r="H164" s="456" t="s">
        <v>1536</v>
      </c>
    </row>
    <row r="165" spans="1:8" ht="15">
      <c r="A165" s="452" t="s">
        <v>1249</v>
      </c>
      <c r="B165" s="453" t="s">
        <v>114</v>
      </c>
      <c r="C165" s="454" t="s">
        <v>1666</v>
      </c>
      <c r="D165" s="454" t="s">
        <v>1667</v>
      </c>
      <c r="E165" s="455">
        <v>45117</v>
      </c>
      <c r="F165" s="457">
        <v>45300</v>
      </c>
      <c r="G165" s="452" t="s">
        <v>1252</v>
      </c>
      <c r="H165" s="456" t="s">
        <v>1547</v>
      </c>
    </row>
    <row r="166" spans="1:8" ht="15">
      <c r="A166" s="452" t="s">
        <v>1249</v>
      </c>
      <c r="B166" s="453" t="s">
        <v>1668</v>
      </c>
      <c r="C166" s="454" t="s">
        <v>1669</v>
      </c>
      <c r="D166" s="454" t="s">
        <v>1670</v>
      </c>
      <c r="E166" s="455">
        <v>45103</v>
      </c>
      <c r="F166" s="457">
        <v>45347</v>
      </c>
      <c r="G166" s="452" t="s">
        <v>1252</v>
      </c>
      <c r="H166" s="456" t="s">
        <v>1547</v>
      </c>
    </row>
    <row r="167" spans="1:8" ht="15">
      <c r="A167" s="452" t="s">
        <v>1249</v>
      </c>
      <c r="B167" s="453" t="s">
        <v>257</v>
      </c>
      <c r="C167" s="454" t="s">
        <v>1671</v>
      </c>
      <c r="D167" s="454" t="s">
        <v>1672</v>
      </c>
      <c r="E167" s="455">
        <v>45117</v>
      </c>
      <c r="F167" s="457">
        <v>45300</v>
      </c>
      <c r="G167" s="452" t="s">
        <v>1252</v>
      </c>
      <c r="H167" s="456" t="s">
        <v>1673</v>
      </c>
    </row>
    <row r="168" spans="1:8" ht="45">
      <c r="A168" s="452" t="s">
        <v>1249</v>
      </c>
      <c r="B168" s="453" t="s">
        <v>1674</v>
      </c>
      <c r="C168" s="454" t="s">
        <v>1675</v>
      </c>
      <c r="D168" s="454" t="s">
        <v>1676</v>
      </c>
      <c r="E168" s="455">
        <v>45103</v>
      </c>
      <c r="F168" s="457">
        <v>45285</v>
      </c>
      <c r="G168" s="452" t="s">
        <v>1252</v>
      </c>
      <c r="H168" s="456" t="s">
        <v>1285</v>
      </c>
    </row>
    <row r="169" spans="1:8" ht="15">
      <c r="A169" s="452" t="s">
        <v>1249</v>
      </c>
      <c r="B169" s="453" t="s">
        <v>1677</v>
      </c>
      <c r="C169" s="454" t="s">
        <v>1678</v>
      </c>
      <c r="D169" s="454" t="s">
        <v>1623</v>
      </c>
      <c r="E169" s="455">
        <v>45201</v>
      </c>
      <c r="F169" s="457">
        <v>45261</v>
      </c>
      <c r="G169" s="452" t="s">
        <v>1252</v>
      </c>
      <c r="H169" s="456" t="s">
        <v>1332</v>
      </c>
    </row>
    <row r="170" spans="1:8" ht="15">
      <c r="A170" s="452" t="s">
        <v>1249</v>
      </c>
      <c r="B170" s="453" t="s">
        <v>1679</v>
      </c>
      <c r="C170" s="454" t="s">
        <v>1680</v>
      </c>
      <c r="D170" s="454" t="s">
        <v>1623</v>
      </c>
      <c r="E170" s="455">
        <v>45201</v>
      </c>
      <c r="F170" s="457">
        <v>45261</v>
      </c>
      <c r="G170" s="452" t="s">
        <v>1252</v>
      </c>
      <c r="H170" s="456" t="s">
        <v>1332</v>
      </c>
    </row>
    <row r="171" spans="1:8" ht="15">
      <c r="A171" s="452" t="s">
        <v>1249</v>
      </c>
      <c r="B171" s="453" t="s">
        <v>1681</v>
      </c>
      <c r="C171" s="454" t="s">
        <v>1682</v>
      </c>
      <c r="D171" s="454" t="s">
        <v>1683</v>
      </c>
      <c r="E171" s="455">
        <v>45201</v>
      </c>
      <c r="F171" s="457">
        <v>45261</v>
      </c>
      <c r="G171" s="452" t="s">
        <v>1252</v>
      </c>
      <c r="H171" s="456" t="s">
        <v>1332</v>
      </c>
    </row>
    <row r="172" spans="1:8" ht="15">
      <c r="A172" s="452" t="s">
        <v>1249</v>
      </c>
      <c r="B172" s="453" t="s">
        <v>1684</v>
      </c>
      <c r="C172" s="454" t="s">
        <v>1685</v>
      </c>
      <c r="D172" s="454" t="s">
        <v>1623</v>
      </c>
      <c r="E172" s="455">
        <v>45201</v>
      </c>
      <c r="F172" s="457">
        <v>45261</v>
      </c>
      <c r="G172" s="452" t="s">
        <v>1252</v>
      </c>
      <c r="H172" s="456" t="s">
        <v>1332</v>
      </c>
    </row>
    <row r="173" spans="1:8" ht="15">
      <c r="A173" s="452" t="s">
        <v>1249</v>
      </c>
      <c r="B173" s="453" t="s">
        <v>1686</v>
      </c>
      <c r="C173" s="454" t="s">
        <v>1687</v>
      </c>
      <c r="D173" s="454" t="s">
        <v>1623</v>
      </c>
      <c r="E173" s="455">
        <v>45201</v>
      </c>
      <c r="F173" s="457">
        <v>45261</v>
      </c>
      <c r="G173" s="452" t="s">
        <v>1252</v>
      </c>
      <c r="H173" s="456" t="s">
        <v>1332</v>
      </c>
    </row>
    <row r="174" spans="1:8" ht="15">
      <c r="A174" s="452" t="s">
        <v>1249</v>
      </c>
      <c r="B174" s="453" t="s">
        <v>1688</v>
      </c>
      <c r="C174" s="454" t="s">
        <v>1689</v>
      </c>
      <c r="D174" s="454" t="s">
        <v>1626</v>
      </c>
      <c r="E174" s="455">
        <v>45111</v>
      </c>
      <c r="F174" s="457">
        <v>45294</v>
      </c>
      <c r="G174" s="452" t="s">
        <v>1278</v>
      </c>
      <c r="H174" s="456" t="s">
        <v>1281</v>
      </c>
    </row>
    <row r="175" spans="1:8" ht="15">
      <c r="A175" s="452" t="s">
        <v>1249</v>
      </c>
      <c r="B175" s="453" t="s">
        <v>1690</v>
      </c>
      <c r="C175" s="454" t="s">
        <v>1691</v>
      </c>
      <c r="D175" s="454" t="s">
        <v>1692</v>
      </c>
      <c r="E175" s="455">
        <v>45111</v>
      </c>
      <c r="F175" s="457">
        <v>45294</v>
      </c>
      <c r="G175" s="452" t="s">
        <v>1278</v>
      </c>
      <c r="H175" s="456" t="s">
        <v>1281</v>
      </c>
    </row>
    <row r="176" spans="1:8" ht="15">
      <c r="A176" s="452" t="s">
        <v>1249</v>
      </c>
      <c r="B176" s="453" t="s">
        <v>1693</v>
      </c>
      <c r="C176" s="454" t="s">
        <v>1694</v>
      </c>
      <c r="D176" s="454" t="s">
        <v>1626</v>
      </c>
      <c r="E176" s="455">
        <v>45111</v>
      </c>
      <c r="F176" s="457">
        <v>45294</v>
      </c>
      <c r="G176" s="452" t="s">
        <v>1278</v>
      </c>
      <c r="H176" s="456" t="s">
        <v>1281</v>
      </c>
    </row>
    <row r="177" spans="1:8" ht="15">
      <c r="A177" s="452" t="s">
        <v>1249</v>
      </c>
      <c r="B177" s="453" t="s">
        <v>1695</v>
      </c>
      <c r="C177" s="454" t="s">
        <v>1696</v>
      </c>
      <c r="D177" s="454" t="s">
        <v>1623</v>
      </c>
      <c r="E177" s="455">
        <v>45201</v>
      </c>
      <c r="F177" s="457">
        <v>45261</v>
      </c>
      <c r="G177" s="452" t="s">
        <v>1252</v>
      </c>
      <c r="H177" s="456" t="s">
        <v>1332</v>
      </c>
    </row>
    <row r="178" spans="1:8" ht="15">
      <c r="A178" s="452" t="s">
        <v>1249</v>
      </c>
      <c r="B178" s="453" t="s">
        <v>1697</v>
      </c>
      <c r="C178" s="454" t="s">
        <v>1698</v>
      </c>
      <c r="D178" s="454" t="s">
        <v>1699</v>
      </c>
      <c r="E178" s="455">
        <v>45120</v>
      </c>
      <c r="F178" s="457">
        <v>45303</v>
      </c>
      <c r="G178" s="452" t="s">
        <v>1252</v>
      </c>
      <c r="H178" s="456" t="s">
        <v>1386</v>
      </c>
    </row>
    <row r="179" spans="1:8" ht="15">
      <c r="A179" s="452" t="s">
        <v>1249</v>
      </c>
      <c r="B179" s="453" t="s">
        <v>1700</v>
      </c>
      <c r="C179" s="454" t="s">
        <v>1701</v>
      </c>
      <c r="D179" s="454" t="s">
        <v>1699</v>
      </c>
      <c r="E179" s="455">
        <v>45121</v>
      </c>
      <c r="F179" s="457">
        <v>45304</v>
      </c>
      <c r="G179" s="452" t="s">
        <v>1252</v>
      </c>
      <c r="H179" s="456" t="s">
        <v>1386</v>
      </c>
    </row>
    <row r="180" spans="1:8" ht="15">
      <c r="A180" s="452" t="s">
        <v>1249</v>
      </c>
      <c r="B180" s="453" t="s">
        <v>1702</v>
      </c>
      <c r="C180" s="454" t="s">
        <v>1703</v>
      </c>
      <c r="D180" s="454" t="s">
        <v>1704</v>
      </c>
      <c r="E180" s="455">
        <v>45117</v>
      </c>
      <c r="F180" s="457">
        <v>45300</v>
      </c>
      <c r="G180" s="452" t="s">
        <v>1278</v>
      </c>
      <c r="H180" s="456" t="s">
        <v>1278</v>
      </c>
    </row>
    <row r="181" spans="1:8" ht="15">
      <c r="A181" s="452" t="s">
        <v>1249</v>
      </c>
      <c r="B181" s="453" t="s">
        <v>1705</v>
      </c>
      <c r="C181" s="454" t="s">
        <v>1706</v>
      </c>
      <c r="D181" s="454" t="s">
        <v>1704</v>
      </c>
      <c r="E181" s="455">
        <v>45117</v>
      </c>
      <c r="F181" s="457">
        <v>45300</v>
      </c>
      <c r="G181" s="452" t="s">
        <v>1278</v>
      </c>
      <c r="H181" s="456" t="s">
        <v>1278</v>
      </c>
    </row>
    <row r="182" spans="1:8" ht="45">
      <c r="A182" s="452" t="s">
        <v>1249</v>
      </c>
      <c r="B182" s="453" t="s">
        <v>1707</v>
      </c>
      <c r="C182" s="454" t="s">
        <v>1708</v>
      </c>
      <c r="D182" s="454" t="s">
        <v>1709</v>
      </c>
      <c r="E182" s="455">
        <v>45117</v>
      </c>
      <c r="F182" s="457">
        <v>45300</v>
      </c>
      <c r="G182" s="452" t="s">
        <v>1278</v>
      </c>
      <c r="H182" s="456" t="s">
        <v>1281</v>
      </c>
    </row>
    <row r="183" spans="1:8" ht="15">
      <c r="A183" s="452" t="s">
        <v>1249</v>
      </c>
      <c r="B183" s="453" t="s">
        <v>180</v>
      </c>
      <c r="C183" s="454" t="s">
        <v>1710</v>
      </c>
      <c r="D183" s="454" t="s">
        <v>1711</v>
      </c>
      <c r="E183" s="455">
        <v>45106</v>
      </c>
      <c r="F183" s="457">
        <v>45379</v>
      </c>
      <c r="G183" s="452" t="s">
        <v>1252</v>
      </c>
      <c r="H183" s="456" t="s">
        <v>539</v>
      </c>
    </row>
    <row r="184" spans="1:8" ht="15">
      <c r="A184" s="452" t="s">
        <v>1249</v>
      </c>
      <c r="B184" s="453" t="s">
        <v>274</v>
      </c>
      <c r="C184" s="454" t="s">
        <v>1712</v>
      </c>
      <c r="D184" s="454" t="s">
        <v>1368</v>
      </c>
      <c r="E184" s="455">
        <v>45118</v>
      </c>
      <c r="F184" s="457">
        <v>45301</v>
      </c>
      <c r="G184" s="452" t="s">
        <v>1278</v>
      </c>
      <c r="H184" s="456" t="s">
        <v>1278</v>
      </c>
    </row>
    <row r="185" spans="1:8" ht="15">
      <c r="A185" s="452" t="s">
        <v>1249</v>
      </c>
      <c r="B185" s="453" t="s">
        <v>287</v>
      </c>
      <c r="C185" s="454" t="s">
        <v>1713</v>
      </c>
      <c r="D185" s="454" t="s">
        <v>1714</v>
      </c>
      <c r="E185" s="455">
        <v>45117</v>
      </c>
      <c r="F185" s="457">
        <v>45300</v>
      </c>
      <c r="G185" s="452" t="s">
        <v>1252</v>
      </c>
      <c r="H185" s="456" t="s">
        <v>1466</v>
      </c>
    </row>
    <row r="186" spans="1:8" ht="15">
      <c r="A186" s="452" t="s">
        <v>1249</v>
      </c>
      <c r="B186" s="453" t="s">
        <v>1715</v>
      </c>
      <c r="C186" s="454" t="s">
        <v>1716</v>
      </c>
      <c r="D186" s="454" t="s">
        <v>1368</v>
      </c>
      <c r="E186" s="455">
        <v>45117</v>
      </c>
      <c r="F186" s="457">
        <v>45300</v>
      </c>
      <c r="G186" s="452" t="s">
        <v>1278</v>
      </c>
      <c r="H186" s="456" t="s">
        <v>1278</v>
      </c>
    </row>
    <row r="187" spans="1:8" ht="15">
      <c r="A187" s="452" t="s">
        <v>1249</v>
      </c>
      <c r="B187" s="453" t="s">
        <v>1717</v>
      </c>
      <c r="C187" s="454" t="s">
        <v>1718</v>
      </c>
      <c r="D187" s="454" t="s">
        <v>1375</v>
      </c>
      <c r="E187" s="455">
        <v>45117</v>
      </c>
      <c r="F187" s="457">
        <v>45300</v>
      </c>
      <c r="G187" s="452" t="s">
        <v>1252</v>
      </c>
      <c r="H187" s="456" t="s">
        <v>1298</v>
      </c>
    </row>
    <row r="188" spans="1:8" ht="15">
      <c r="A188" s="452" t="s">
        <v>1249</v>
      </c>
      <c r="B188" s="453" t="s">
        <v>1719</v>
      </c>
      <c r="C188" s="454" t="s">
        <v>1720</v>
      </c>
      <c r="D188" s="454" t="s">
        <v>1542</v>
      </c>
      <c r="E188" s="455">
        <v>45117</v>
      </c>
      <c r="F188" s="457">
        <v>45300</v>
      </c>
      <c r="G188" s="452" t="s">
        <v>1252</v>
      </c>
      <c r="H188" s="456" t="s">
        <v>1285</v>
      </c>
    </row>
    <row r="189" spans="1:8" ht="15">
      <c r="A189" s="452" t="s">
        <v>1249</v>
      </c>
      <c r="B189" s="453" t="s">
        <v>1721</v>
      </c>
      <c r="C189" s="454" t="s">
        <v>1722</v>
      </c>
      <c r="D189" s="454" t="s">
        <v>1723</v>
      </c>
      <c r="E189" s="455">
        <v>45117</v>
      </c>
      <c r="F189" s="457">
        <v>45300</v>
      </c>
      <c r="G189" s="452" t="s">
        <v>1252</v>
      </c>
      <c r="H189" s="456" t="s">
        <v>1285</v>
      </c>
    </row>
    <row r="190" spans="1:8" ht="15">
      <c r="A190" s="452" t="s">
        <v>1249</v>
      </c>
      <c r="B190" s="453" t="s">
        <v>1724</v>
      </c>
      <c r="C190" s="454" t="s">
        <v>1725</v>
      </c>
      <c r="D190" s="454" t="s">
        <v>1368</v>
      </c>
      <c r="E190" s="455">
        <v>45117</v>
      </c>
      <c r="F190" s="457">
        <v>45300</v>
      </c>
      <c r="G190" s="452" t="s">
        <v>1278</v>
      </c>
      <c r="H190" s="452" t="s">
        <v>1278</v>
      </c>
    </row>
    <row r="191" spans="1:8" ht="15">
      <c r="A191" s="244" t="s">
        <v>1249</v>
      </c>
      <c r="B191" s="245" t="s">
        <v>1726</v>
      </c>
      <c r="C191" s="246" t="s">
        <v>1727</v>
      </c>
      <c r="D191" s="246" t="s">
        <v>1728</v>
      </c>
      <c r="E191" s="247">
        <v>45112</v>
      </c>
      <c r="F191" s="248">
        <v>45295</v>
      </c>
      <c r="G191" s="244" t="s">
        <v>1278</v>
      </c>
      <c r="H191" s="249" t="s">
        <v>1281</v>
      </c>
    </row>
  </sheetData>
  <sheetProtection selectLockedCells="1" selectUnlockedCells="1"/>
  <mergeCells count="3">
    <mergeCell ref="A1:H1"/>
    <mergeCell ref="A2:H2"/>
    <mergeCell ref="A3:F3"/>
  </mergeCells>
  <phoneticPr fontId="67" type="noConversion"/>
  <pageMargins left="0.7" right="0.7" top="0.75" bottom="0.75" header="0.51180555555555551" footer="0.51180555555555551"/>
  <pageSetup scale="69" firstPageNumber="0" fitToHeight="0" orientation="landscape" horizontalDpi="300" verticalDpi="300" r:id="rId1"/>
  <headerFooter alignWithMargins="0"/>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14999847407452621"/>
    <pageSetUpPr fitToPage="1"/>
  </sheetPr>
  <dimension ref="A1:I36"/>
  <sheetViews>
    <sheetView showGridLines="0" zoomScale="80" zoomScaleNormal="80" workbookViewId="0">
      <pane xSplit="1" topLeftCell="B1" activePane="topRight" state="frozen"/>
      <selection pane="topRight" activeCell="B6" sqref="B6"/>
    </sheetView>
  </sheetViews>
  <sheetFormatPr baseColWidth="10" defaultColWidth="11.42578125" defaultRowHeight="12.75"/>
  <cols>
    <col min="1" max="1" width="5.85546875" style="22" customWidth="1"/>
    <col min="2" max="2" width="40.42578125" style="20" customWidth="1"/>
    <col min="3" max="3" width="15.5703125" style="23" customWidth="1"/>
    <col min="4" max="4" width="38" style="20" customWidth="1"/>
    <col min="5" max="5" width="15.85546875" style="20" customWidth="1"/>
    <col min="6" max="6" width="39.140625" style="24" customWidth="1"/>
    <col min="7" max="7" width="28.42578125" style="20" customWidth="1"/>
    <col min="8" max="8" width="25.140625" style="20" customWidth="1"/>
    <col min="9" max="9" width="21.28515625" style="20" customWidth="1"/>
    <col min="10" max="16384" width="11.42578125" style="20"/>
  </cols>
  <sheetData>
    <row r="1" spans="1:9" ht="19.5" customHeight="1">
      <c r="A1" s="976" t="s">
        <v>1132</v>
      </c>
      <c r="B1" s="976"/>
      <c r="C1" s="976"/>
      <c r="D1" s="976"/>
      <c r="E1" s="976"/>
      <c r="F1" s="976"/>
      <c r="G1" s="976"/>
      <c r="H1" s="976"/>
      <c r="I1" s="976"/>
    </row>
    <row r="2" spans="1:9" ht="19.5" customHeight="1">
      <c r="A2" s="976" t="s">
        <v>1729</v>
      </c>
      <c r="B2" s="976"/>
      <c r="C2" s="976"/>
      <c r="D2" s="976"/>
      <c r="E2" s="976"/>
      <c r="F2" s="976"/>
      <c r="G2" s="976"/>
      <c r="H2" s="976"/>
      <c r="I2" s="976"/>
    </row>
    <row r="3" spans="1:9" ht="21" customHeight="1">
      <c r="A3" s="977"/>
      <c r="B3" s="977"/>
      <c r="C3" s="977"/>
      <c r="D3" s="977"/>
      <c r="E3" s="977"/>
      <c r="F3" s="977"/>
      <c r="G3" s="977"/>
    </row>
    <row r="4" spans="1:9">
      <c r="A4" s="239" t="s">
        <v>1730</v>
      </c>
      <c r="B4" s="240" t="s">
        <v>1731</v>
      </c>
      <c r="C4" s="241" t="s">
        <v>1732</v>
      </c>
      <c r="D4" s="240" t="s">
        <v>1733</v>
      </c>
      <c r="E4" s="240" t="s">
        <v>1734</v>
      </c>
      <c r="F4" s="242" t="s">
        <v>1735</v>
      </c>
      <c r="G4" s="242" t="s">
        <v>1736</v>
      </c>
      <c r="H4" s="242" t="s">
        <v>1737</v>
      </c>
      <c r="I4" s="243" t="s">
        <v>1738</v>
      </c>
    </row>
    <row r="5" spans="1:9" s="21" customFormat="1" ht="33.75" customHeight="1">
      <c r="A5" s="235">
        <v>1</v>
      </c>
      <c r="B5" s="348" t="s">
        <v>1739</v>
      </c>
      <c r="C5" s="229">
        <v>10999144</v>
      </c>
      <c r="D5" s="230" t="s">
        <v>1740</v>
      </c>
      <c r="E5" s="230" t="s">
        <v>1278</v>
      </c>
      <c r="F5" s="231" t="s">
        <v>1278</v>
      </c>
      <c r="G5" s="232" t="s">
        <v>1741</v>
      </c>
      <c r="H5" s="233">
        <v>1027</v>
      </c>
      <c r="I5" s="237">
        <v>3128086141</v>
      </c>
    </row>
    <row r="6" spans="1:9" s="21" customFormat="1" ht="33.75" customHeight="1">
      <c r="A6" s="236">
        <v>2</v>
      </c>
      <c r="B6" s="349" t="s">
        <v>1742</v>
      </c>
      <c r="C6" s="227">
        <v>79287901</v>
      </c>
      <c r="D6" s="225" t="s">
        <v>1743</v>
      </c>
      <c r="E6" s="225" t="s">
        <v>1278</v>
      </c>
      <c r="F6" s="228" t="s">
        <v>1744</v>
      </c>
      <c r="G6" s="218" t="s">
        <v>1745</v>
      </c>
      <c r="H6" s="226">
        <v>1044</v>
      </c>
      <c r="I6" s="238">
        <v>3114450311</v>
      </c>
    </row>
    <row r="7" spans="1:9" s="21" customFormat="1" ht="33.75" customHeight="1">
      <c r="A7" s="236">
        <v>3</v>
      </c>
      <c r="B7" s="349" t="s">
        <v>1746</v>
      </c>
      <c r="C7" s="227">
        <v>80201125</v>
      </c>
      <c r="D7" s="225" t="s">
        <v>1747</v>
      </c>
      <c r="E7" s="225" t="s">
        <v>1252</v>
      </c>
      <c r="F7" s="228" t="s">
        <v>441</v>
      </c>
      <c r="G7" s="218" t="s">
        <v>1748</v>
      </c>
      <c r="H7" s="226">
        <v>1017</v>
      </c>
      <c r="I7" s="238">
        <v>3187726809</v>
      </c>
    </row>
    <row r="8" spans="1:9" s="21" customFormat="1" ht="33.75" customHeight="1">
      <c r="A8" s="236">
        <v>4</v>
      </c>
      <c r="B8" s="349" t="s">
        <v>1749</v>
      </c>
      <c r="C8" s="227">
        <v>80048265</v>
      </c>
      <c r="D8" s="225" t="s">
        <v>1750</v>
      </c>
      <c r="E8" s="225" t="s">
        <v>1278</v>
      </c>
      <c r="F8" s="228" t="s">
        <v>1278</v>
      </c>
      <c r="G8" s="218" t="s">
        <v>1751</v>
      </c>
      <c r="H8" s="226">
        <v>1028</v>
      </c>
      <c r="I8" s="238">
        <v>3007683643</v>
      </c>
    </row>
    <row r="9" spans="1:9" s="21" customFormat="1" ht="33.75" customHeight="1">
      <c r="A9" s="236">
        <v>5</v>
      </c>
      <c r="B9" s="349" t="s">
        <v>1752</v>
      </c>
      <c r="C9" s="227">
        <v>51786208</v>
      </c>
      <c r="D9" s="225" t="s">
        <v>1740</v>
      </c>
      <c r="E9" s="225" t="s">
        <v>1278</v>
      </c>
      <c r="F9" s="228" t="s">
        <v>1278</v>
      </c>
      <c r="G9" s="218" t="s">
        <v>1753</v>
      </c>
      <c r="H9" s="226">
        <v>1027</v>
      </c>
      <c r="I9" s="238">
        <v>3196697378</v>
      </c>
    </row>
    <row r="10" spans="1:9" ht="33.75" customHeight="1">
      <c r="A10" s="236">
        <v>6</v>
      </c>
      <c r="B10" s="349" t="s">
        <v>1754</v>
      </c>
      <c r="C10" s="227">
        <v>52426353</v>
      </c>
      <c r="D10" s="225" t="s">
        <v>1755</v>
      </c>
      <c r="E10" s="225" t="s">
        <v>1252</v>
      </c>
      <c r="F10" s="228" t="s">
        <v>531</v>
      </c>
      <c r="G10" s="218" t="s">
        <v>1756</v>
      </c>
      <c r="H10" s="226">
        <v>1019</v>
      </c>
      <c r="I10" s="238">
        <v>3115204846</v>
      </c>
    </row>
    <row r="11" spans="1:9" ht="33.75" customHeight="1">
      <c r="A11" s="236">
        <v>7</v>
      </c>
      <c r="B11" s="349" t="s">
        <v>1757</v>
      </c>
      <c r="C11" s="227">
        <v>53155481</v>
      </c>
      <c r="D11" s="225" t="s">
        <v>1747</v>
      </c>
      <c r="E11" s="225" t="s">
        <v>1278</v>
      </c>
      <c r="F11" s="228" t="s">
        <v>1758</v>
      </c>
      <c r="G11" s="218" t="s">
        <v>1759</v>
      </c>
      <c r="H11" s="226">
        <v>1043</v>
      </c>
      <c r="I11" s="238">
        <v>3003461952</v>
      </c>
    </row>
    <row r="12" spans="1:9" ht="33.75" customHeight="1">
      <c r="A12" s="236">
        <v>8</v>
      </c>
      <c r="B12" s="349" t="s">
        <v>1760</v>
      </c>
      <c r="C12" s="227">
        <v>79948797</v>
      </c>
      <c r="D12" s="225" t="s">
        <v>1740</v>
      </c>
      <c r="E12" s="225" t="s">
        <v>1278</v>
      </c>
      <c r="F12" s="228" t="s">
        <v>1761</v>
      </c>
      <c r="G12" s="218" t="s">
        <v>1762</v>
      </c>
      <c r="H12" s="226">
        <v>1045</v>
      </c>
      <c r="I12" s="238">
        <v>3144470713</v>
      </c>
    </row>
    <row r="13" spans="1:9" ht="33.75" customHeight="1">
      <c r="A13" s="236">
        <v>9</v>
      </c>
      <c r="B13" s="349" t="s">
        <v>1763</v>
      </c>
      <c r="C13" s="227">
        <v>79739723</v>
      </c>
      <c r="D13" s="225" t="s">
        <v>1750</v>
      </c>
      <c r="E13" s="225" t="s">
        <v>1252</v>
      </c>
      <c r="F13" s="228" t="s">
        <v>1386</v>
      </c>
      <c r="G13" s="218" t="s">
        <v>1764</v>
      </c>
      <c r="H13" s="226">
        <v>1008</v>
      </c>
      <c r="I13" s="238">
        <v>3214306454</v>
      </c>
    </row>
    <row r="14" spans="1:9" ht="33.75" customHeight="1">
      <c r="A14" s="236">
        <v>10</v>
      </c>
      <c r="B14" s="349" t="s">
        <v>1765</v>
      </c>
      <c r="C14" s="227">
        <v>35546246</v>
      </c>
      <c r="D14" s="225" t="s">
        <v>1747</v>
      </c>
      <c r="E14" s="225" t="s">
        <v>1252</v>
      </c>
      <c r="F14" s="228" t="s">
        <v>1573</v>
      </c>
      <c r="G14" s="218" t="s">
        <v>1766</v>
      </c>
      <c r="H14" s="226">
        <v>1015</v>
      </c>
      <c r="I14" s="238">
        <v>3116250401</v>
      </c>
    </row>
    <row r="15" spans="1:9" ht="33.75" customHeight="1">
      <c r="A15" s="236">
        <v>11</v>
      </c>
      <c r="B15" s="349" t="s">
        <v>1767</v>
      </c>
      <c r="C15" s="227">
        <v>87717472</v>
      </c>
      <c r="D15" s="225" t="s">
        <v>1747</v>
      </c>
      <c r="E15" s="225" t="s">
        <v>1252</v>
      </c>
      <c r="F15" s="228" t="s">
        <v>1290</v>
      </c>
      <c r="G15" s="218" t="s">
        <v>1768</v>
      </c>
      <c r="H15" s="226">
        <v>1018</v>
      </c>
      <c r="I15" s="238">
        <v>3173001630</v>
      </c>
    </row>
    <row r="16" spans="1:9" ht="33.75" customHeight="1">
      <c r="A16" s="236">
        <v>12</v>
      </c>
      <c r="B16" s="349" t="s">
        <v>1769</v>
      </c>
      <c r="C16" s="227">
        <v>23491510</v>
      </c>
      <c r="D16" s="225" t="s">
        <v>1770</v>
      </c>
      <c r="E16" s="225" t="s">
        <v>1252</v>
      </c>
      <c r="F16" s="228" t="s">
        <v>1252</v>
      </c>
      <c r="G16" s="218" t="s">
        <v>1771</v>
      </c>
      <c r="H16" s="226">
        <v>1020</v>
      </c>
      <c r="I16" s="238">
        <v>3112281064</v>
      </c>
    </row>
    <row r="17" spans="1:9" ht="33.75" customHeight="1">
      <c r="A17" s="236">
        <v>13</v>
      </c>
      <c r="B17" s="349" t="s">
        <v>1772</v>
      </c>
      <c r="C17" s="227">
        <v>80236578</v>
      </c>
      <c r="D17" s="225" t="s">
        <v>1755</v>
      </c>
      <c r="E17" s="225" t="s">
        <v>1278</v>
      </c>
      <c r="F17" s="228" t="s">
        <v>1773</v>
      </c>
      <c r="G17" s="218" t="s">
        <v>1774</v>
      </c>
      <c r="H17" s="226">
        <v>1044</v>
      </c>
      <c r="I17" s="238">
        <v>3133824506</v>
      </c>
    </row>
    <row r="18" spans="1:9" ht="33.75" customHeight="1">
      <c r="A18" s="236">
        <v>14</v>
      </c>
      <c r="B18" s="349" t="s">
        <v>1775</v>
      </c>
      <c r="C18" s="227">
        <v>1067836847</v>
      </c>
      <c r="D18" s="225" t="s">
        <v>1747</v>
      </c>
      <c r="E18" s="225" t="s">
        <v>1278</v>
      </c>
      <c r="F18" s="228" t="s">
        <v>1278</v>
      </c>
      <c r="G18" s="218" t="s">
        <v>1776</v>
      </c>
      <c r="H18" s="226" t="s">
        <v>1777</v>
      </c>
      <c r="I18" s="238">
        <v>3208093318</v>
      </c>
    </row>
    <row r="19" spans="1:9" ht="33.75" customHeight="1">
      <c r="A19" s="236">
        <v>15</v>
      </c>
      <c r="B19" s="349" t="s">
        <v>1778</v>
      </c>
      <c r="C19" s="227">
        <v>51641962</v>
      </c>
      <c r="D19" s="225" t="s">
        <v>1779</v>
      </c>
      <c r="E19" s="225" t="s">
        <v>1278</v>
      </c>
      <c r="F19" s="228" t="s">
        <v>1758</v>
      </c>
      <c r="G19" s="218" t="s">
        <v>1780</v>
      </c>
      <c r="H19" s="226">
        <v>1043</v>
      </c>
      <c r="I19" s="238">
        <v>3167856680</v>
      </c>
    </row>
    <row r="20" spans="1:9" ht="33.75" customHeight="1">
      <c r="A20" s="236">
        <v>16</v>
      </c>
      <c r="B20" s="349" t="s">
        <v>1781</v>
      </c>
      <c r="C20" s="227">
        <v>79324608</v>
      </c>
      <c r="D20" s="225" t="s">
        <v>1740</v>
      </c>
      <c r="E20" s="225" t="s">
        <v>1278</v>
      </c>
      <c r="F20" s="228" t="s">
        <v>1782</v>
      </c>
      <c r="G20" s="218" t="s">
        <v>1783</v>
      </c>
      <c r="H20" s="226">
        <v>1045</v>
      </c>
      <c r="I20" s="238">
        <v>3108116443</v>
      </c>
    </row>
    <row r="21" spans="1:9" ht="33.75" customHeight="1">
      <c r="A21" s="236">
        <v>17</v>
      </c>
      <c r="B21" s="349" t="s">
        <v>1784</v>
      </c>
      <c r="C21" s="227">
        <v>39663349</v>
      </c>
      <c r="D21" s="225" t="s">
        <v>1750</v>
      </c>
      <c r="E21" s="225" t="s">
        <v>1252</v>
      </c>
      <c r="F21" s="228" t="s">
        <v>1252</v>
      </c>
      <c r="G21" s="218" t="s">
        <v>1785</v>
      </c>
      <c r="H21" s="226">
        <v>1000</v>
      </c>
      <c r="I21" s="238">
        <v>3132354139</v>
      </c>
    </row>
    <row r="22" spans="1:9" ht="33.75" customHeight="1">
      <c r="A22" s="236">
        <v>18</v>
      </c>
      <c r="B22" s="349" t="s">
        <v>1786</v>
      </c>
      <c r="C22" s="227">
        <v>51870738</v>
      </c>
      <c r="D22" s="225" t="s">
        <v>1740</v>
      </c>
      <c r="E22" s="225" t="s">
        <v>1311</v>
      </c>
      <c r="F22" s="228" t="s">
        <v>1311</v>
      </c>
      <c r="G22" s="218" t="s">
        <v>1787</v>
      </c>
      <c r="H22" s="226">
        <v>1041</v>
      </c>
      <c r="I22" s="238">
        <v>3002665230</v>
      </c>
    </row>
    <row r="23" spans="1:9" ht="33.75" customHeight="1">
      <c r="A23" s="236">
        <v>19</v>
      </c>
      <c r="B23" s="349" t="s">
        <v>1788</v>
      </c>
      <c r="C23" s="227">
        <v>84452305</v>
      </c>
      <c r="D23" s="225" t="s">
        <v>1789</v>
      </c>
      <c r="E23" s="225" t="s">
        <v>1278</v>
      </c>
      <c r="F23" s="228" t="s">
        <v>1761</v>
      </c>
      <c r="G23" s="218" t="s">
        <v>1790</v>
      </c>
      <c r="H23" s="226">
        <v>1045</v>
      </c>
      <c r="I23" s="238">
        <v>3015019188</v>
      </c>
    </row>
    <row r="24" spans="1:9" ht="33.75" customHeight="1">
      <c r="A24" s="236">
        <v>20</v>
      </c>
      <c r="B24" s="349" t="s">
        <v>1791</v>
      </c>
      <c r="C24" s="227">
        <v>91517371</v>
      </c>
      <c r="D24" s="225" t="s">
        <v>1747</v>
      </c>
      <c r="E24" s="225" t="s">
        <v>1252</v>
      </c>
      <c r="F24" s="228" t="s">
        <v>1792</v>
      </c>
      <c r="G24" s="218" t="s">
        <v>1793</v>
      </c>
      <c r="H24" s="226">
        <v>1015</v>
      </c>
      <c r="I24" s="238">
        <v>3016448770</v>
      </c>
    </row>
    <row r="25" spans="1:9" ht="33.75" customHeight="1">
      <c r="A25" s="236">
        <v>21</v>
      </c>
      <c r="B25" s="349" t="s">
        <v>1794</v>
      </c>
      <c r="C25" s="227">
        <v>19238216</v>
      </c>
      <c r="D25" s="225" t="s">
        <v>1740</v>
      </c>
      <c r="E25" s="225" t="s">
        <v>1278</v>
      </c>
      <c r="F25" s="228" t="s">
        <v>1278</v>
      </c>
      <c r="G25" s="218" t="s">
        <v>1795</v>
      </c>
      <c r="H25" s="226" t="s">
        <v>1777</v>
      </c>
      <c r="I25" s="238">
        <v>3124894124</v>
      </c>
    </row>
    <row r="26" spans="1:9" ht="33.75" customHeight="1">
      <c r="A26" s="236">
        <v>22</v>
      </c>
      <c r="B26" s="349" t="s">
        <v>1796</v>
      </c>
      <c r="C26" s="227">
        <v>1072656274</v>
      </c>
      <c r="D26" s="225" t="s">
        <v>1747</v>
      </c>
      <c r="E26" s="225" t="s">
        <v>1252</v>
      </c>
      <c r="F26" s="228" t="s">
        <v>1314</v>
      </c>
      <c r="G26" s="218" t="s">
        <v>1797</v>
      </c>
      <c r="H26" s="226">
        <v>1011</v>
      </c>
      <c r="I26" s="238">
        <v>3214334721</v>
      </c>
    </row>
    <row r="27" spans="1:9" ht="33.75" customHeight="1">
      <c r="A27" s="236">
        <v>23</v>
      </c>
      <c r="B27" s="349" t="s">
        <v>1798</v>
      </c>
      <c r="C27" s="227">
        <v>1032436255</v>
      </c>
      <c r="D27" s="225" t="s">
        <v>1799</v>
      </c>
      <c r="E27" s="225" t="s">
        <v>1311</v>
      </c>
      <c r="F27" s="228" t="s">
        <v>1311</v>
      </c>
      <c r="G27" s="218" t="s">
        <v>1800</v>
      </c>
      <c r="H27" s="226">
        <v>1041</v>
      </c>
      <c r="I27" s="238">
        <v>3102841721</v>
      </c>
    </row>
    <row r="28" spans="1:9" ht="33.75" customHeight="1">
      <c r="A28" s="236">
        <v>24</v>
      </c>
      <c r="B28" s="349" t="s">
        <v>1801</v>
      </c>
      <c r="C28" s="227">
        <v>1044420337</v>
      </c>
      <c r="D28" s="225" t="s">
        <v>1755</v>
      </c>
      <c r="E28" s="225" t="s">
        <v>1278</v>
      </c>
      <c r="F28" s="228" t="s">
        <v>1761</v>
      </c>
      <c r="G28" s="218" t="s">
        <v>1802</v>
      </c>
      <c r="H28" s="226">
        <v>1045</v>
      </c>
      <c r="I28" s="238">
        <v>3118029255</v>
      </c>
    </row>
    <row r="29" spans="1:9" ht="33.75" customHeight="1">
      <c r="A29" s="236">
        <v>25</v>
      </c>
      <c r="B29" s="349" t="s">
        <v>1803</v>
      </c>
      <c r="C29" s="227">
        <v>19489630</v>
      </c>
      <c r="D29" s="225" t="s">
        <v>1789</v>
      </c>
      <c r="E29" s="225" t="s">
        <v>1278</v>
      </c>
      <c r="F29" s="228" t="s">
        <v>1804</v>
      </c>
      <c r="G29" s="218" t="s">
        <v>1805</v>
      </c>
      <c r="H29" s="226">
        <v>1043</v>
      </c>
      <c r="I29" s="238">
        <v>3214495962</v>
      </c>
    </row>
    <row r="30" spans="1:9" ht="33.75" customHeight="1">
      <c r="A30" s="236">
        <v>26</v>
      </c>
      <c r="B30" s="349" t="s">
        <v>1806</v>
      </c>
      <c r="C30" s="227">
        <v>80361365</v>
      </c>
      <c r="D30" s="225" t="s">
        <v>1740</v>
      </c>
      <c r="E30" s="225" t="s">
        <v>1278</v>
      </c>
      <c r="F30" s="228" t="s">
        <v>1758</v>
      </c>
      <c r="G30" s="218" t="s">
        <v>1807</v>
      </c>
      <c r="H30" s="226">
        <v>1043</v>
      </c>
      <c r="I30" s="238">
        <v>3115095003</v>
      </c>
    </row>
    <row r="31" spans="1:9" ht="33.75" customHeight="1">
      <c r="A31" s="236">
        <v>27</v>
      </c>
      <c r="B31" s="349" t="s">
        <v>1808</v>
      </c>
      <c r="C31" s="227">
        <v>51770371</v>
      </c>
      <c r="D31" s="225" t="s">
        <v>1809</v>
      </c>
      <c r="E31" s="225" t="s">
        <v>1278</v>
      </c>
      <c r="F31" s="228" t="s">
        <v>1278</v>
      </c>
      <c r="G31" s="218" t="s">
        <v>1810</v>
      </c>
      <c r="H31" s="226" t="s">
        <v>1777</v>
      </c>
      <c r="I31" s="238">
        <v>3053897760</v>
      </c>
    </row>
    <row r="32" spans="1:9" ht="33.75" customHeight="1">
      <c r="A32" s="236">
        <v>28</v>
      </c>
      <c r="B32" s="349" t="s">
        <v>1811</v>
      </c>
      <c r="C32" s="227">
        <v>52530441</v>
      </c>
      <c r="D32" s="225" t="s">
        <v>1747</v>
      </c>
      <c r="E32" s="225" t="s">
        <v>1278</v>
      </c>
      <c r="F32" s="228" t="s">
        <v>1812</v>
      </c>
      <c r="G32" s="218" t="s">
        <v>1813</v>
      </c>
      <c r="H32" s="226" t="s">
        <v>1777</v>
      </c>
      <c r="I32" s="238">
        <v>3054577190</v>
      </c>
    </row>
    <row r="33" spans="1:9" ht="33.75" customHeight="1">
      <c r="A33" s="236">
        <v>29</v>
      </c>
      <c r="B33" s="349" t="s">
        <v>1814</v>
      </c>
      <c r="C33" s="227">
        <v>1057571046</v>
      </c>
      <c r="D33" s="225" t="s">
        <v>1747</v>
      </c>
      <c r="E33" s="225" t="s">
        <v>1252</v>
      </c>
      <c r="F33" s="228" t="s">
        <v>1792</v>
      </c>
      <c r="G33" s="218" t="s">
        <v>1815</v>
      </c>
      <c r="H33" s="226">
        <v>1015</v>
      </c>
      <c r="I33" s="238">
        <v>3107721220</v>
      </c>
    </row>
    <row r="34" spans="1:9" ht="33.75" customHeight="1">
      <c r="A34" s="236">
        <v>30</v>
      </c>
      <c r="B34" s="349" t="s">
        <v>1816</v>
      </c>
      <c r="C34" s="227">
        <v>79472542</v>
      </c>
      <c r="D34" s="225" t="s">
        <v>1789</v>
      </c>
      <c r="E34" s="225" t="s">
        <v>1278</v>
      </c>
      <c r="F34" s="228" t="s">
        <v>1758</v>
      </c>
      <c r="G34" s="218" t="s">
        <v>1817</v>
      </c>
      <c r="H34" s="226">
        <v>1043</v>
      </c>
      <c r="I34" s="238">
        <v>3132387196</v>
      </c>
    </row>
    <row r="35" spans="1:9" ht="33.75" customHeight="1">
      <c r="A35" s="236">
        <v>31</v>
      </c>
      <c r="B35" s="349" t="s">
        <v>1818</v>
      </c>
      <c r="C35" s="227">
        <v>51660925</v>
      </c>
      <c r="D35" s="225" t="s">
        <v>1740</v>
      </c>
      <c r="E35" s="225" t="s">
        <v>1278</v>
      </c>
      <c r="F35" s="228" t="s">
        <v>1773</v>
      </c>
      <c r="G35" s="218" t="s">
        <v>1819</v>
      </c>
      <c r="H35" s="226">
        <v>1044</v>
      </c>
      <c r="I35" s="238">
        <v>3195330619</v>
      </c>
    </row>
    <row r="36" spans="1:9" ht="33.75" customHeight="1">
      <c r="A36" s="236">
        <v>32</v>
      </c>
      <c r="B36" s="349" t="s">
        <v>1820</v>
      </c>
      <c r="C36" s="227">
        <v>23754465</v>
      </c>
      <c r="D36" s="225" t="s">
        <v>1740</v>
      </c>
      <c r="E36" s="225" t="s">
        <v>1278</v>
      </c>
      <c r="F36" s="228" t="s">
        <v>1804</v>
      </c>
      <c r="G36" s="218" t="s">
        <v>1745</v>
      </c>
      <c r="H36" s="226">
        <v>1043</v>
      </c>
      <c r="I36" s="238">
        <v>3125053956</v>
      </c>
    </row>
  </sheetData>
  <sheetProtection selectLockedCells="1" selectUnlockedCells="1"/>
  <mergeCells count="3">
    <mergeCell ref="A3:G3"/>
    <mergeCell ref="A2:I2"/>
    <mergeCell ref="A1:I1"/>
  </mergeCells>
  <phoneticPr fontId="67" type="noConversion"/>
  <hyperlinks>
    <hyperlink ref="G9" r:id="rId1" xr:uid="{00000000-0004-0000-0A00-000000000000}"/>
    <hyperlink ref="G35" r:id="rId2" xr:uid="{00000000-0004-0000-0A00-000001000000}"/>
    <hyperlink ref="G7" r:id="rId3" xr:uid="{00000000-0004-0000-0A00-000002000000}"/>
    <hyperlink ref="G15" r:id="rId4" xr:uid="{00000000-0004-0000-0A00-000003000000}"/>
  </hyperlinks>
  <pageMargins left="0.7" right="0.7" top="0.75" bottom="0.75" header="0.51180555555555551" footer="0.51180555555555551"/>
  <pageSetup scale="60" firstPageNumber="0" fitToHeight="0" orientation="landscape" horizontalDpi="300" verticalDpi="300" r:id="rId5"/>
  <headerFooter alignWithMargins="0"/>
  <tableParts count="1">
    <tablePart r:id="rId6"/>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pageSetUpPr fitToPage="1"/>
  </sheetPr>
  <dimension ref="A1:C33"/>
  <sheetViews>
    <sheetView showGridLines="0" workbookViewId="0">
      <selection activeCell="C2" sqref="C2"/>
    </sheetView>
  </sheetViews>
  <sheetFormatPr baseColWidth="10" defaultColWidth="11.42578125" defaultRowHeight="12.75"/>
  <cols>
    <col min="1" max="1" width="54.5703125" style="3" customWidth="1"/>
    <col min="2" max="2" width="28.140625" style="3" customWidth="1"/>
    <col min="3" max="3" width="19.85546875" style="3" customWidth="1"/>
    <col min="4" max="16384" width="11.42578125" style="3"/>
  </cols>
  <sheetData>
    <row r="1" spans="1:3" ht="13.5" thickBot="1">
      <c r="A1" s="978" t="s">
        <v>1821</v>
      </c>
      <c r="B1" s="978"/>
      <c r="C1" s="978"/>
    </row>
    <row r="2" spans="1:3" ht="25.5">
      <c r="A2" s="103"/>
      <c r="B2" s="104" t="s">
        <v>1822</v>
      </c>
      <c r="C2" s="104" t="s">
        <v>1823</v>
      </c>
    </row>
    <row r="3" spans="1:3">
      <c r="A3" s="979" t="s">
        <v>1824</v>
      </c>
      <c r="B3" s="980"/>
      <c r="C3" s="981"/>
    </row>
    <row r="4" spans="1:3">
      <c r="A4" s="691" t="s">
        <v>1825</v>
      </c>
      <c r="B4" s="692">
        <f>1+1</f>
        <v>2</v>
      </c>
      <c r="C4" s="692">
        <v>38</v>
      </c>
    </row>
    <row r="5" spans="1:3">
      <c r="A5" s="692"/>
      <c r="B5" s="692"/>
      <c r="C5" s="692"/>
    </row>
    <row r="6" spans="1:3">
      <c r="A6" s="693" t="s">
        <v>1826</v>
      </c>
      <c r="B6" s="694"/>
      <c r="C6" s="695"/>
    </row>
    <row r="7" spans="1:3">
      <c r="A7" s="691" t="s">
        <v>1827</v>
      </c>
      <c r="B7" s="692">
        <v>1</v>
      </c>
      <c r="C7" s="692">
        <v>0</v>
      </c>
    </row>
    <row r="8" spans="1:3">
      <c r="A8" s="691" t="s">
        <v>1828</v>
      </c>
      <c r="B8" s="692">
        <f>1+4</f>
        <v>5</v>
      </c>
      <c r="C8" s="692">
        <v>5</v>
      </c>
    </row>
    <row r="9" spans="1:3">
      <c r="A9" s="691" t="s">
        <v>1829</v>
      </c>
      <c r="B9" s="692">
        <v>1</v>
      </c>
      <c r="C9" s="692">
        <v>0</v>
      </c>
    </row>
    <row r="10" spans="1:3">
      <c r="A10" s="691" t="s">
        <v>1336</v>
      </c>
      <c r="B10" s="692">
        <v>13</v>
      </c>
      <c r="C10" s="692">
        <v>14</v>
      </c>
    </row>
    <row r="11" spans="1:3">
      <c r="A11" s="691" t="s">
        <v>1830</v>
      </c>
      <c r="B11" s="692">
        <v>0</v>
      </c>
      <c r="C11" s="692">
        <v>8</v>
      </c>
    </row>
    <row r="12" spans="1:3">
      <c r="A12" s="691" t="s">
        <v>1831</v>
      </c>
      <c r="B12" s="692">
        <v>0</v>
      </c>
      <c r="C12" s="692">
        <v>0</v>
      </c>
    </row>
    <row r="13" spans="1:3">
      <c r="A13" s="691" t="s">
        <v>1832</v>
      </c>
      <c r="B13" s="692">
        <v>0</v>
      </c>
      <c r="C13" s="692">
        <v>4</v>
      </c>
    </row>
    <row r="14" spans="1:3">
      <c r="A14" s="691"/>
      <c r="B14" s="692"/>
      <c r="C14" s="692"/>
    </row>
    <row r="15" spans="1:3">
      <c r="A15" s="688" t="s">
        <v>1833</v>
      </c>
      <c r="B15" s="689"/>
      <c r="C15" s="690"/>
    </row>
    <row r="16" spans="1:3">
      <c r="A16" s="691" t="s">
        <v>1834</v>
      </c>
      <c r="B16" s="692">
        <v>2</v>
      </c>
      <c r="C16" s="692">
        <v>0</v>
      </c>
    </row>
    <row r="17" spans="1:3">
      <c r="A17" s="691" t="s">
        <v>1835</v>
      </c>
      <c r="B17" s="692">
        <v>3</v>
      </c>
      <c r="C17" s="692">
        <v>2</v>
      </c>
    </row>
    <row r="18" spans="1:3">
      <c r="A18" s="691" t="s">
        <v>1836</v>
      </c>
      <c r="B18" s="692">
        <v>1</v>
      </c>
      <c r="C18" s="692">
        <v>0</v>
      </c>
    </row>
    <row r="19" spans="1:3">
      <c r="A19" s="691" t="s">
        <v>1837</v>
      </c>
      <c r="B19" s="692">
        <v>1</v>
      </c>
      <c r="C19" s="692">
        <v>1</v>
      </c>
    </row>
    <row r="20" spans="1:3">
      <c r="A20" s="691" t="s">
        <v>1314</v>
      </c>
      <c r="B20" s="692">
        <v>1</v>
      </c>
      <c r="C20" s="692">
        <v>0</v>
      </c>
    </row>
    <row r="21" spans="1:3">
      <c r="A21" s="691" t="s">
        <v>1838</v>
      </c>
      <c r="B21" s="692">
        <v>1</v>
      </c>
      <c r="C21" s="692">
        <v>7</v>
      </c>
    </row>
    <row r="22" spans="1:3">
      <c r="A22" s="691" t="s">
        <v>1253</v>
      </c>
      <c r="B22" s="692">
        <v>0</v>
      </c>
      <c r="C22" s="692">
        <v>1</v>
      </c>
    </row>
    <row r="23" spans="1:3">
      <c r="A23" s="691" t="s">
        <v>1839</v>
      </c>
      <c r="B23" s="692">
        <v>0</v>
      </c>
      <c r="C23" s="692">
        <v>1</v>
      </c>
    </row>
    <row r="24" spans="1:3">
      <c r="A24" s="691" t="s">
        <v>1840</v>
      </c>
      <c r="B24" s="692">
        <v>0</v>
      </c>
      <c r="C24" s="692">
        <v>1</v>
      </c>
    </row>
    <row r="25" spans="1:3">
      <c r="A25" s="691" t="s">
        <v>1841</v>
      </c>
      <c r="B25" s="692">
        <v>0</v>
      </c>
      <c r="C25" s="692">
        <v>4</v>
      </c>
    </row>
    <row r="26" spans="1:3">
      <c r="A26" s="691" t="s">
        <v>1842</v>
      </c>
      <c r="B26" s="692">
        <v>0</v>
      </c>
      <c r="C26" s="692">
        <v>1</v>
      </c>
    </row>
    <row r="27" spans="1:3">
      <c r="A27" s="691" t="s">
        <v>1843</v>
      </c>
      <c r="B27" s="692">
        <v>0</v>
      </c>
      <c r="C27" s="692">
        <v>3</v>
      </c>
    </row>
    <row r="28" spans="1:3">
      <c r="A28" s="691" t="s">
        <v>1832</v>
      </c>
      <c r="B28" s="692">
        <v>1</v>
      </c>
      <c r="C28" s="692">
        <v>1</v>
      </c>
    </row>
    <row r="29" spans="1:3">
      <c r="A29" s="691"/>
      <c r="B29" s="692"/>
      <c r="C29" s="692"/>
    </row>
    <row r="30" spans="1:3">
      <c r="A30" s="688" t="s">
        <v>1317</v>
      </c>
      <c r="B30" s="689"/>
      <c r="C30" s="690"/>
    </row>
    <row r="31" spans="1:3">
      <c r="A31" s="692" t="s">
        <v>1844</v>
      </c>
      <c r="B31" s="692">
        <v>7</v>
      </c>
      <c r="C31" s="692">
        <v>2</v>
      </c>
    </row>
    <row r="32" spans="1:3">
      <c r="A32" s="692"/>
      <c r="B32" s="692"/>
      <c r="C32" s="692"/>
    </row>
    <row r="33" spans="1:3" s="25" customFormat="1" ht="16.5" thickBot="1">
      <c r="A33" s="105" t="s">
        <v>759</v>
      </c>
      <c r="B33" s="106">
        <f>SUM(B4:B28)</f>
        <v>32</v>
      </c>
      <c r="C33" s="106">
        <f>SUM(C4:C31)</f>
        <v>93</v>
      </c>
    </row>
  </sheetData>
  <sheetProtection selectLockedCells="1" selectUnlockedCells="1"/>
  <mergeCells count="2">
    <mergeCell ref="A1:C1"/>
    <mergeCell ref="A3:C3"/>
  </mergeCells>
  <phoneticPr fontId="67" type="noConversion"/>
  <pageMargins left="0.7" right="0.7" top="0.75" bottom="0.75" header="0.51180555555555551" footer="0.51180555555555551"/>
  <pageSetup firstPageNumber="0" fitToHeight="0" orientation="landscape" horizontalDpi="300" verticalDpi="300"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M234"/>
  <sheetViews>
    <sheetView topLeftCell="C14" zoomScale="60" zoomScaleNormal="60" workbookViewId="0">
      <selection activeCell="D14" sqref="D14:D15"/>
    </sheetView>
  </sheetViews>
  <sheetFormatPr baseColWidth="10" defaultColWidth="12.28515625" defaultRowHeight="15"/>
  <cols>
    <col min="1" max="1" width="12.28515625" style="350"/>
    <col min="2" max="2" width="12.28515625" style="371"/>
    <col min="3" max="3" width="12.28515625" style="350"/>
    <col min="4" max="4" width="16" style="350" customWidth="1"/>
    <col min="5" max="5" width="15.7109375" style="350" customWidth="1"/>
    <col min="6" max="6" width="21.85546875" style="350" customWidth="1"/>
    <col min="7" max="7" width="17.7109375" style="350" customWidth="1"/>
    <col min="8" max="8" width="15.85546875" style="350" customWidth="1"/>
    <col min="9" max="9" width="38.7109375" style="350" customWidth="1"/>
    <col min="10" max="10" width="23" style="350" customWidth="1"/>
    <col min="11" max="11" width="20.140625" style="350" customWidth="1"/>
    <col min="12" max="12" width="13.140625" style="350" customWidth="1"/>
    <col min="13" max="13" width="16.5703125" style="350" customWidth="1"/>
    <col min="14" max="14" width="24" style="350" customWidth="1"/>
    <col min="15" max="15" width="24" style="371" customWidth="1"/>
    <col min="16" max="16" width="24" style="350" customWidth="1"/>
    <col min="17" max="25" width="12.28515625" style="350"/>
    <col min="26" max="26" width="13.42578125" style="350" bestFit="1" customWidth="1"/>
    <col min="27" max="27" width="16" style="350" customWidth="1"/>
    <col min="28" max="28" width="66.28515625" style="350" bestFit="1" customWidth="1"/>
    <col min="29" max="29" width="15.7109375" style="350" customWidth="1"/>
    <col min="30" max="30" width="102.5703125" style="350" bestFit="1" customWidth="1"/>
    <col min="31" max="31" width="12.28515625" style="350"/>
    <col min="32" max="32" width="13.42578125" style="350" customWidth="1"/>
    <col min="33" max="33" width="12.28515625" style="350"/>
    <col min="34" max="34" width="14.5703125" style="350" customWidth="1"/>
    <col min="35" max="35" width="18" style="350" customWidth="1"/>
    <col min="36" max="36" width="16.5703125" style="350" customWidth="1"/>
    <col min="37" max="39" width="24" style="350" customWidth="1"/>
    <col min="40" max="16384" width="12.28515625" style="350"/>
  </cols>
  <sheetData>
    <row r="1" spans="1:39">
      <c r="A1" s="532" t="s">
        <v>27</v>
      </c>
      <c r="B1" s="1004" t="s">
        <v>27</v>
      </c>
      <c r="C1" s="1004"/>
      <c r="D1" s="1004"/>
      <c r="E1" s="1004"/>
      <c r="F1" s="1004"/>
      <c r="G1" s="1004"/>
      <c r="H1" s="1004"/>
      <c r="I1" s="1004"/>
      <c r="J1" s="1004"/>
      <c r="K1" s="1004"/>
      <c r="L1" s="1004"/>
      <c r="M1" s="1004"/>
      <c r="N1" s="1004"/>
      <c r="O1" s="1004"/>
      <c r="P1" s="1004"/>
      <c r="Q1" s="532" t="s">
        <v>27</v>
      </c>
      <c r="R1" s="532" t="s">
        <v>27</v>
      </c>
      <c r="S1" s="532" t="s">
        <v>27</v>
      </c>
      <c r="T1" s="532" t="s">
        <v>27</v>
      </c>
      <c r="U1" s="532" t="s">
        <v>27</v>
      </c>
      <c r="V1" s="532" t="s">
        <v>27</v>
      </c>
      <c r="W1" s="532" t="s">
        <v>27</v>
      </c>
      <c r="X1" s="532" t="s">
        <v>27</v>
      </c>
      <c r="Y1" s="532" t="s">
        <v>27</v>
      </c>
      <c r="Z1" s="532" t="s">
        <v>27</v>
      </c>
      <c r="AA1" s="532" t="s">
        <v>27</v>
      </c>
      <c r="AB1" s="532" t="s">
        <v>27</v>
      </c>
      <c r="AC1" s="532" t="s">
        <v>27</v>
      </c>
      <c r="AD1" s="532" t="s">
        <v>27</v>
      </c>
      <c r="AE1" s="532" t="s">
        <v>27</v>
      </c>
      <c r="AF1" s="532" t="s">
        <v>27</v>
      </c>
      <c r="AG1" s="532" t="s">
        <v>27</v>
      </c>
      <c r="AH1" s="532" t="s">
        <v>27</v>
      </c>
      <c r="AI1" s="532" t="s">
        <v>27</v>
      </c>
      <c r="AJ1" s="532" t="s">
        <v>27</v>
      </c>
      <c r="AK1" s="532" t="s">
        <v>27</v>
      </c>
      <c r="AL1" s="532" t="s">
        <v>27</v>
      </c>
      <c r="AM1" s="532" t="s">
        <v>27</v>
      </c>
    </row>
    <row r="2" spans="1:39">
      <c r="A2" s="532" t="s">
        <v>27</v>
      </c>
      <c r="B2" s="1004"/>
      <c r="C2" s="1004"/>
      <c r="D2" s="1004"/>
      <c r="E2" s="1004"/>
      <c r="F2" s="1004"/>
      <c r="G2" s="1004"/>
      <c r="H2" s="1004"/>
      <c r="I2" s="1004"/>
      <c r="J2" s="1004"/>
      <c r="K2" s="1004"/>
      <c r="L2" s="1004"/>
      <c r="M2" s="1004"/>
      <c r="N2" s="1004"/>
      <c r="O2" s="1004"/>
      <c r="P2" s="1004"/>
      <c r="Q2" s="532" t="s">
        <v>27</v>
      </c>
      <c r="R2" s="532" t="s">
        <v>27</v>
      </c>
      <c r="S2" s="532" t="s">
        <v>27</v>
      </c>
      <c r="T2" s="532" t="s">
        <v>27</v>
      </c>
      <c r="U2" s="532" t="s">
        <v>27</v>
      </c>
      <c r="V2" s="532" t="s">
        <v>27</v>
      </c>
      <c r="W2" s="532" t="s">
        <v>27</v>
      </c>
      <c r="X2" s="532" t="s">
        <v>27</v>
      </c>
      <c r="Y2" s="532" t="s">
        <v>27</v>
      </c>
      <c r="Z2" s="532" t="s">
        <v>27</v>
      </c>
      <c r="AA2" s="532" t="s">
        <v>27</v>
      </c>
      <c r="AB2" s="532" t="s">
        <v>27</v>
      </c>
      <c r="AC2" s="532" t="s">
        <v>27</v>
      </c>
      <c r="AD2" s="532" t="s">
        <v>27</v>
      </c>
      <c r="AE2" s="532" t="s">
        <v>27</v>
      </c>
      <c r="AF2" s="532" t="s">
        <v>27</v>
      </c>
      <c r="AG2" s="532" t="s">
        <v>27</v>
      </c>
      <c r="AH2" s="532" t="s">
        <v>27</v>
      </c>
      <c r="AI2" s="532" t="s">
        <v>27</v>
      </c>
      <c r="AJ2" s="532" t="s">
        <v>27</v>
      </c>
      <c r="AK2" s="532" t="s">
        <v>27</v>
      </c>
      <c r="AL2" s="532" t="s">
        <v>27</v>
      </c>
      <c r="AM2" s="532" t="s">
        <v>27</v>
      </c>
    </row>
    <row r="3" spans="1:39">
      <c r="A3" s="532" t="s">
        <v>27</v>
      </c>
      <c r="B3" s="1004"/>
      <c r="C3" s="1004"/>
      <c r="D3" s="1004"/>
      <c r="E3" s="1004"/>
      <c r="F3" s="1004"/>
      <c r="G3" s="1004"/>
      <c r="H3" s="1004"/>
      <c r="I3" s="1004"/>
      <c r="J3" s="1004"/>
      <c r="K3" s="1004"/>
      <c r="L3" s="1004"/>
      <c r="M3" s="1004"/>
      <c r="N3" s="1004"/>
      <c r="O3" s="1004"/>
      <c r="P3" s="1004"/>
      <c r="Q3" s="532" t="s">
        <v>27</v>
      </c>
      <c r="R3" s="532" t="s">
        <v>27</v>
      </c>
      <c r="S3" s="532" t="s">
        <v>27</v>
      </c>
      <c r="T3" s="532" t="s">
        <v>27</v>
      </c>
      <c r="U3" s="532" t="s">
        <v>27</v>
      </c>
      <c r="V3" s="532" t="s">
        <v>27</v>
      </c>
      <c r="W3" s="532" t="s">
        <v>27</v>
      </c>
      <c r="X3" s="532" t="s">
        <v>27</v>
      </c>
      <c r="Y3" s="532" t="s">
        <v>27</v>
      </c>
      <c r="Z3" s="532" t="s">
        <v>27</v>
      </c>
      <c r="AA3" s="532" t="s">
        <v>27</v>
      </c>
      <c r="AB3" s="532" t="s">
        <v>27</v>
      </c>
      <c r="AC3" s="532" t="s">
        <v>27</v>
      </c>
      <c r="AD3" s="532" t="s">
        <v>27</v>
      </c>
      <c r="AE3" s="532" t="s">
        <v>27</v>
      </c>
      <c r="AF3" s="532" t="s">
        <v>27</v>
      </c>
      <c r="AG3" s="532" t="s">
        <v>27</v>
      </c>
      <c r="AH3" s="532" t="s">
        <v>27</v>
      </c>
      <c r="AI3" s="532" t="s">
        <v>27</v>
      </c>
      <c r="AJ3" s="532" t="s">
        <v>27</v>
      </c>
      <c r="AK3" s="532" t="s">
        <v>27</v>
      </c>
      <c r="AL3" s="532" t="s">
        <v>27</v>
      </c>
      <c r="AM3" s="532" t="s">
        <v>27</v>
      </c>
    </row>
    <row r="4" spans="1:39" ht="45" customHeight="1">
      <c r="A4" s="532" t="s">
        <v>27</v>
      </c>
      <c r="B4" s="1004"/>
      <c r="C4" s="1004"/>
      <c r="D4" s="1004"/>
      <c r="E4" s="1004"/>
      <c r="F4" s="1004"/>
      <c r="G4" s="1004"/>
      <c r="H4" s="1004"/>
      <c r="I4" s="1004"/>
      <c r="J4" s="1004"/>
      <c r="K4" s="1004"/>
      <c r="L4" s="1004"/>
      <c r="M4" s="1004"/>
      <c r="N4" s="1004"/>
      <c r="O4" s="1004"/>
      <c r="P4" s="1004"/>
      <c r="Q4" s="532" t="s">
        <v>27</v>
      </c>
      <c r="R4" s="532" t="s">
        <v>27</v>
      </c>
      <c r="S4" s="532" t="s">
        <v>27</v>
      </c>
      <c r="T4" s="532" t="s">
        <v>27</v>
      </c>
      <c r="U4" s="532" t="s">
        <v>27</v>
      </c>
      <c r="V4" s="532" t="s">
        <v>27</v>
      </c>
      <c r="W4" s="532" t="s">
        <v>27</v>
      </c>
      <c r="X4" s="532" t="s">
        <v>27</v>
      </c>
      <c r="Y4" s="532" t="s">
        <v>27</v>
      </c>
      <c r="Z4" s="532" t="s">
        <v>27</v>
      </c>
      <c r="AA4" s="532" t="s">
        <v>27</v>
      </c>
      <c r="AB4" s="532" t="s">
        <v>27</v>
      </c>
      <c r="AC4" s="532" t="s">
        <v>27</v>
      </c>
      <c r="AD4" s="532" t="s">
        <v>27</v>
      </c>
      <c r="AE4" s="532" t="s">
        <v>27</v>
      </c>
      <c r="AF4" s="532" t="s">
        <v>27</v>
      </c>
      <c r="AG4" s="532" t="s">
        <v>27</v>
      </c>
      <c r="AH4" s="532" t="s">
        <v>27</v>
      </c>
      <c r="AI4" s="532" t="s">
        <v>27</v>
      </c>
      <c r="AJ4" s="532" t="s">
        <v>27</v>
      </c>
      <c r="AK4" s="532" t="s">
        <v>27</v>
      </c>
      <c r="AL4" s="532" t="s">
        <v>27</v>
      </c>
      <c r="AM4" s="532" t="s">
        <v>27</v>
      </c>
    </row>
    <row r="5" spans="1:39" ht="31.9" customHeight="1">
      <c r="A5" s="532" t="s">
        <v>27</v>
      </c>
      <c r="B5" s="1004"/>
      <c r="C5" s="1004"/>
      <c r="D5" s="1004"/>
      <c r="E5" s="1004"/>
      <c r="F5" s="1004"/>
      <c r="G5" s="1004"/>
      <c r="H5" s="1004"/>
      <c r="I5" s="1004"/>
      <c r="J5" s="1004"/>
      <c r="K5" s="1004"/>
      <c r="L5" s="1004"/>
      <c r="M5" s="1004"/>
      <c r="N5" s="1004"/>
      <c r="O5" s="1004"/>
      <c r="P5" s="1004"/>
      <c r="Q5" s="532" t="s">
        <v>27</v>
      </c>
      <c r="R5" s="532" t="s">
        <v>27</v>
      </c>
      <c r="S5" s="532" t="s">
        <v>27</v>
      </c>
      <c r="T5" s="532" t="s">
        <v>27</v>
      </c>
      <c r="U5" s="532" t="s">
        <v>27</v>
      </c>
      <c r="V5" s="532" t="s">
        <v>27</v>
      </c>
      <c r="W5" s="532" t="s">
        <v>27</v>
      </c>
      <c r="X5" s="532" t="s">
        <v>27</v>
      </c>
      <c r="Y5" s="532" t="s">
        <v>27</v>
      </c>
      <c r="Z5" s="532" t="s">
        <v>27</v>
      </c>
      <c r="AA5" s="532" t="s">
        <v>27</v>
      </c>
      <c r="AB5" s="532" t="s">
        <v>27</v>
      </c>
      <c r="AC5" s="532" t="s">
        <v>27</v>
      </c>
      <c r="AD5" s="532" t="s">
        <v>27</v>
      </c>
      <c r="AE5" s="532" t="s">
        <v>27</v>
      </c>
      <c r="AF5" s="532" t="s">
        <v>27</v>
      </c>
      <c r="AG5" s="532" t="s">
        <v>27</v>
      </c>
      <c r="AH5" s="532" t="s">
        <v>27</v>
      </c>
      <c r="AI5" s="532" t="s">
        <v>27</v>
      </c>
      <c r="AJ5" s="532" t="s">
        <v>27</v>
      </c>
      <c r="AK5" s="532" t="s">
        <v>27</v>
      </c>
      <c r="AL5" s="532" t="s">
        <v>27</v>
      </c>
      <c r="AM5" s="532" t="s">
        <v>27</v>
      </c>
    </row>
    <row r="6" spans="1:39" ht="31.9" customHeight="1">
      <c r="A6" s="532" t="s">
        <v>27</v>
      </c>
      <c r="B6" s="351" t="s">
        <v>27</v>
      </c>
      <c r="C6" s="532" t="s">
        <v>27</v>
      </c>
      <c r="D6" s="532" t="s">
        <v>27</v>
      </c>
      <c r="E6" s="532" t="s">
        <v>27</v>
      </c>
      <c r="F6" s="532" t="s">
        <v>27</v>
      </c>
      <c r="G6" s="532" t="s">
        <v>27</v>
      </c>
      <c r="H6" s="532" t="s">
        <v>27</v>
      </c>
      <c r="I6" s="532" t="s">
        <v>27</v>
      </c>
      <c r="J6" s="532" t="s">
        <v>27</v>
      </c>
      <c r="K6" s="532" t="s">
        <v>27</v>
      </c>
      <c r="L6" s="532" t="s">
        <v>27</v>
      </c>
      <c r="M6" s="532" t="s">
        <v>27</v>
      </c>
      <c r="N6" s="532" t="s">
        <v>27</v>
      </c>
      <c r="O6" s="532" t="s">
        <v>27</v>
      </c>
      <c r="P6" s="532" t="s">
        <v>27</v>
      </c>
      <c r="Q6" s="532" t="s">
        <v>27</v>
      </c>
      <c r="R6" s="532" t="s">
        <v>27</v>
      </c>
      <c r="S6" s="532" t="s">
        <v>27</v>
      </c>
      <c r="T6" s="532" t="s">
        <v>27</v>
      </c>
      <c r="U6" s="532" t="s">
        <v>27</v>
      </c>
      <c r="V6" s="532" t="s">
        <v>27</v>
      </c>
      <c r="W6" s="532" t="s">
        <v>27</v>
      </c>
      <c r="X6" s="532" t="s">
        <v>27</v>
      </c>
      <c r="Y6" s="532" t="s">
        <v>27</v>
      </c>
      <c r="Z6" s="532" t="s">
        <v>27</v>
      </c>
      <c r="AA6" s="532" t="s">
        <v>27</v>
      </c>
      <c r="AB6" s="532" t="s">
        <v>27</v>
      </c>
      <c r="AC6" s="532" t="s">
        <v>27</v>
      </c>
      <c r="AD6" s="532" t="s">
        <v>27</v>
      </c>
      <c r="AE6" s="532" t="s">
        <v>27</v>
      </c>
      <c r="AF6" s="532" t="s">
        <v>27</v>
      </c>
      <c r="AG6" s="532" t="s">
        <v>27</v>
      </c>
      <c r="AH6" s="532" t="s">
        <v>27</v>
      </c>
      <c r="AI6" s="532" t="s">
        <v>27</v>
      </c>
      <c r="AJ6" s="532" t="s">
        <v>27</v>
      </c>
      <c r="AK6" s="532" t="s">
        <v>27</v>
      </c>
      <c r="AL6" s="532" t="s">
        <v>27</v>
      </c>
      <c r="AM6" s="532" t="s">
        <v>27</v>
      </c>
    </row>
    <row r="7" spans="1:39">
      <c r="A7" s="532" t="s">
        <v>27</v>
      </c>
      <c r="B7" s="351" t="s">
        <v>27</v>
      </c>
      <c r="C7" s="532" t="s">
        <v>27</v>
      </c>
      <c r="D7" s="532" t="s">
        <v>27</v>
      </c>
      <c r="E7" s="532" t="s">
        <v>27</v>
      </c>
      <c r="F7" s="532" t="s">
        <v>27</v>
      </c>
      <c r="G7" s="532" t="s">
        <v>27</v>
      </c>
      <c r="H7" s="532" t="s">
        <v>27</v>
      </c>
      <c r="I7" s="532" t="s">
        <v>27</v>
      </c>
      <c r="J7" s="532" t="s">
        <v>27</v>
      </c>
      <c r="K7" s="532" t="s">
        <v>27</v>
      </c>
      <c r="L7" s="532" t="s">
        <v>27</v>
      </c>
      <c r="M7" s="532" t="s">
        <v>27</v>
      </c>
      <c r="N7" s="532" t="s">
        <v>27</v>
      </c>
      <c r="O7" s="532" t="s">
        <v>27</v>
      </c>
      <c r="P7" s="532" t="s">
        <v>27</v>
      </c>
      <c r="Q7" s="532" t="s">
        <v>27</v>
      </c>
      <c r="R7" s="532" t="s">
        <v>27</v>
      </c>
      <c r="S7" s="532" t="s">
        <v>27</v>
      </c>
      <c r="T7" s="532" t="s">
        <v>27</v>
      </c>
      <c r="U7" s="532" t="s">
        <v>27</v>
      </c>
      <c r="V7" s="532" t="s">
        <v>27</v>
      </c>
      <c r="W7" s="532" t="s">
        <v>27</v>
      </c>
      <c r="X7" s="532" t="s">
        <v>27</v>
      </c>
      <c r="Y7" s="532" t="s">
        <v>27</v>
      </c>
      <c r="Z7" s="532" t="s">
        <v>27</v>
      </c>
      <c r="AA7" s="532" t="s">
        <v>27</v>
      </c>
      <c r="AB7" s="532" t="s">
        <v>27</v>
      </c>
      <c r="AC7" s="532" t="s">
        <v>27</v>
      </c>
      <c r="AD7" s="532" t="s">
        <v>27</v>
      </c>
      <c r="AE7" s="532" t="s">
        <v>27</v>
      </c>
      <c r="AF7" s="532" t="s">
        <v>27</v>
      </c>
      <c r="AG7" s="532" t="s">
        <v>27</v>
      </c>
      <c r="AH7" s="532" t="s">
        <v>27</v>
      </c>
      <c r="AI7" s="532" t="s">
        <v>27</v>
      </c>
      <c r="AJ7" s="532" t="s">
        <v>27</v>
      </c>
      <c r="AK7" s="532" t="s">
        <v>27</v>
      </c>
      <c r="AL7" s="532" t="s">
        <v>27</v>
      </c>
      <c r="AM7" s="532" t="s">
        <v>27</v>
      </c>
    </row>
    <row r="8" spans="1:39" ht="37.9" customHeight="1">
      <c r="A8" s="532" t="s">
        <v>27</v>
      </c>
      <c r="B8" s="1060" t="s">
        <v>1845</v>
      </c>
      <c r="C8" s="1060"/>
      <c r="D8" s="1060"/>
      <c r="E8" s="1060"/>
      <c r="F8" s="1060"/>
      <c r="G8" s="1060"/>
      <c r="H8" s="1060"/>
      <c r="I8" s="1060"/>
      <c r="J8" s="1060"/>
      <c r="K8" s="1060"/>
      <c r="L8" s="1060"/>
      <c r="M8" s="1060"/>
      <c r="N8" s="1060"/>
      <c r="O8" s="1060"/>
      <c r="P8" s="1060"/>
      <c r="Q8" s="1004"/>
      <c r="R8" s="1004"/>
      <c r="S8" s="1004"/>
      <c r="T8" s="1004"/>
      <c r="U8" s="1004"/>
      <c r="V8" s="1004"/>
      <c r="W8" s="1004"/>
      <c r="X8" s="1004"/>
      <c r="Y8" s="1060" t="s">
        <v>1845</v>
      </c>
      <c r="Z8" s="1060"/>
      <c r="AA8" s="1060"/>
      <c r="AB8" s="1060"/>
      <c r="AC8" s="1060"/>
      <c r="AD8" s="1060"/>
      <c r="AE8" s="1060"/>
      <c r="AF8" s="1060"/>
      <c r="AG8" s="1060"/>
      <c r="AH8" s="1060"/>
      <c r="AI8" s="1060"/>
      <c r="AJ8" s="1060"/>
      <c r="AK8" s="1060"/>
      <c r="AL8" s="1060"/>
      <c r="AM8" s="1060"/>
    </row>
    <row r="9" spans="1:39">
      <c r="A9" s="532" t="s">
        <v>27</v>
      </c>
      <c r="B9" s="351" t="s">
        <v>27</v>
      </c>
      <c r="C9" s="532" t="s">
        <v>27</v>
      </c>
      <c r="D9" s="532" t="s">
        <v>27</v>
      </c>
      <c r="E9" s="532" t="s">
        <v>27</v>
      </c>
      <c r="F9" s="532" t="s">
        <v>27</v>
      </c>
      <c r="G9" s="532" t="s">
        <v>27</v>
      </c>
      <c r="H9" s="532" t="s">
        <v>27</v>
      </c>
      <c r="I9" s="532" t="s">
        <v>27</v>
      </c>
      <c r="J9" s="532" t="s">
        <v>27</v>
      </c>
      <c r="K9" s="532" t="s">
        <v>27</v>
      </c>
      <c r="L9" s="532" t="s">
        <v>27</v>
      </c>
      <c r="M9" s="532" t="s">
        <v>27</v>
      </c>
      <c r="N9" s="532" t="s">
        <v>27</v>
      </c>
      <c r="O9" s="532" t="s">
        <v>27</v>
      </c>
      <c r="P9" s="532" t="s">
        <v>27</v>
      </c>
      <c r="Q9" s="1004"/>
      <c r="R9" s="1004"/>
      <c r="S9" s="1004"/>
      <c r="T9" s="1004"/>
      <c r="U9" s="1004"/>
      <c r="V9" s="1004"/>
      <c r="W9" s="1004"/>
      <c r="X9" s="1004"/>
      <c r="Y9" s="532" t="s">
        <v>27</v>
      </c>
      <c r="Z9" s="532" t="s">
        <v>27</v>
      </c>
      <c r="AA9" s="532" t="s">
        <v>27</v>
      </c>
      <c r="AB9" s="532" t="s">
        <v>27</v>
      </c>
      <c r="AC9" s="532" t="s">
        <v>27</v>
      </c>
      <c r="AD9" s="532" t="s">
        <v>27</v>
      </c>
      <c r="AE9" s="532" t="s">
        <v>27</v>
      </c>
      <c r="AF9" s="532" t="s">
        <v>27</v>
      </c>
      <c r="AG9" s="532" t="s">
        <v>27</v>
      </c>
      <c r="AH9" s="532" t="s">
        <v>27</v>
      </c>
      <c r="AI9" s="532" t="s">
        <v>27</v>
      </c>
      <c r="AJ9" s="532" t="s">
        <v>27</v>
      </c>
      <c r="AK9" s="532" t="s">
        <v>27</v>
      </c>
      <c r="AL9" s="532" t="s">
        <v>27</v>
      </c>
      <c r="AM9" s="532" t="s">
        <v>27</v>
      </c>
    </row>
    <row r="10" spans="1:39" ht="52.15" customHeight="1">
      <c r="A10" s="532" t="s">
        <v>27</v>
      </c>
      <c r="B10" s="1061" t="s">
        <v>1846</v>
      </c>
      <c r="C10" s="1061"/>
      <c r="D10" s="1061"/>
      <c r="E10" s="1061"/>
      <c r="F10" s="1061"/>
      <c r="G10" s="1061"/>
      <c r="H10" s="1061"/>
      <c r="I10" s="1061"/>
      <c r="J10" s="1061"/>
      <c r="K10" s="1061"/>
      <c r="L10" s="1061"/>
      <c r="M10" s="1061"/>
      <c r="N10" s="1061"/>
      <c r="O10" s="1061"/>
      <c r="P10" s="1061"/>
      <c r="Q10" s="1004"/>
      <c r="R10" s="1004"/>
      <c r="S10" s="1004"/>
      <c r="T10" s="1004"/>
      <c r="U10" s="1004"/>
      <c r="V10" s="1004"/>
      <c r="W10" s="1004"/>
      <c r="X10" s="1004"/>
      <c r="Y10" s="1061" t="s">
        <v>1847</v>
      </c>
      <c r="Z10" s="1061"/>
      <c r="AA10" s="1061"/>
      <c r="AB10" s="1061"/>
      <c r="AC10" s="1061"/>
      <c r="AD10" s="1061"/>
      <c r="AE10" s="1061"/>
      <c r="AF10" s="1061"/>
      <c r="AG10" s="1061"/>
      <c r="AH10" s="1061"/>
      <c r="AI10" s="1061"/>
      <c r="AJ10" s="1061"/>
      <c r="AK10" s="1061"/>
      <c r="AL10" s="1061"/>
      <c r="AM10" s="1061"/>
    </row>
    <row r="11" spans="1:39" ht="15" customHeight="1">
      <c r="A11" s="532" t="s">
        <v>27</v>
      </c>
      <c r="B11" s="351" t="s">
        <v>27</v>
      </c>
      <c r="C11" s="532" t="s">
        <v>27</v>
      </c>
      <c r="D11" s="532" t="s">
        <v>27</v>
      </c>
      <c r="E11" s="532" t="s">
        <v>27</v>
      </c>
      <c r="F11" s="532" t="s">
        <v>27</v>
      </c>
      <c r="G11" s="532" t="s">
        <v>27</v>
      </c>
      <c r="H11" s="532" t="s">
        <v>27</v>
      </c>
      <c r="I11" s="532" t="s">
        <v>27</v>
      </c>
      <c r="J11" s="532" t="s">
        <v>27</v>
      </c>
      <c r="K11" s="532" t="s">
        <v>27</v>
      </c>
      <c r="L11" s="532" t="s">
        <v>27</v>
      </c>
      <c r="M11" s="532" t="s">
        <v>27</v>
      </c>
      <c r="N11" s="532" t="s">
        <v>27</v>
      </c>
      <c r="O11" s="532" t="s">
        <v>27</v>
      </c>
      <c r="P11" s="532" t="s">
        <v>27</v>
      </c>
      <c r="Q11" s="532" t="s">
        <v>27</v>
      </c>
      <c r="R11" s="1040" t="s">
        <v>1848</v>
      </c>
      <c r="S11" s="1040"/>
      <c r="T11" s="1040"/>
      <c r="U11" s="1040" t="s">
        <v>1849</v>
      </c>
      <c r="V11" s="1040"/>
      <c r="W11" s="1040"/>
      <c r="X11" s="532" t="s">
        <v>27</v>
      </c>
      <c r="Y11" s="532" t="s">
        <v>27</v>
      </c>
      <c r="Z11" s="532" t="s">
        <v>27</v>
      </c>
      <c r="AA11" s="532" t="s">
        <v>27</v>
      </c>
      <c r="AB11" s="532" t="s">
        <v>27</v>
      </c>
      <c r="AC11" s="532" t="s">
        <v>27</v>
      </c>
      <c r="AD11" s="532" t="s">
        <v>27</v>
      </c>
      <c r="AE11" s="532" t="s">
        <v>27</v>
      </c>
      <c r="AF11" s="532" t="s">
        <v>27</v>
      </c>
      <c r="AG11" s="532" t="s">
        <v>27</v>
      </c>
      <c r="AH11" s="532" t="s">
        <v>27</v>
      </c>
      <c r="AI11" s="532" t="s">
        <v>27</v>
      </c>
      <c r="AJ11" s="532" t="s">
        <v>27</v>
      </c>
      <c r="AK11" s="532" t="s">
        <v>27</v>
      </c>
      <c r="AL11" s="532" t="s">
        <v>27</v>
      </c>
      <c r="AM11" s="532" t="s">
        <v>27</v>
      </c>
    </row>
    <row r="12" spans="1:39" ht="40.15" customHeight="1">
      <c r="A12" s="532" t="s">
        <v>27</v>
      </c>
      <c r="B12" s="1030" t="s">
        <v>1850</v>
      </c>
      <c r="C12" s="1028" t="s">
        <v>1851</v>
      </c>
      <c r="D12" s="1028" t="s">
        <v>1852</v>
      </c>
      <c r="E12" s="1028" t="s">
        <v>1853</v>
      </c>
      <c r="F12" s="1028" t="s">
        <v>1854</v>
      </c>
      <c r="G12" s="1028" t="s">
        <v>1855</v>
      </c>
      <c r="H12" s="1028" t="s">
        <v>1856</v>
      </c>
      <c r="I12" s="1028" t="s">
        <v>1857</v>
      </c>
      <c r="J12" s="1028" t="s">
        <v>1858</v>
      </c>
      <c r="K12" s="1028" t="s">
        <v>1859</v>
      </c>
      <c r="L12" s="1028" t="s">
        <v>1860</v>
      </c>
      <c r="M12" s="1028" t="s">
        <v>1861</v>
      </c>
      <c r="N12" s="1057" t="s">
        <v>1862</v>
      </c>
      <c r="O12" s="1058"/>
      <c r="P12" s="1036" t="s">
        <v>1145</v>
      </c>
      <c r="Q12" s="532" t="s">
        <v>27</v>
      </c>
      <c r="R12" s="1009" t="s">
        <v>1863</v>
      </c>
      <c r="S12" s="1009"/>
      <c r="T12" s="1009"/>
      <c r="U12" s="1042" t="s">
        <v>1864</v>
      </c>
      <c r="V12" s="1042"/>
      <c r="W12" s="1042"/>
      <c r="X12" s="532" t="s">
        <v>27</v>
      </c>
      <c r="Y12" s="1030" t="s">
        <v>1850</v>
      </c>
      <c r="Z12" s="1028" t="s">
        <v>1851</v>
      </c>
      <c r="AA12" s="1028" t="s">
        <v>1852</v>
      </c>
      <c r="AB12" s="1028" t="s">
        <v>1853</v>
      </c>
      <c r="AC12" s="1028" t="s">
        <v>1854</v>
      </c>
      <c r="AD12" s="1028" t="s">
        <v>1855</v>
      </c>
      <c r="AE12" s="1028" t="s">
        <v>1856</v>
      </c>
      <c r="AF12" s="1028" t="s">
        <v>1857</v>
      </c>
      <c r="AG12" s="1028" t="s">
        <v>1858</v>
      </c>
      <c r="AH12" s="1028" t="s">
        <v>1859</v>
      </c>
      <c r="AI12" s="1028" t="s">
        <v>1860</v>
      </c>
      <c r="AJ12" s="1028" t="s">
        <v>1861</v>
      </c>
      <c r="AK12" s="1057" t="s">
        <v>1862</v>
      </c>
      <c r="AL12" s="1058"/>
      <c r="AM12" s="1036" t="s">
        <v>1145</v>
      </c>
    </row>
    <row r="13" spans="1:39" ht="40.15" customHeight="1">
      <c r="A13" s="532" t="s">
        <v>27</v>
      </c>
      <c r="B13" s="1031"/>
      <c r="C13" s="1029"/>
      <c r="D13" s="1029"/>
      <c r="E13" s="1029"/>
      <c r="F13" s="1029"/>
      <c r="G13" s="1029"/>
      <c r="H13" s="1029"/>
      <c r="I13" s="1062"/>
      <c r="J13" s="1062"/>
      <c r="K13" s="1056"/>
      <c r="L13" s="1056"/>
      <c r="M13" s="1056"/>
      <c r="N13" s="352" t="s">
        <v>1865</v>
      </c>
      <c r="O13" s="352" t="s">
        <v>1866</v>
      </c>
      <c r="P13" s="1037"/>
      <c r="Q13" s="532" t="s">
        <v>27</v>
      </c>
      <c r="R13" s="1009" t="s">
        <v>1867</v>
      </c>
      <c r="S13" s="1009"/>
      <c r="T13" s="1009"/>
      <c r="U13" s="1042"/>
      <c r="V13" s="1042"/>
      <c r="W13" s="1042"/>
      <c r="X13" s="532" t="s">
        <v>27</v>
      </c>
      <c r="Y13" s="1031"/>
      <c r="Z13" s="1029"/>
      <c r="AA13" s="1029"/>
      <c r="AB13" s="1029"/>
      <c r="AC13" s="1029"/>
      <c r="AD13" s="1029"/>
      <c r="AE13" s="1029"/>
      <c r="AF13" s="1056"/>
      <c r="AG13" s="1056"/>
      <c r="AH13" s="1056"/>
      <c r="AI13" s="1056"/>
      <c r="AJ13" s="1056"/>
      <c r="AK13" s="352" t="s">
        <v>1865</v>
      </c>
      <c r="AL13" s="352" t="s">
        <v>1866</v>
      </c>
      <c r="AM13" s="1037"/>
    </row>
    <row r="14" spans="1:39" ht="31.9" customHeight="1">
      <c r="A14" s="532" t="s">
        <v>27</v>
      </c>
      <c r="B14" s="1046">
        <v>1</v>
      </c>
      <c r="C14" s="1043">
        <v>1631</v>
      </c>
      <c r="D14" s="1043" t="s">
        <v>1868</v>
      </c>
      <c r="E14" s="1043" t="s">
        <v>1869</v>
      </c>
      <c r="F14" s="1043" t="s">
        <v>1870</v>
      </c>
      <c r="G14" s="1043" t="s">
        <v>1871</v>
      </c>
      <c r="H14" s="1043" t="s">
        <v>1872</v>
      </c>
      <c r="I14" s="985" t="s">
        <v>1873</v>
      </c>
      <c r="J14" s="985" t="s">
        <v>1874</v>
      </c>
      <c r="K14" s="1049">
        <v>1177000000</v>
      </c>
      <c r="L14" s="1050" t="s">
        <v>1875</v>
      </c>
      <c r="M14" s="1043" t="s">
        <v>837</v>
      </c>
      <c r="N14" s="1043" t="s">
        <v>27</v>
      </c>
      <c r="O14" s="1043" t="s">
        <v>799</v>
      </c>
      <c r="P14" s="1053" t="s">
        <v>27</v>
      </c>
      <c r="Q14" s="532" t="s">
        <v>27</v>
      </c>
      <c r="R14" s="1009" t="s">
        <v>1876</v>
      </c>
      <c r="S14" s="1009"/>
      <c r="T14" s="1009"/>
      <c r="U14" s="1042"/>
      <c r="V14" s="1042"/>
      <c r="W14" s="1042"/>
      <c r="X14" s="532" t="s">
        <v>27</v>
      </c>
      <c r="Y14" s="1052">
        <v>1</v>
      </c>
      <c r="Z14" s="1044">
        <v>20120239</v>
      </c>
      <c r="AA14" s="1044" t="s">
        <v>1877</v>
      </c>
      <c r="AB14" s="1044" t="s">
        <v>1878</v>
      </c>
      <c r="AC14" s="1044" t="s">
        <v>1879</v>
      </c>
      <c r="AD14" s="1044" t="s">
        <v>1880</v>
      </c>
      <c r="AE14" s="1044" t="s">
        <v>1881</v>
      </c>
      <c r="AF14" s="1044" t="s">
        <v>1882</v>
      </c>
      <c r="AG14" s="1044" t="s">
        <v>1883</v>
      </c>
      <c r="AH14" s="1059">
        <v>18000000000</v>
      </c>
      <c r="AI14" s="1044" t="s">
        <v>1884</v>
      </c>
      <c r="AJ14" s="1044" t="s">
        <v>837</v>
      </c>
      <c r="AK14" s="1044" t="s">
        <v>799</v>
      </c>
      <c r="AL14" s="1044" t="s">
        <v>799</v>
      </c>
      <c r="AM14" s="1054" t="s">
        <v>27</v>
      </c>
    </row>
    <row r="15" spans="1:39" ht="31.9" customHeight="1">
      <c r="A15" s="532" t="s">
        <v>27</v>
      </c>
      <c r="B15" s="1018"/>
      <c r="C15" s="991"/>
      <c r="D15" s="991"/>
      <c r="E15" s="991"/>
      <c r="F15" s="991"/>
      <c r="G15" s="991"/>
      <c r="H15" s="991"/>
      <c r="I15" s="991"/>
      <c r="J15" s="986"/>
      <c r="K15" s="991"/>
      <c r="L15" s="1051"/>
      <c r="M15" s="991"/>
      <c r="N15" s="991"/>
      <c r="O15" s="991"/>
      <c r="P15" s="1027"/>
      <c r="Q15" s="532" t="s">
        <v>27</v>
      </c>
      <c r="R15" s="1009" t="s">
        <v>1885</v>
      </c>
      <c r="S15" s="1009"/>
      <c r="T15" s="1009"/>
      <c r="U15" s="1042"/>
      <c r="V15" s="1042"/>
      <c r="W15" s="1042"/>
      <c r="X15" s="532" t="s">
        <v>27</v>
      </c>
      <c r="Y15" s="1039"/>
      <c r="Z15" s="1033"/>
      <c r="AA15" s="1033"/>
      <c r="AB15" s="1033"/>
      <c r="AC15" s="1033"/>
      <c r="AD15" s="1033"/>
      <c r="AE15" s="1033"/>
      <c r="AF15" s="1033"/>
      <c r="AG15" s="1033"/>
      <c r="AH15" s="1033"/>
      <c r="AI15" s="1033"/>
      <c r="AJ15" s="1033"/>
      <c r="AK15" s="1033"/>
      <c r="AL15" s="1033"/>
      <c r="AM15" s="1055"/>
    </row>
    <row r="16" spans="1:39" ht="31.9" customHeight="1">
      <c r="A16" s="532" t="s">
        <v>27</v>
      </c>
      <c r="B16" s="1014">
        <v>2</v>
      </c>
      <c r="C16" s="985">
        <v>1815</v>
      </c>
      <c r="D16" s="985" t="s">
        <v>1886</v>
      </c>
      <c r="E16" s="985" t="s">
        <v>1887</v>
      </c>
      <c r="F16" s="985" t="s">
        <v>1888</v>
      </c>
      <c r="G16" s="985" t="s">
        <v>1889</v>
      </c>
      <c r="H16" s="985" t="s">
        <v>1890</v>
      </c>
      <c r="I16" s="985" t="s">
        <v>1873</v>
      </c>
      <c r="J16" s="985" t="s">
        <v>1874</v>
      </c>
      <c r="K16" s="994">
        <v>15214000000</v>
      </c>
      <c r="L16" s="1006" t="s">
        <v>1875</v>
      </c>
      <c r="M16" s="985" t="s">
        <v>837</v>
      </c>
      <c r="N16" s="985" t="s">
        <v>27</v>
      </c>
      <c r="O16" s="985" t="s">
        <v>799</v>
      </c>
      <c r="P16" s="1026" t="s">
        <v>27</v>
      </c>
      <c r="Q16" s="532" t="s">
        <v>27</v>
      </c>
      <c r="R16" s="1009"/>
      <c r="S16" s="1009"/>
      <c r="T16" s="1009"/>
      <c r="U16" s="1042"/>
      <c r="V16" s="1042"/>
      <c r="W16" s="1042"/>
      <c r="X16" s="532" t="s">
        <v>27</v>
      </c>
      <c r="Y16" s="1014">
        <v>2</v>
      </c>
      <c r="Z16" s="985" t="s">
        <v>27</v>
      </c>
      <c r="AA16" s="985" t="s">
        <v>27</v>
      </c>
      <c r="AB16" s="985" t="s">
        <v>27</v>
      </c>
      <c r="AC16" s="985" t="s">
        <v>27</v>
      </c>
      <c r="AD16" s="985" t="s">
        <v>27</v>
      </c>
      <c r="AE16" s="985" t="s">
        <v>27</v>
      </c>
      <c r="AF16" s="985" t="s">
        <v>27</v>
      </c>
      <c r="AG16" s="985" t="s">
        <v>27</v>
      </c>
      <c r="AH16" s="985" t="s">
        <v>27</v>
      </c>
      <c r="AI16" s="985" t="s">
        <v>27</v>
      </c>
      <c r="AJ16" s="985" t="s">
        <v>27</v>
      </c>
      <c r="AK16" s="985" t="s">
        <v>27</v>
      </c>
      <c r="AL16" s="985" t="s">
        <v>27</v>
      </c>
      <c r="AM16" s="1026" t="s">
        <v>27</v>
      </c>
    </row>
    <row r="17" spans="1:39" ht="31.9" customHeight="1">
      <c r="A17" s="532" t="s">
        <v>27</v>
      </c>
      <c r="B17" s="1018"/>
      <c r="C17" s="991"/>
      <c r="D17" s="986"/>
      <c r="E17" s="986"/>
      <c r="F17" s="991"/>
      <c r="G17" s="991"/>
      <c r="H17" s="991"/>
      <c r="I17" s="991"/>
      <c r="J17" s="986"/>
      <c r="K17" s="991"/>
      <c r="L17" s="997"/>
      <c r="M17" s="991"/>
      <c r="N17" s="991"/>
      <c r="O17" s="991"/>
      <c r="P17" s="1027"/>
      <c r="Q17" s="532" t="s">
        <v>27</v>
      </c>
      <c r="R17" s="1009" t="s">
        <v>1891</v>
      </c>
      <c r="S17" s="1009"/>
      <c r="T17" s="1009"/>
      <c r="U17" s="1042"/>
      <c r="V17" s="1042"/>
      <c r="W17" s="1042"/>
      <c r="X17" s="532" t="s">
        <v>27</v>
      </c>
      <c r="Y17" s="1018"/>
      <c r="Z17" s="991"/>
      <c r="AA17" s="991"/>
      <c r="AB17" s="991"/>
      <c r="AC17" s="991"/>
      <c r="AD17" s="991"/>
      <c r="AE17" s="991"/>
      <c r="AF17" s="991"/>
      <c r="AG17" s="991"/>
      <c r="AH17" s="991"/>
      <c r="AI17" s="991"/>
      <c r="AJ17" s="991"/>
      <c r="AK17" s="991"/>
      <c r="AL17" s="991"/>
      <c r="AM17" s="1027"/>
    </row>
    <row r="18" spans="1:39" ht="31.9" customHeight="1">
      <c r="A18" s="532" t="s">
        <v>27</v>
      </c>
      <c r="B18" s="1014">
        <v>3</v>
      </c>
      <c r="C18" s="985">
        <v>1830</v>
      </c>
      <c r="D18" s="985" t="s">
        <v>1892</v>
      </c>
      <c r="E18" s="985" t="s">
        <v>1893</v>
      </c>
      <c r="F18" s="985" t="s">
        <v>1894</v>
      </c>
      <c r="G18" s="985" t="s">
        <v>1895</v>
      </c>
      <c r="H18" s="985" t="s">
        <v>1896</v>
      </c>
      <c r="I18" s="985" t="s">
        <v>1873</v>
      </c>
      <c r="J18" s="985" t="s">
        <v>1874</v>
      </c>
      <c r="K18" s="994">
        <v>2613000000</v>
      </c>
      <c r="L18" s="1006" t="s">
        <v>1875</v>
      </c>
      <c r="M18" s="985" t="s">
        <v>837</v>
      </c>
      <c r="N18" s="985" t="s">
        <v>27</v>
      </c>
      <c r="O18" s="985" t="s">
        <v>799</v>
      </c>
      <c r="P18" s="1026" t="s">
        <v>27</v>
      </c>
      <c r="Q18" s="532" t="s">
        <v>27</v>
      </c>
      <c r="R18" s="1009" t="s">
        <v>1897</v>
      </c>
      <c r="S18" s="1009"/>
      <c r="T18" s="1009"/>
      <c r="U18" s="1042"/>
      <c r="V18" s="1042"/>
      <c r="W18" s="1042"/>
      <c r="X18" s="532" t="s">
        <v>27</v>
      </c>
      <c r="Y18" s="1014">
        <v>3</v>
      </c>
      <c r="Z18" s="985" t="s">
        <v>27</v>
      </c>
      <c r="AA18" s="985" t="s">
        <v>27</v>
      </c>
      <c r="AB18" s="985" t="s">
        <v>27</v>
      </c>
      <c r="AC18" s="985" t="s">
        <v>27</v>
      </c>
      <c r="AD18" s="985" t="s">
        <v>27</v>
      </c>
      <c r="AE18" s="985" t="s">
        <v>27</v>
      </c>
      <c r="AF18" s="985" t="s">
        <v>27</v>
      </c>
      <c r="AG18" s="985" t="s">
        <v>27</v>
      </c>
      <c r="AH18" s="985" t="s">
        <v>27</v>
      </c>
      <c r="AI18" s="985" t="s">
        <v>27</v>
      </c>
      <c r="AJ18" s="985" t="s">
        <v>27</v>
      </c>
      <c r="AK18" s="985" t="s">
        <v>27</v>
      </c>
      <c r="AL18" s="985" t="s">
        <v>27</v>
      </c>
      <c r="AM18" s="1026" t="s">
        <v>27</v>
      </c>
    </row>
    <row r="19" spans="1:39" ht="31.9" customHeight="1">
      <c r="A19" s="532" t="s">
        <v>27</v>
      </c>
      <c r="B19" s="1018"/>
      <c r="C19" s="991"/>
      <c r="D19" s="991"/>
      <c r="E19" s="991"/>
      <c r="F19" s="991"/>
      <c r="G19" s="991"/>
      <c r="H19" s="991"/>
      <c r="I19" s="991"/>
      <c r="J19" s="986"/>
      <c r="K19" s="991"/>
      <c r="L19" s="997"/>
      <c r="M19" s="991"/>
      <c r="N19" s="991"/>
      <c r="O19" s="991"/>
      <c r="P19" s="1027"/>
      <c r="Q19" s="532" t="s">
        <v>27</v>
      </c>
      <c r="R19" s="1009" t="s">
        <v>1898</v>
      </c>
      <c r="S19" s="1009"/>
      <c r="T19" s="1009"/>
      <c r="U19" s="1042"/>
      <c r="V19" s="1042"/>
      <c r="W19" s="1042"/>
      <c r="X19" s="532" t="s">
        <v>27</v>
      </c>
      <c r="Y19" s="1018"/>
      <c r="Z19" s="991"/>
      <c r="AA19" s="991"/>
      <c r="AB19" s="991"/>
      <c r="AC19" s="991"/>
      <c r="AD19" s="991"/>
      <c r="AE19" s="991"/>
      <c r="AF19" s="991"/>
      <c r="AG19" s="991"/>
      <c r="AH19" s="991"/>
      <c r="AI19" s="991"/>
      <c r="AJ19" s="991"/>
      <c r="AK19" s="991"/>
      <c r="AL19" s="991"/>
      <c r="AM19" s="1027"/>
    </row>
    <row r="20" spans="1:39" ht="31.9" customHeight="1">
      <c r="A20" s="532" t="s">
        <v>27</v>
      </c>
      <c r="B20" s="1014">
        <v>4</v>
      </c>
      <c r="C20" s="985">
        <v>1671</v>
      </c>
      <c r="D20" s="985" t="s">
        <v>1899</v>
      </c>
      <c r="E20" s="985" t="s">
        <v>1900</v>
      </c>
      <c r="F20" s="985" t="s">
        <v>1901</v>
      </c>
      <c r="G20" s="985" t="s">
        <v>1902</v>
      </c>
      <c r="H20" s="985" t="s">
        <v>1903</v>
      </c>
      <c r="I20" s="985" t="s">
        <v>1873</v>
      </c>
      <c r="J20" s="985" t="s">
        <v>1874</v>
      </c>
      <c r="K20" s="994">
        <v>4033000000</v>
      </c>
      <c r="L20" s="1006" t="s">
        <v>1875</v>
      </c>
      <c r="M20" s="985" t="s">
        <v>837</v>
      </c>
      <c r="N20" s="985" t="s">
        <v>27</v>
      </c>
      <c r="O20" s="985" t="s">
        <v>799</v>
      </c>
      <c r="P20" s="1026" t="s">
        <v>27</v>
      </c>
      <c r="Q20" s="532" t="s">
        <v>27</v>
      </c>
      <c r="R20" s="1009"/>
      <c r="S20" s="1009"/>
      <c r="T20" s="1009"/>
      <c r="U20" s="1042"/>
      <c r="V20" s="1042"/>
      <c r="W20" s="1042"/>
      <c r="X20" s="532" t="s">
        <v>27</v>
      </c>
      <c r="Y20" s="1014">
        <v>4</v>
      </c>
      <c r="Z20" s="985" t="s">
        <v>27</v>
      </c>
      <c r="AA20" s="985" t="s">
        <v>27</v>
      </c>
      <c r="AB20" s="985" t="s">
        <v>27</v>
      </c>
      <c r="AC20" s="985" t="s">
        <v>27</v>
      </c>
      <c r="AD20" s="985" t="s">
        <v>27</v>
      </c>
      <c r="AE20" s="985" t="s">
        <v>27</v>
      </c>
      <c r="AF20" s="985" t="s">
        <v>27</v>
      </c>
      <c r="AG20" s="985" t="s">
        <v>27</v>
      </c>
      <c r="AH20" s="985" t="s">
        <v>27</v>
      </c>
      <c r="AI20" s="985" t="s">
        <v>27</v>
      </c>
      <c r="AJ20" s="985" t="s">
        <v>27</v>
      </c>
      <c r="AK20" s="985" t="s">
        <v>27</v>
      </c>
      <c r="AL20" s="985" t="s">
        <v>27</v>
      </c>
      <c r="AM20" s="1026" t="s">
        <v>27</v>
      </c>
    </row>
    <row r="21" spans="1:39" ht="31.9" customHeight="1">
      <c r="A21" s="532" t="s">
        <v>27</v>
      </c>
      <c r="B21" s="1018"/>
      <c r="C21" s="991"/>
      <c r="D21" s="991"/>
      <c r="E21" s="991"/>
      <c r="F21" s="991"/>
      <c r="G21" s="991"/>
      <c r="H21" s="991"/>
      <c r="I21" s="991"/>
      <c r="J21" s="986"/>
      <c r="K21" s="991"/>
      <c r="L21" s="997"/>
      <c r="M21" s="991"/>
      <c r="N21" s="991"/>
      <c r="O21" s="991"/>
      <c r="P21" s="1027"/>
      <c r="Q21" s="532" t="s">
        <v>27</v>
      </c>
      <c r="R21" s="1009"/>
      <c r="S21" s="1009"/>
      <c r="T21" s="1009"/>
      <c r="U21" s="1042"/>
      <c r="V21" s="1042"/>
      <c r="W21" s="1042"/>
      <c r="X21" s="532" t="s">
        <v>27</v>
      </c>
      <c r="Y21" s="1018"/>
      <c r="Z21" s="991"/>
      <c r="AA21" s="991"/>
      <c r="AB21" s="991"/>
      <c r="AC21" s="991"/>
      <c r="AD21" s="991"/>
      <c r="AE21" s="991"/>
      <c r="AF21" s="991"/>
      <c r="AG21" s="991"/>
      <c r="AH21" s="991"/>
      <c r="AI21" s="991"/>
      <c r="AJ21" s="991"/>
      <c r="AK21" s="991"/>
      <c r="AL21" s="991"/>
      <c r="AM21" s="1027"/>
    </row>
    <row r="22" spans="1:39" ht="31.9" customHeight="1">
      <c r="A22" s="532" t="s">
        <v>27</v>
      </c>
      <c r="B22" s="1014">
        <v>5</v>
      </c>
      <c r="C22" s="985">
        <v>1710</v>
      </c>
      <c r="D22" s="985" t="s">
        <v>1904</v>
      </c>
      <c r="E22" s="985" t="s">
        <v>1905</v>
      </c>
      <c r="F22" s="985" t="s">
        <v>1906</v>
      </c>
      <c r="G22" s="985" t="s">
        <v>1907</v>
      </c>
      <c r="H22" s="985" t="s">
        <v>1890</v>
      </c>
      <c r="I22" s="985" t="s">
        <v>1873</v>
      </c>
      <c r="J22" s="985" t="s">
        <v>1874</v>
      </c>
      <c r="K22" s="994">
        <v>1199000000</v>
      </c>
      <c r="L22" s="1006" t="s">
        <v>1875</v>
      </c>
      <c r="M22" s="985" t="s">
        <v>837</v>
      </c>
      <c r="N22" s="985" t="s">
        <v>27</v>
      </c>
      <c r="O22" s="985" t="s">
        <v>799</v>
      </c>
      <c r="P22" s="1026" t="s">
        <v>27</v>
      </c>
      <c r="Q22" s="532" t="s">
        <v>27</v>
      </c>
      <c r="R22" s="1009" t="s">
        <v>1908</v>
      </c>
      <c r="S22" s="1009"/>
      <c r="T22" s="1009"/>
      <c r="U22" s="1042"/>
      <c r="V22" s="1042"/>
      <c r="W22" s="1042"/>
      <c r="X22" s="532" t="s">
        <v>27</v>
      </c>
      <c r="Y22" s="1014">
        <v>5</v>
      </c>
      <c r="Z22" s="985" t="s">
        <v>27</v>
      </c>
      <c r="AA22" s="985" t="s">
        <v>27</v>
      </c>
      <c r="AB22" s="985" t="s">
        <v>27</v>
      </c>
      <c r="AC22" s="985" t="s">
        <v>27</v>
      </c>
      <c r="AD22" s="985" t="s">
        <v>27</v>
      </c>
      <c r="AE22" s="985" t="s">
        <v>27</v>
      </c>
      <c r="AF22" s="985" t="s">
        <v>27</v>
      </c>
      <c r="AG22" s="985" t="s">
        <v>27</v>
      </c>
      <c r="AH22" s="985" t="s">
        <v>27</v>
      </c>
      <c r="AI22" s="985" t="s">
        <v>27</v>
      </c>
      <c r="AJ22" s="985" t="s">
        <v>27</v>
      </c>
      <c r="AK22" s="985" t="s">
        <v>27</v>
      </c>
      <c r="AL22" s="985" t="s">
        <v>27</v>
      </c>
      <c r="AM22" s="1026" t="s">
        <v>27</v>
      </c>
    </row>
    <row r="23" spans="1:39" ht="31.9" customHeight="1">
      <c r="A23" s="532" t="s">
        <v>27</v>
      </c>
      <c r="B23" s="1018"/>
      <c r="C23" s="991"/>
      <c r="D23" s="991"/>
      <c r="E23" s="991"/>
      <c r="F23" s="991"/>
      <c r="G23" s="991"/>
      <c r="H23" s="991"/>
      <c r="I23" s="991"/>
      <c r="J23" s="986"/>
      <c r="K23" s="991"/>
      <c r="L23" s="997"/>
      <c r="M23" s="991"/>
      <c r="N23" s="991"/>
      <c r="O23" s="991"/>
      <c r="P23" s="1027"/>
      <c r="Q23" s="532" t="s">
        <v>27</v>
      </c>
      <c r="R23" s="1009"/>
      <c r="S23" s="1009"/>
      <c r="T23" s="1009"/>
      <c r="U23" s="1042"/>
      <c r="V23" s="1042"/>
      <c r="W23" s="1042"/>
      <c r="X23" s="532" t="s">
        <v>27</v>
      </c>
      <c r="Y23" s="1018"/>
      <c r="Z23" s="991"/>
      <c r="AA23" s="991"/>
      <c r="AB23" s="991"/>
      <c r="AC23" s="991"/>
      <c r="AD23" s="991"/>
      <c r="AE23" s="991"/>
      <c r="AF23" s="991"/>
      <c r="AG23" s="991"/>
      <c r="AH23" s="991"/>
      <c r="AI23" s="991"/>
      <c r="AJ23" s="991"/>
      <c r="AK23" s="991"/>
      <c r="AL23" s="991"/>
      <c r="AM23" s="1027"/>
    </row>
    <row r="24" spans="1:39" ht="31.9" customHeight="1">
      <c r="A24" s="532" t="s">
        <v>27</v>
      </c>
      <c r="B24" s="1014">
        <v>6</v>
      </c>
      <c r="C24" s="985">
        <v>1855</v>
      </c>
      <c r="D24" s="985" t="s">
        <v>1909</v>
      </c>
      <c r="E24" s="985" t="s">
        <v>1910</v>
      </c>
      <c r="F24" s="985" t="s">
        <v>1911</v>
      </c>
      <c r="G24" s="985" t="s">
        <v>1912</v>
      </c>
      <c r="H24" s="985" t="s">
        <v>1913</v>
      </c>
      <c r="I24" s="985" t="s">
        <v>1914</v>
      </c>
      <c r="J24" s="985" t="s">
        <v>1874</v>
      </c>
      <c r="K24" s="994">
        <v>825000000</v>
      </c>
      <c r="L24" s="1006" t="s">
        <v>1875</v>
      </c>
      <c r="M24" s="985" t="s">
        <v>837</v>
      </c>
      <c r="N24" s="985" t="s">
        <v>27</v>
      </c>
      <c r="O24" s="985" t="s">
        <v>799</v>
      </c>
      <c r="P24" s="1026" t="s">
        <v>27</v>
      </c>
      <c r="Q24" s="532" t="s">
        <v>27</v>
      </c>
      <c r="R24" s="535" t="s">
        <v>27</v>
      </c>
      <c r="S24" s="535" t="s">
        <v>27</v>
      </c>
      <c r="T24" s="535" t="s">
        <v>27</v>
      </c>
      <c r="U24" s="1042"/>
      <c r="V24" s="1042"/>
      <c r="W24" s="1042"/>
      <c r="X24" s="532" t="s">
        <v>27</v>
      </c>
      <c r="Y24" s="537" t="s">
        <v>27</v>
      </c>
      <c r="Z24" s="539" t="s">
        <v>27</v>
      </c>
      <c r="AA24" s="539" t="s">
        <v>27</v>
      </c>
      <c r="AB24" s="539" t="s">
        <v>27</v>
      </c>
      <c r="AC24" s="539" t="s">
        <v>27</v>
      </c>
      <c r="AD24" s="539" t="s">
        <v>27</v>
      </c>
      <c r="AE24" s="539" t="s">
        <v>27</v>
      </c>
      <c r="AF24" s="539" t="s">
        <v>27</v>
      </c>
      <c r="AG24" s="539" t="s">
        <v>27</v>
      </c>
      <c r="AH24" s="539" t="s">
        <v>27</v>
      </c>
      <c r="AI24" s="539" t="s">
        <v>27</v>
      </c>
      <c r="AJ24" s="539" t="s">
        <v>27</v>
      </c>
      <c r="AK24" s="539" t="s">
        <v>27</v>
      </c>
      <c r="AL24" s="539" t="s">
        <v>27</v>
      </c>
      <c r="AM24" s="458" t="s">
        <v>27</v>
      </c>
    </row>
    <row r="25" spans="1:39" ht="31.9" customHeight="1">
      <c r="A25" s="532" t="s">
        <v>27</v>
      </c>
      <c r="B25" s="1018"/>
      <c r="C25" s="991"/>
      <c r="D25" s="991"/>
      <c r="E25" s="991"/>
      <c r="F25" s="991"/>
      <c r="G25" s="986"/>
      <c r="H25" s="991"/>
      <c r="I25" s="991"/>
      <c r="J25" s="986"/>
      <c r="K25" s="991"/>
      <c r="L25" s="997"/>
      <c r="M25" s="991"/>
      <c r="N25" s="991"/>
      <c r="O25" s="991"/>
      <c r="P25" s="1027"/>
      <c r="Q25" s="532" t="s">
        <v>27</v>
      </c>
      <c r="R25" s="535" t="s">
        <v>27</v>
      </c>
      <c r="S25" s="535" t="s">
        <v>27</v>
      </c>
      <c r="T25" s="535" t="s">
        <v>27</v>
      </c>
      <c r="U25" s="1042"/>
      <c r="V25" s="1042"/>
      <c r="W25" s="1042"/>
      <c r="X25" s="532" t="s">
        <v>27</v>
      </c>
      <c r="Y25" s="537" t="s">
        <v>27</v>
      </c>
      <c r="Z25" s="539" t="s">
        <v>27</v>
      </c>
      <c r="AA25" s="539" t="s">
        <v>27</v>
      </c>
      <c r="AB25" s="539" t="s">
        <v>27</v>
      </c>
      <c r="AC25" s="539" t="s">
        <v>27</v>
      </c>
      <c r="AD25" s="539" t="s">
        <v>27</v>
      </c>
      <c r="AE25" s="539" t="s">
        <v>27</v>
      </c>
      <c r="AF25" s="539" t="s">
        <v>27</v>
      </c>
      <c r="AG25" s="539" t="s">
        <v>27</v>
      </c>
      <c r="AH25" s="539" t="s">
        <v>27</v>
      </c>
      <c r="AI25" s="539" t="s">
        <v>27</v>
      </c>
      <c r="AJ25" s="539" t="s">
        <v>27</v>
      </c>
      <c r="AK25" s="539" t="s">
        <v>27</v>
      </c>
      <c r="AL25" s="539" t="s">
        <v>27</v>
      </c>
      <c r="AM25" s="458" t="s">
        <v>27</v>
      </c>
    </row>
    <row r="26" spans="1:39" ht="31.9" customHeight="1">
      <c r="A26" s="532" t="s">
        <v>27</v>
      </c>
      <c r="B26" s="1014">
        <v>7</v>
      </c>
      <c r="C26" s="985">
        <v>2024</v>
      </c>
      <c r="D26" s="985" t="s">
        <v>1915</v>
      </c>
      <c r="E26" s="985" t="s">
        <v>1916</v>
      </c>
      <c r="F26" s="985" t="s">
        <v>1917</v>
      </c>
      <c r="G26" s="985" t="s">
        <v>1918</v>
      </c>
      <c r="H26" s="985" t="s">
        <v>1919</v>
      </c>
      <c r="I26" s="985" t="s">
        <v>1873</v>
      </c>
      <c r="J26" s="985" t="s">
        <v>1874</v>
      </c>
      <c r="K26" s="994">
        <v>2213000000</v>
      </c>
      <c r="L26" s="1006" t="s">
        <v>1875</v>
      </c>
      <c r="M26" s="985" t="s">
        <v>837</v>
      </c>
      <c r="N26" s="985" t="s">
        <v>27</v>
      </c>
      <c r="O26" s="985" t="s">
        <v>799</v>
      </c>
      <c r="P26" s="1026" t="s">
        <v>27</v>
      </c>
      <c r="Q26" s="532" t="s">
        <v>27</v>
      </c>
      <c r="R26" s="535" t="s">
        <v>27</v>
      </c>
      <c r="S26" s="535" t="s">
        <v>27</v>
      </c>
      <c r="T26" s="535" t="s">
        <v>27</v>
      </c>
      <c r="U26" s="1042"/>
      <c r="V26" s="1042"/>
      <c r="W26" s="1042"/>
      <c r="X26" s="532" t="s">
        <v>27</v>
      </c>
      <c r="Y26" s="537" t="s">
        <v>27</v>
      </c>
      <c r="Z26" s="539" t="s">
        <v>27</v>
      </c>
      <c r="AA26" s="539" t="s">
        <v>27</v>
      </c>
      <c r="AB26" s="539" t="s">
        <v>27</v>
      </c>
      <c r="AC26" s="539" t="s">
        <v>27</v>
      </c>
      <c r="AD26" s="539" t="s">
        <v>27</v>
      </c>
      <c r="AE26" s="539" t="s">
        <v>27</v>
      </c>
      <c r="AF26" s="539" t="s">
        <v>27</v>
      </c>
      <c r="AG26" s="539" t="s">
        <v>27</v>
      </c>
      <c r="AH26" s="539" t="s">
        <v>27</v>
      </c>
      <c r="AI26" s="539" t="s">
        <v>27</v>
      </c>
      <c r="AJ26" s="539" t="s">
        <v>27</v>
      </c>
      <c r="AK26" s="539" t="s">
        <v>27</v>
      </c>
      <c r="AL26" s="539" t="s">
        <v>27</v>
      </c>
      <c r="AM26" s="458" t="s">
        <v>27</v>
      </c>
    </row>
    <row r="27" spans="1:39" ht="31.9" customHeight="1">
      <c r="A27" s="532" t="s">
        <v>27</v>
      </c>
      <c r="B27" s="1018"/>
      <c r="C27" s="991"/>
      <c r="D27" s="991"/>
      <c r="E27" s="991"/>
      <c r="F27" s="991"/>
      <c r="G27" s="991"/>
      <c r="H27" s="991"/>
      <c r="I27" s="991"/>
      <c r="J27" s="986"/>
      <c r="K27" s="991"/>
      <c r="L27" s="997"/>
      <c r="M27" s="991"/>
      <c r="N27" s="991"/>
      <c r="O27" s="991"/>
      <c r="P27" s="1027"/>
      <c r="Q27" s="532" t="s">
        <v>27</v>
      </c>
      <c r="R27" s="535" t="s">
        <v>27</v>
      </c>
      <c r="S27" s="535" t="s">
        <v>27</v>
      </c>
      <c r="T27" s="535" t="s">
        <v>27</v>
      </c>
      <c r="U27" s="1042"/>
      <c r="V27" s="1042"/>
      <c r="W27" s="1042"/>
      <c r="X27" s="532" t="s">
        <v>27</v>
      </c>
      <c r="Y27" s="537" t="s">
        <v>27</v>
      </c>
      <c r="Z27" s="539" t="s">
        <v>27</v>
      </c>
      <c r="AA27" s="539" t="s">
        <v>27</v>
      </c>
      <c r="AB27" s="539" t="s">
        <v>27</v>
      </c>
      <c r="AC27" s="539" t="s">
        <v>27</v>
      </c>
      <c r="AD27" s="539" t="s">
        <v>27</v>
      </c>
      <c r="AE27" s="539" t="s">
        <v>27</v>
      </c>
      <c r="AF27" s="539" t="s">
        <v>27</v>
      </c>
      <c r="AG27" s="539" t="s">
        <v>27</v>
      </c>
      <c r="AH27" s="539" t="s">
        <v>27</v>
      </c>
      <c r="AI27" s="539" t="s">
        <v>27</v>
      </c>
      <c r="AJ27" s="539" t="s">
        <v>27</v>
      </c>
      <c r="AK27" s="539" t="s">
        <v>27</v>
      </c>
      <c r="AL27" s="539" t="s">
        <v>27</v>
      </c>
      <c r="AM27" s="458" t="s">
        <v>27</v>
      </c>
    </row>
    <row r="28" spans="1:39" ht="31.9" customHeight="1">
      <c r="A28" s="532" t="s">
        <v>27</v>
      </c>
      <c r="B28" s="1014">
        <v>8</v>
      </c>
      <c r="C28" s="985">
        <v>2025</v>
      </c>
      <c r="D28" s="985" t="s">
        <v>1920</v>
      </c>
      <c r="E28" s="985" t="s">
        <v>1921</v>
      </c>
      <c r="F28" s="985" t="s">
        <v>1922</v>
      </c>
      <c r="G28" s="985" t="s">
        <v>1923</v>
      </c>
      <c r="H28" s="985" t="s">
        <v>1919</v>
      </c>
      <c r="I28" s="985" t="s">
        <v>1924</v>
      </c>
      <c r="J28" s="985" t="s">
        <v>1874</v>
      </c>
      <c r="K28" s="994">
        <v>378000000</v>
      </c>
      <c r="L28" s="1006" t="s">
        <v>1875</v>
      </c>
      <c r="M28" s="985" t="s">
        <v>837</v>
      </c>
      <c r="N28" s="985" t="s">
        <v>27</v>
      </c>
      <c r="O28" s="985" t="s">
        <v>799</v>
      </c>
      <c r="P28" s="1026" t="s">
        <v>27</v>
      </c>
      <c r="Q28" s="532" t="s">
        <v>27</v>
      </c>
      <c r="R28" s="535" t="s">
        <v>27</v>
      </c>
      <c r="S28" s="535" t="s">
        <v>27</v>
      </c>
      <c r="T28" s="535" t="s">
        <v>27</v>
      </c>
      <c r="U28" s="1042"/>
      <c r="V28" s="1042"/>
      <c r="W28" s="1042"/>
      <c r="X28" s="532" t="s">
        <v>27</v>
      </c>
      <c r="Y28" s="537" t="s">
        <v>27</v>
      </c>
      <c r="Z28" s="539" t="s">
        <v>27</v>
      </c>
      <c r="AA28" s="539" t="s">
        <v>27</v>
      </c>
      <c r="AB28" s="539" t="s">
        <v>27</v>
      </c>
      <c r="AC28" s="539" t="s">
        <v>27</v>
      </c>
      <c r="AD28" s="539" t="s">
        <v>27</v>
      </c>
      <c r="AE28" s="539" t="s">
        <v>27</v>
      </c>
      <c r="AF28" s="539" t="s">
        <v>27</v>
      </c>
      <c r="AG28" s="539" t="s">
        <v>27</v>
      </c>
      <c r="AH28" s="539" t="s">
        <v>27</v>
      </c>
      <c r="AI28" s="539" t="s">
        <v>27</v>
      </c>
      <c r="AJ28" s="539" t="s">
        <v>27</v>
      </c>
      <c r="AK28" s="539" t="s">
        <v>27</v>
      </c>
      <c r="AL28" s="539" t="s">
        <v>27</v>
      </c>
      <c r="AM28" s="458" t="s">
        <v>27</v>
      </c>
    </row>
    <row r="29" spans="1:39" ht="31.9" customHeight="1">
      <c r="A29" s="532" t="s">
        <v>27</v>
      </c>
      <c r="B29" s="1018"/>
      <c r="C29" s="991"/>
      <c r="D29" s="991"/>
      <c r="E29" s="991"/>
      <c r="F29" s="991"/>
      <c r="G29" s="991"/>
      <c r="H29" s="991"/>
      <c r="I29" s="991"/>
      <c r="J29" s="986"/>
      <c r="K29" s="991"/>
      <c r="L29" s="997"/>
      <c r="M29" s="991"/>
      <c r="N29" s="991"/>
      <c r="O29" s="991"/>
      <c r="P29" s="1027"/>
      <c r="Q29" s="532" t="s">
        <v>27</v>
      </c>
      <c r="R29" s="535" t="s">
        <v>27</v>
      </c>
      <c r="S29" s="535" t="s">
        <v>27</v>
      </c>
      <c r="T29" s="535" t="s">
        <v>27</v>
      </c>
      <c r="U29" s="1042"/>
      <c r="V29" s="1042"/>
      <c r="W29" s="1042"/>
      <c r="X29" s="532" t="s">
        <v>27</v>
      </c>
      <c r="Y29" s="537" t="s">
        <v>27</v>
      </c>
      <c r="Z29" s="539" t="s">
        <v>27</v>
      </c>
      <c r="AA29" s="539" t="s">
        <v>27</v>
      </c>
      <c r="AB29" s="539" t="s">
        <v>27</v>
      </c>
      <c r="AC29" s="539" t="s">
        <v>27</v>
      </c>
      <c r="AD29" s="539" t="s">
        <v>27</v>
      </c>
      <c r="AE29" s="539" t="s">
        <v>27</v>
      </c>
      <c r="AF29" s="539" t="s">
        <v>27</v>
      </c>
      <c r="AG29" s="539" t="s">
        <v>27</v>
      </c>
      <c r="AH29" s="539" t="s">
        <v>27</v>
      </c>
      <c r="AI29" s="539" t="s">
        <v>27</v>
      </c>
      <c r="AJ29" s="539" t="s">
        <v>27</v>
      </c>
      <c r="AK29" s="539" t="s">
        <v>27</v>
      </c>
      <c r="AL29" s="539" t="s">
        <v>27</v>
      </c>
      <c r="AM29" s="458" t="s">
        <v>27</v>
      </c>
    </row>
    <row r="30" spans="1:39" ht="31.9" customHeight="1">
      <c r="A30" s="532" t="s">
        <v>27</v>
      </c>
      <c r="B30" s="1014">
        <v>9</v>
      </c>
      <c r="C30" s="985">
        <v>1842</v>
      </c>
      <c r="D30" s="985" t="s">
        <v>1925</v>
      </c>
      <c r="E30" s="985" t="s">
        <v>1926</v>
      </c>
      <c r="F30" s="985" t="s">
        <v>1927</v>
      </c>
      <c r="G30" s="985" t="s">
        <v>1928</v>
      </c>
      <c r="H30" s="985" t="s">
        <v>1929</v>
      </c>
      <c r="I30" s="985" t="s">
        <v>1930</v>
      </c>
      <c r="J30" s="985" t="s">
        <v>1874</v>
      </c>
      <c r="K30" s="994">
        <v>608000000</v>
      </c>
      <c r="L30" s="1006" t="s">
        <v>1875</v>
      </c>
      <c r="M30" s="985" t="s">
        <v>837</v>
      </c>
      <c r="N30" s="985" t="s">
        <v>27</v>
      </c>
      <c r="O30" s="985" t="s">
        <v>799</v>
      </c>
      <c r="P30" s="1026" t="s">
        <v>27</v>
      </c>
      <c r="Q30" s="532" t="s">
        <v>27</v>
      </c>
      <c r="R30" s="535" t="s">
        <v>27</v>
      </c>
      <c r="S30" s="535" t="s">
        <v>27</v>
      </c>
      <c r="T30" s="535" t="s">
        <v>27</v>
      </c>
      <c r="U30" s="1042"/>
      <c r="V30" s="1042"/>
      <c r="W30" s="1042"/>
      <c r="X30" s="532" t="s">
        <v>27</v>
      </c>
      <c r="Y30" s="537" t="s">
        <v>27</v>
      </c>
      <c r="Z30" s="539" t="s">
        <v>27</v>
      </c>
      <c r="AA30" s="539" t="s">
        <v>27</v>
      </c>
      <c r="AB30" s="539" t="s">
        <v>27</v>
      </c>
      <c r="AC30" s="539" t="s">
        <v>27</v>
      </c>
      <c r="AD30" s="539" t="s">
        <v>27</v>
      </c>
      <c r="AE30" s="539" t="s">
        <v>27</v>
      </c>
      <c r="AF30" s="539" t="s">
        <v>27</v>
      </c>
      <c r="AG30" s="539" t="s">
        <v>27</v>
      </c>
      <c r="AH30" s="539" t="s">
        <v>27</v>
      </c>
      <c r="AI30" s="539" t="s">
        <v>27</v>
      </c>
      <c r="AJ30" s="539" t="s">
        <v>27</v>
      </c>
      <c r="AK30" s="539" t="s">
        <v>27</v>
      </c>
      <c r="AL30" s="539" t="s">
        <v>27</v>
      </c>
      <c r="AM30" s="458" t="s">
        <v>27</v>
      </c>
    </row>
    <row r="31" spans="1:39" ht="31.9" customHeight="1">
      <c r="A31" s="532" t="s">
        <v>27</v>
      </c>
      <c r="B31" s="1018"/>
      <c r="C31" s="991"/>
      <c r="D31" s="991"/>
      <c r="E31" s="991"/>
      <c r="F31" s="991"/>
      <c r="G31" s="991"/>
      <c r="H31" s="991"/>
      <c r="I31" s="991"/>
      <c r="J31" s="986"/>
      <c r="K31" s="991"/>
      <c r="L31" s="997"/>
      <c r="M31" s="991"/>
      <c r="N31" s="991"/>
      <c r="O31" s="991"/>
      <c r="P31" s="1027"/>
      <c r="Q31" s="532" t="s">
        <v>27</v>
      </c>
      <c r="R31" s="535" t="s">
        <v>27</v>
      </c>
      <c r="S31" s="535" t="s">
        <v>27</v>
      </c>
      <c r="T31" s="535" t="s">
        <v>27</v>
      </c>
      <c r="U31" s="1042"/>
      <c r="V31" s="1042"/>
      <c r="W31" s="1042"/>
      <c r="X31" s="532" t="s">
        <v>27</v>
      </c>
      <c r="Y31" s="537" t="s">
        <v>27</v>
      </c>
      <c r="Z31" s="539" t="s">
        <v>27</v>
      </c>
      <c r="AA31" s="539" t="s">
        <v>27</v>
      </c>
      <c r="AB31" s="539" t="s">
        <v>27</v>
      </c>
      <c r="AC31" s="539" t="s">
        <v>27</v>
      </c>
      <c r="AD31" s="539" t="s">
        <v>27</v>
      </c>
      <c r="AE31" s="539" t="s">
        <v>27</v>
      </c>
      <c r="AF31" s="539" t="s">
        <v>27</v>
      </c>
      <c r="AG31" s="539" t="s">
        <v>27</v>
      </c>
      <c r="AH31" s="539" t="s">
        <v>27</v>
      </c>
      <c r="AI31" s="539" t="s">
        <v>27</v>
      </c>
      <c r="AJ31" s="539" t="s">
        <v>27</v>
      </c>
      <c r="AK31" s="539" t="s">
        <v>27</v>
      </c>
      <c r="AL31" s="539" t="s">
        <v>27</v>
      </c>
      <c r="AM31" s="458" t="s">
        <v>27</v>
      </c>
    </row>
    <row r="32" spans="1:39" ht="31.9" customHeight="1">
      <c r="A32" s="532" t="s">
        <v>27</v>
      </c>
      <c r="B32" s="1014">
        <v>10</v>
      </c>
      <c r="C32" s="985">
        <v>1743</v>
      </c>
      <c r="D32" s="985" t="s">
        <v>1931</v>
      </c>
      <c r="E32" s="985" t="s">
        <v>1932</v>
      </c>
      <c r="F32" s="985" t="s">
        <v>1933</v>
      </c>
      <c r="G32" s="985" t="s">
        <v>1934</v>
      </c>
      <c r="H32" s="985" t="s">
        <v>1929</v>
      </c>
      <c r="I32" s="985" t="s">
        <v>1873</v>
      </c>
      <c r="J32" s="985" t="s">
        <v>1874</v>
      </c>
      <c r="K32" s="994">
        <v>5486000000</v>
      </c>
      <c r="L32" s="1006" t="s">
        <v>1875</v>
      </c>
      <c r="M32" s="985" t="s">
        <v>837</v>
      </c>
      <c r="N32" s="985" t="s">
        <v>27</v>
      </c>
      <c r="O32" s="985" t="s">
        <v>799</v>
      </c>
      <c r="P32" s="1026" t="s">
        <v>27</v>
      </c>
      <c r="Q32" s="532" t="s">
        <v>27</v>
      </c>
      <c r="R32" s="535" t="s">
        <v>27</v>
      </c>
      <c r="S32" s="535" t="s">
        <v>27</v>
      </c>
      <c r="T32" s="535" t="s">
        <v>27</v>
      </c>
      <c r="U32" s="1042"/>
      <c r="V32" s="1042"/>
      <c r="W32" s="1042"/>
      <c r="X32" s="532" t="s">
        <v>27</v>
      </c>
      <c r="Y32" s="537" t="s">
        <v>27</v>
      </c>
      <c r="Z32" s="539" t="s">
        <v>27</v>
      </c>
      <c r="AA32" s="539" t="s">
        <v>27</v>
      </c>
      <c r="AB32" s="539" t="s">
        <v>27</v>
      </c>
      <c r="AC32" s="539" t="s">
        <v>27</v>
      </c>
      <c r="AD32" s="539" t="s">
        <v>27</v>
      </c>
      <c r="AE32" s="539" t="s">
        <v>27</v>
      </c>
      <c r="AF32" s="539" t="s">
        <v>27</v>
      </c>
      <c r="AG32" s="539" t="s">
        <v>27</v>
      </c>
      <c r="AH32" s="539" t="s">
        <v>27</v>
      </c>
      <c r="AI32" s="539" t="s">
        <v>27</v>
      </c>
      <c r="AJ32" s="539" t="s">
        <v>27</v>
      </c>
      <c r="AK32" s="539" t="s">
        <v>27</v>
      </c>
      <c r="AL32" s="539" t="s">
        <v>27</v>
      </c>
      <c r="AM32" s="458" t="s">
        <v>27</v>
      </c>
    </row>
    <row r="33" spans="1:39" ht="31.9" customHeight="1">
      <c r="A33" s="532" t="s">
        <v>27</v>
      </c>
      <c r="B33" s="1018"/>
      <c r="C33" s="991"/>
      <c r="D33" s="991"/>
      <c r="E33" s="991"/>
      <c r="F33" s="991"/>
      <c r="G33" s="991"/>
      <c r="H33" s="991"/>
      <c r="I33" s="991"/>
      <c r="J33" s="986"/>
      <c r="K33" s="991"/>
      <c r="L33" s="997"/>
      <c r="M33" s="986"/>
      <c r="N33" s="991"/>
      <c r="O33" s="991"/>
      <c r="P33" s="1027"/>
      <c r="Q33" s="532" t="s">
        <v>27</v>
      </c>
      <c r="R33" s="535" t="s">
        <v>27</v>
      </c>
      <c r="S33" s="535" t="s">
        <v>27</v>
      </c>
      <c r="T33" s="535" t="s">
        <v>27</v>
      </c>
      <c r="U33" s="1042"/>
      <c r="V33" s="1042"/>
      <c r="W33" s="1042"/>
      <c r="X33" s="532" t="s">
        <v>27</v>
      </c>
      <c r="Y33" s="537" t="s">
        <v>27</v>
      </c>
      <c r="Z33" s="539" t="s">
        <v>27</v>
      </c>
      <c r="AA33" s="539" t="s">
        <v>27</v>
      </c>
      <c r="AB33" s="539" t="s">
        <v>27</v>
      </c>
      <c r="AC33" s="539" t="s">
        <v>27</v>
      </c>
      <c r="AD33" s="539" t="s">
        <v>27</v>
      </c>
      <c r="AE33" s="539" t="s">
        <v>27</v>
      </c>
      <c r="AF33" s="539" t="s">
        <v>27</v>
      </c>
      <c r="AG33" s="539" t="s">
        <v>27</v>
      </c>
      <c r="AH33" s="539" t="s">
        <v>27</v>
      </c>
      <c r="AI33" s="539" t="s">
        <v>27</v>
      </c>
      <c r="AJ33" s="539" t="s">
        <v>27</v>
      </c>
      <c r="AK33" s="539" t="s">
        <v>27</v>
      </c>
      <c r="AL33" s="539" t="s">
        <v>27</v>
      </c>
      <c r="AM33" s="458" t="s">
        <v>27</v>
      </c>
    </row>
    <row r="34" spans="1:39" ht="31.9" customHeight="1">
      <c r="A34" s="532" t="s">
        <v>27</v>
      </c>
      <c r="B34" s="1014">
        <v>11</v>
      </c>
      <c r="C34" s="985">
        <v>1695</v>
      </c>
      <c r="D34" s="985" t="s">
        <v>1935</v>
      </c>
      <c r="E34" s="985" t="s">
        <v>1936</v>
      </c>
      <c r="F34" s="985" t="s">
        <v>1937</v>
      </c>
      <c r="G34" s="985" t="s">
        <v>1938</v>
      </c>
      <c r="H34" s="985" t="s">
        <v>1890</v>
      </c>
      <c r="I34" s="985" t="s">
        <v>1873</v>
      </c>
      <c r="J34" s="985" t="s">
        <v>1939</v>
      </c>
      <c r="K34" s="994">
        <v>296000000</v>
      </c>
      <c r="L34" s="1006" t="s">
        <v>1875</v>
      </c>
      <c r="M34" s="985" t="s">
        <v>837</v>
      </c>
      <c r="N34" s="985" t="s">
        <v>27</v>
      </c>
      <c r="O34" s="985" t="s">
        <v>799</v>
      </c>
      <c r="P34" s="1026" t="s">
        <v>27</v>
      </c>
      <c r="Q34" s="532" t="s">
        <v>27</v>
      </c>
      <c r="R34" s="535" t="s">
        <v>27</v>
      </c>
      <c r="S34" s="535" t="s">
        <v>27</v>
      </c>
      <c r="T34" s="535" t="s">
        <v>27</v>
      </c>
      <c r="U34" s="1042"/>
      <c r="V34" s="1042"/>
      <c r="W34" s="1042"/>
      <c r="X34" s="532" t="s">
        <v>27</v>
      </c>
      <c r="Y34" s="537" t="s">
        <v>27</v>
      </c>
      <c r="Z34" s="539" t="s">
        <v>27</v>
      </c>
      <c r="AA34" s="539" t="s">
        <v>27</v>
      </c>
      <c r="AB34" s="539" t="s">
        <v>27</v>
      </c>
      <c r="AC34" s="539" t="s">
        <v>27</v>
      </c>
      <c r="AD34" s="539" t="s">
        <v>27</v>
      </c>
      <c r="AE34" s="539" t="s">
        <v>27</v>
      </c>
      <c r="AF34" s="539" t="s">
        <v>27</v>
      </c>
      <c r="AG34" s="539" t="s">
        <v>27</v>
      </c>
      <c r="AH34" s="539" t="s">
        <v>27</v>
      </c>
      <c r="AI34" s="539" t="s">
        <v>27</v>
      </c>
      <c r="AJ34" s="539" t="s">
        <v>27</v>
      </c>
      <c r="AK34" s="539" t="s">
        <v>27</v>
      </c>
      <c r="AL34" s="539" t="s">
        <v>27</v>
      </c>
      <c r="AM34" s="458" t="s">
        <v>27</v>
      </c>
    </row>
    <row r="35" spans="1:39" ht="31.9" customHeight="1">
      <c r="A35" s="532" t="s">
        <v>27</v>
      </c>
      <c r="B35" s="1018"/>
      <c r="C35" s="991"/>
      <c r="D35" s="991"/>
      <c r="E35" s="991"/>
      <c r="F35" s="991"/>
      <c r="G35" s="991"/>
      <c r="H35" s="991"/>
      <c r="I35" s="991"/>
      <c r="J35" s="986"/>
      <c r="K35" s="991"/>
      <c r="L35" s="997"/>
      <c r="M35" s="986"/>
      <c r="N35" s="991"/>
      <c r="O35" s="991"/>
      <c r="P35" s="1027"/>
      <c r="Q35" s="532" t="s">
        <v>27</v>
      </c>
      <c r="R35" s="535" t="s">
        <v>27</v>
      </c>
      <c r="S35" s="535" t="s">
        <v>27</v>
      </c>
      <c r="T35" s="535" t="s">
        <v>27</v>
      </c>
      <c r="U35" s="1042"/>
      <c r="V35" s="1042"/>
      <c r="W35" s="1042"/>
      <c r="X35" s="532" t="s">
        <v>27</v>
      </c>
      <c r="Y35" s="537" t="s">
        <v>27</v>
      </c>
      <c r="Z35" s="539" t="s">
        <v>27</v>
      </c>
      <c r="AA35" s="539" t="s">
        <v>27</v>
      </c>
      <c r="AB35" s="539" t="s">
        <v>27</v>
      </c>
      <c r="AC35" s="539" t="s">
        <v>27</v>
      </c>
      <c r="AD35" s="539" t="s">
        <v>27</v>
      </c>
      <c r="AE35" s="539" t="s">
        <v>27</v>
      </c>
      <c r="AF35" s="539" t="s">
        <v>27</v>
      </c>
      <c r="AG35" s="539" t="s">
        <v>27</v>
      </c>
      <c r="AH35" s="539" t="s">
        <v>27</v>
      </c>
      <c r="AI35" s="539" t="s">
        <v>27</v>
      </c>
      <c r="AJ35" s="539" t="s">
        <v>27</v>
      </c>
      <c r="AK35" s="539" t="s">
        <v>27</v>
      </c>
      <c r="AL35" s="539" t="s">
        <v>27</v>
      </c>
      <c r="AM35" s="458" t="s">
        <v>27</v>
      </c>
    </row>
    <row r="36" spans="1:39" ht="31.9" customHeight="1">
      <c r="A36" s="532" t="s">
        <v>27</v>
      </c>
      <c r="B36" s="1014">
        <v>12</v>
      </c>
      <c r="C36" s="985">
        <v>1699</v>
      </c>
      <c r="D36" s="985" t="s">
        <v>1940</v>
      </c>
      <c r="E36" s="985" t="s">
        <v>1941</v>
      </c>
      <c r="F36" s="985" t="s">
        <v>1942</v>
      </c>
      <c r="G36" s="985" t="s">
        <v>1943</v>
      </c>
      <c r="H36" s="985" t="s">
        <v>1944</v>
      </c>
      <c r="I36" s="985" t="s">
        <v>1930</v>
      </c>
      <c r="J36" s="985" t="s">
        <v>1874</v>
      </c>
      <c r="K36" s="994">
        <v>573000000</v>
      </c>
      <c r="L36" s="1006" t="s">
        <v>1875</v>
      </c>
      <c r="M36" s="985" t="s">
        <v>837</v>
      </c>
      <c r="N36" s="985" t="s">
        <v>27</v>
      </c>
      <c r="O36" s="985" t="s">
        <v>799</v>
      </c>
      <c r="P36" s="1026" t="s">
        <v>27</v>
      </c>
      <c r="Q36" s="532" t="s">
        <v>27</v>
      </c>
      <c r="R36" s="535" t="s">
        <v>27</v>
      </c>
      <c r="S36" s="535" t="s">
        <v>27</v>
      </c>
      <c r="T36" s="535" t="s">
        <v>27</v>
      </c>
      <c r="U36" s="1042"/>
      <c r="V36" s="1042"/>
      <c r="W36" s="1042"/>
      <c r="X36" s="532" t="s">
        <v>27</v>
      </c>
      <c r="Y36" s="537" t="s">
        <v>27</v>
      </c>
      <c r="Z36" s="539" t="s">
        <v>27</v>
      </c>
      <c r="AA36" s="539" t="s">
        <v>27</v>
      </c>
      <c r="AB36" s="539" t="s">
        <v>27</v>
      </c>
      <c r="AC36" s="539" t="s">
        <v>27</v>
      </c>
      <c r="AD36" s="539" t="s">
        <v>27</v>
      </c>
      <c r="AE36" s="539" t="s">
        <v>27</v>
      </c>
      <c r="AF36" s="539" t="s">
        <v>27</v>
      </c>
      <c r="AG36" s="539" t="s">
        <v>27</v>
      </c>
      <c r="AH36" s="539" t="s">
        <v>27</v>
      </c>
      <c r="AI36" s="539" t="s">
        <v>27</v>
      </c>
      <c r="AJ36" s="539" t="s">
        <v>27</v>
      </c>
      <c r="AK36" s="539" t="s">
        <v>27</v>
      </c>
      <c r="AL36" s="539" t="s">
        <v>27</v>
      </c>
      <c r="AM36" s="458" t="s">
        <v>27</v>
      </c>
    </row>
    <row r="37" spans="1:39" ht="31.9" customHeight="1">
      <c r="A37" s="532" t="s">
        <v>27</v>
      </c>
      <c r="B37" s="1018"/>
      <c r="C37" s="991"/>
      <c r="D37" s="991"/>
      <c r="E37" s="991"/>
      <c r="F37" s="991"/>
      <c r="G37" s="991"/>
      <c r="H37" s="991"/>
      <c r="I37" s="991"/>
      <c r="J37" s="986"/>
      <c r="K37" s="991"/>
      <c r="L37" s="997"/>
      <c r="M37" s="986"/>
      <c r="N37" s="991"/>
      <c r="O37" s="991"/>
      <c r="P37" s="1027"/>
      <c r="Q37" s="532" t="s">
        <v>27</v>
      </c>
      <c r="R37" s="535" t="s">
        <v>27</v>
      </c>
      <c r="S37" s="535" t="s">
        <v>27</v>
      </c>
      <c r="T37" s="535" t="s">
        <v>27</v>
      </c>
      <c r="U37" s="1042"/>
      <c r="V37" s="1042"/>
      <c r="W37" s="1042"/>
      <c r="X37" s="532" t="s">
        <v>27</v>
      </c>
      <c r="Y37" s="537" t="s">
        <v>27</v>
      </c>
      <c r="Z37" s="539" t="s">
        <v>27</v>
      </c>
      <c r="AA37" s="539" t="s">
        <v>27</v>
      </c>
      <c r="AB37" s="539" t="s">
        <v>27</v>
      </c>
      <c r="AC37" s="539" t="s">
        <v>27</v>
      </c>
      <c r="AD37" s="539" t="s">
        <v>27</v>
      </c>
      <c r="AE37" s="539" t="s">
        <v>27</v>
      </c>
      <c r="AF37" s="539" t="s">
        <v>27</v>
      </c>
      <c r="AG37" s="539" t="s">
        <v>27</v>
      </c>
      <c r="AH37" s="539" t="s">
        <v>27</v>
      </c>
      <c r="AI37" s="539" t="s">
        <v>27</v>
      </c>
      <c r="AJ37" s="539" t="s">
        <v>27</v>
      </c>
      <c r="AK37" s="539" t="s">
        <v>27</v>
      </c>
      <c r="AL37" s="539" t="s">
        <v>27</v>
      </c>
      <c r="AM37" s="458" t="s">
        <v>27</v>
      </c>
    </row>
    <row r="38" spans="1:39" ht="31.9" customHeight="1">
      <c r="A38" s="532" t="s">
        <v>27</v>
      </c>
      <c r="B38" s="1014">
        <v>13</v>
      </c>
      <c r="C38" s="985">
        <v>1845</v>
      </c>
      <c r="D38" s="985" t="s">
        <v>1945</v>
      </c>
      <c r="E38" s="985" t="s">
        <v>1946</v>
      </c>
      <c r="F38" s="985" t="s">
        <v>1947</v>
      </c>
      <c r="G38" s="985" t="s">
        <v>1948</v>
      </c>
      <c r="H38" s="985" t="s">
        <v>1949</v>
      </c>
      <c r="I38" s="985" t="s">
        <v>1873</v>
      </c>
      <c r="J38" s="985" t="s">
        <v>1874</v>
      </c>
      <c r="K38" s="994">
        <v>2256000000</v>
      </c>
      <c r="L38" s="1006" t="s">
        <v>1875</v>
      </c>
      <c r="M38" s="985" t="s">
        <v>837</v>
      </c>
      <c r="N38" s="985" t="s">
        <v>27</v>
      </c>
      <c r="O38" s="985" t="s">
        <v>799</v>
      </c>
      <c r="P38" s="1026" t="s">
        <v>27</v>
      </c>
      <c r="Q38" s="532" t="s">
        <v>27</v>
      </c>
      <c r="R38" s="535" t="s">
        <v>27</v>
      </c>
      <c r="S38" s="535" t="s">
        <v>27</v>
      </c>
      <c r="T38" s="535" t="s">
        <v>27</v>
      </c>
      <c r="U38" s="1042"/>
      <c r="V38" s="1042"/>
      <c r="W38" s="1042"/>
      <c r="X38" s="532" t="s">
        <v>27</v>
      </c>
      <c r="Y38" s="537" t="s">
        <v>27</v>
      </c>
      <c r="Z38" s="539" t="s">
        <v>27</v>
      </c>
      <c r="AA38" s="539" t="s">
        <v>27</v>
      </c>
      <c r="AB38" s="539" t="s">
        <v>27</v>
      </c>
      <c r="AC38" s="539" t="s">
        <v>27</v>
      </c>
      <c r="AD38" s="539" t="s">
        <v>27</v>
      </c>
      <c r="AE38" s="539" t="s">
        <v>27</v>
      </c>
      <c r="AF38" s="539" t="s">
        <v>27</v>
      </c>
      <c r="AG38" s="539" t="s">
        <v>27</v>
      </c>
      <c r="AH38" s="539" t="s">
        <v>27</v>
      </c>
      <c r="AI38" s="539" t="s">
        <v>27</v>
      </c>
      <c r="AJ38" s="539" t="s">
        <v>27</v>
      </c>
      <c r="AK38" s="539" t="s">
        <v>27</v>
      </c>
      <c r="AL38" s="539" t="s">
        <v>27</v>
      </c>
      <c r="AM38" s="458" t="s">
        <v>27</v>
      </c>
    </row>
    <row r="39" spans="1:39" ht="31.9" customHeight="1">
      <c r="A39" s="532" t="s">
        <v>27</v>
      </c>
      <c r="B39" s="1018"/>
      <c r="C39" s="991"/>
      <c r="D39" s="991"/>
      <c r="E39" s="991"/>
      <c r="F39" s="991"/>
      <c r="G39" s="991"/>
      <c r="H39" s="991"/>
      <c r="I39" s="991"/>
      <c r="J39" s="986"/>
      <c r="K39" s="991"/>
      <c r="L39" s="997"/>
      <c r="M39" s="986"/>
      <c r="N39" s="991"/>
      <c r="O39" s="991"/>
      <c r="P39" s="1027"/>
      <c r="Q39" s="532" t="s">
        <v>27</v>
      </c>
      <c r="R39" s="535" t="s">
        <v>27</v>
      </c>
      <c r="S39" s="535" t="s">
        <v>27</v>
      </c>
      <c r="T39" s="535" t="s">
        <v>27</v>
      </c>
      <c r="U39" s="1042"/>
      <c r="V39" s="1042"/>
      <c r="W39" s="1042"/>
      <c r="X39" s="532" t="s">
        <v>27</v>
      </c>
      <c r="Y39" s="537" t="s">
        <v>27</v>
      </c>
      <c r="Z39" s="539" t="s">
        <v>27</v>
      </c>
      <c r="AA39" s="539" t="s">
        <v>27</v>
      </c>
      <c r="AB39" s="539" t="s">
        <v>27</v>
      </c>
      <c r="AC39" s="539" t="s">
        <v>27</v>
      </c>
      <c r="AD39" s="539" t="s">
        <v>27</v>
      </c>
      <c r="AE39" s="539" t="s">
        <v>27</v>
      </c>
      <c r="AF39" s="539" t="s">
        <v>27</v>
      </c>
      <c r="AG39" s="539" t="s">
        <v>27</v>
      </c>
      <c r="AH39" s="539" t="s">
        <v>27</v>
      </c>
      <c r="AI39" s="539" t="s">
        <v>27</v>
      </c>
      <c r="AJ39" s="539" t="s">
        <v>27</v>
      </c>
      <c r="AK39" s="539" t="s">
        <v>27</v>
      </c>
      <c r="AL39" s="539" t="s">
        <v>27</v>
      </c>
      <c r="AM39" s="458" t="s">
        <v>27</v>
      </c>
    </row>
    <row r="40" spans="1:39" ht="31.9" customHeight="1">
      <c r="A40" s="532" t="s">
        <v>27</v>
      </c>
      <c r="B40" s="1014">
        <v>14</v>
      </c>
      <c r="C40" s="985">
        <v>1848</v>
      </c>
      <c r="D40" s="985" t="s">
        <v>1950</v>
      </c>
      <c r="E40" s="985" t="s">
        <v>1951</v>
      </c>
      <c r="F40" s="985" t="s">
        <v>1952</v>
      </c>
      <c r="G40" s="985" t="s">
        <v>1953</v>
      </c>
      <c r="H40" s="985" t="s">
        <v>1949</v>
      </c>
      <c r="I40" s="985" t="s">
        <v>1873</v>
      </c>
      <c r="J40" s="985" t="s">
        <v>1874</v>
      </c>
      <c r="K40" s="994">
        <v>3952000000</v>
      </c>
      <c r="L40" s="1006" t="s">
        <v>1875</v>
      </c>
      <c r="M40" s="985" t="s">
        <v>837</v>
      </c>
      <c r="N40" s="985" t="s">
        <v>27</v>
      </c>
      <c r="O40" s="985" t="s">
        <v>799</v>
      </c>
      <c r="P40" s="1026" t="s">
        <v>27</v>
      </c>
      <c r="Q40" s="532" t="s">
        <v>27</v>
      </c>
      <c r="R40" s="535" t="s">
        <v>27</v>
      </c>
      <c r="S40" s="535" t="s">
        <v>27</v>
      </c>
      <c r="T40" s="535" t="s">
        <v>27</v>
      </c>
      <c r="U40" s="1042"/>
      <c r="V40" s="1042"/>
      <c r="W40" s="1042"/>
      <c r="X40" s="532" t="s">
        <v>27</v>
      </c>
      <c r="Y40" s="537" t="s">
        <v>27</v>
      </c>
      <c r="Z40" s="539" t="s">
        <v>27</v>
      </c>
      <c r="AA40" s="539" t="s">
        <v>27</v>
      </c>
      <c r="AB40" s="539" t="s">
        <v>27</v>
      </c>
      <c r="AC40" s="539" t="s">
        <v>27</v>
      </c>
      <c r="AD40" s="539" t="s">
        <v>27</v>
      </c>
      <c r="AE40" s="539" t="s">
        <v>27</v>
      </c>
      <c r="AF40" s="539" t="s">
        <v>27</v>
      </c>
      <c r="AG40" s="539" t="s">
        <v>27</v>
      </c>
      <c r="AH40" s="539" t="s">
        <v>27</v>
      </c>
      <c r="AI40" s="539" t="s">
        <v>27</v>
      </c>
      <c r="AJ40" s="539" t="s">
        <v>27</v>
      </c>
      <c r="AK40" s="539" t="s">
        <v>27</v>
      </c>
      <c r="AL40" s="539" t="s">
        <v>27</v>
      </c>
      <c r="AM40" s="458" t="s">
        <v>27</v>
      </c>
    </row>
    <row r="41" spans="1:39" ht="31.9" customHeight="1">
      <c r="A41" s="532" t="s">
        <v>27</v>
      </c>
      <c r="B41" s="1018"/>
      <c r="C41" s="991"/>
      <c r="D41" s="991"/>
      <c r="E41" s="991"/>
      <c r="F41" s="991"/>
      <c r="G41" s="991"/>
      <c r="H41" s="991"/>
      <c r="I41" s="991"/>
      <c r="J41" s="986"/>
      <c r="K41" s="991"/>
      <c r="L41" s="997"/>
      <c r="M41" s="986"/>
      <c r="N41" s="991"/>
      <c r="O41" s="991"/>
      <c r="P41" s="1027"/>
      <c r="Q41" s="532" t="s">
        <v>27</v>
      </c>
      <c r="R41" s="535" t="s">
        <v>27</v>
      </c>
      <c r="S41" s="535" t="s">
        <v>27</v>
      </c>
      <c r="T41" s="535" t="s">
        <v>27</v>
      </c>
      <c r="U41" s="1042"/>
      <c r="V41" s="1042"/>
      <c r="W41" s="1042"/>
      <c r="X41" s="532" t="s">
        <v>27</v>
      </c>
      <c r="Y41" s="537" t="s">
        <v>27</v>
      </c>
      <c r="Z41" s="539" t="s">
        <v>27</v>
      </c>
      <c r="AA41" s="539" t="s">
        <v>27</v>
      </c>
      <c r="AB41" s="539" t="s">
        <v>27</v>
      </c>
      <c r="AC41" s="539" t="s">
        <v>27</v>
      </c>
      <c r="AD41" s="539" t="s">
        <v>27</v>
      </c>
      <c r="AE41" s="539" t="s">
        <v>27</v>
      </c>
      <c r="AF41" s="539" t="s">
        <v>27</v>
      </c>
      <c r="AG41" s="539" t="s">
        <v>27</v>
      </c>
      <c r="AH41" s="539" t="s">
        <v>27</v>
      </c>
      <c r="AI41" s="539" t="s">
        <v>27</v>
      </c>
      <c r="AJ41" s="539" t="s">
        <v>27</v>
      </c>
      <c r="AK41" s="539" t="s">
        <v>27</v>
      </c>
      <c r="AL41" s="539" t="s">
        <v>27</v>
      </c>
      <c r="AM41" s="458" t="s">
        <v>27</v>
      </c>
    </row>
    <row r="42" spans="1:39" ht="31.9" customHeight="1">
      <c r="A42" s="532" t="s">
        <v>27</v>
      </c>
      <c r="B42" s="1014">
        <v>15</v>
      </c>
      <c r="C42" s="985">
        <v>1827</v>
      </c>
      <c r="D42" s="985" t="s">
        <v>1954</v>
      </c>
      <c r="E42" s="985" t="s">
        <v>1955</v>
      </c>
      <c r="F42" s="985" t="s">
        <v>1956</v>
      </c>
      <c r="G42" s="985" t="s">
        <v>1957</v>
      </c>
      <c r="H42" s="985" t="s">
        <v>1872</v>
      </c>
      <c r="I42" s="985" t="s">
        <v>1914</v>
      </c>
      <c r="J42" s="985" t="s">
        <v>1958</v>
      </c>
      <c r="K42" s="994">
        <v>709000000</v>
      </c>
      <c r="L42" s="1006" t="s">
        <v>1875</v>
      </c>
      <c r="M42" s="985" t="s">
        <v>837</v>
      </c>
      <c r="N42" s="985" t="s">
        <v>27</v>
      </c>
      <c r="O42" s="985" t="s">
        <v>799</v>
      </c>
      <c r="P42" s="1026" t="s">
        <v>27</v>
      </c>
      <c r="Q42" s="532" t="s">
        <v>27</v>
      </c>
      <c r="R42" s="535" t="s">
        <v>27</v>
      </c>
      <c r="S42" s="535" t="s">
        <v>27</v>
      </c>
      <c r="T42" s="535" t="s">
        <v>27</v>
      </c>
      <c r="U42" s="1042"/>
      <c r="V42" s="1042"/>
      <c r="W42" s="1042"/>
      <c r="X42" s="532" t="s">
        <v>27</v>
      </c>
      <c r="Y42" s="537" t="s">
        <v>27</v>
      </c>
      <c r="Z42" s="539" t="s">
        <v>27</v>
      </c>
      <c r="AA42" s="539" t="s">
        <v>27</v>
      </c>
      <c r="AB42" s="539" t="s">
        <v>27</v>
      </c>
      <c r="AC42" s="539" t="s">
        <v>27</v>
      </c>
      <c r="AD42" s="539" t="s">
        <v>27</v>
      </c>
      <c r="AE42" s="539" t="s">
        <v>27</v>
      </c>
      <c r="AF42" s="539" t="s">
        <v>27</v>
      </c>
      <c r="AG42" s="539" t="s">
        <v>27</v>
      </c>
      <c r="AH42" s="539" t="s">
        <v>27</v>
      </c>
      <c r="AI42" s="539" t="s">
        <v>27</v>
      </c>
      <c r="AJ42" s="539" t="s">
        <v>27</v>
      </c>
      <c r="AK42" s="539" t="s">
        <v>27</v>
      </c>
      <c r="AL42" s="539" t="s">
        <v>27</v>
      </c>
      <c r="AM42" s="458" t="s">
        <v>27</v>
      </c>
    </row>
    <row r="43" spans="1:39" ht="31.5" customHeight="1">
      <c r="A43" s="532" t="s">
        <v>27</v>
      </c>
      <c r="B43" s="1018"/>
      <c r="C43" s="991"/>
      <c r="D43" s="991"/>
      <c r="E43" s="991"/>
      <c r="F43" s="991"/>
      <c r="G43" s="991"/>
      <c r="H43" s="991"/>
      <c r="I43" s="991"/>
      <c r="J43" s="986"/>
      <c r="K43" s="991"/>
      <c r="L43" s="997"/>
      <c r="M43" s="986"/>
      <c r="N43" s="991"/>
      <c r="O43" s="991"/>
      <c r="P43" s="1027"/>
      <c r="Q43" s="532" t="s">
        <v>27</v>
      </c>
      <c r="R43" s="535" t="s">
        <v>27</v>
      </c>
      <c r="S43" s="535" t="s">
        <v>27</v>
      </c>
      <c r="T43" s="535" t="s">
        <v>27</v>
      </c>
      <c r="U43" s="1042"/>
      <c r="V43" s="1042"/>
      <c r="W43" s="1042"/>
      <c r="X43" s="532" t="s">
        <v>27</v>
      </c>
      <c r="Y43" s="537" t="s">
        <v>27</v>
      </c>
      <c r="Z43" s="539" t="s">
        <v>27</v>
      </c>
      <c r="AA43" s="539" t="s">
        <v>27</v>
      </c>
      <c r="AB43" s="539" t="s">
        <v>27</v>
      </c>
      <c r="AC43" s="539" t="s">
        <v>27</v>
      </c>
      <c r="AD43" s="539" t="s">
        <v>27</v>
      </c>
      <c r="AE43" s="539" t="s">
        <v>27</v>
      </c>
      <c r="AF43" s="539" t="s">
        <v>27</v>
      </c>
      <c r="AG43" s="539" t="s">
        <v>27</v>
      </c>
      <c r="AH43" s="539" t="s">
        <v>27</v>
      </c>
      <c r="AI43" s="539" t="s">
        <v>27</v>
      </c>
      <c r="AJ43" s="539" t="s">
        <v>27</v>
      </c>
      <c r="AK43" s="539" t="s">
        <v>27</v>
      </c>
      <c r="AL43" s="539" t="s">
        <v>27</v>
      </c>
      <c r="AM43" s="458" t="s">
        <v>27</v>
      </c>
    </row>
    <row r="44" spans="1:39" ht="31.9" customHeight="1">
      <c r="A44" s="532" t="s">
        <v>27</v>
      </c>
      <c r="B44" s="536">
        <v>16</v>
      </c>
      <c r="C44" s="985">
        <v>1853</v>
      </c>
      <c r="D44" s="985" t="s">
        <v>1959</v>
      </c>
      <c r="E44" s="985" t="s">
        <v>1960</v>
      </c>
      <c r="F44" s="985" t="s">
        <v>1961</v>
      </c>
      <c r="G44" s="985" t="s">
        <v>1962</v>
      </c>
      <c r="H44" s="985" t="s">
        <v>1949</v>
      </c>
      <c r="I44" s="985" t="s">
        <v>1873</v>
      </c>
      <c r="J44" s="985" t="s">
        <v>1874</v>
      </c>
      <c r="K44" s="994">
        <v>603000000</v>
      </c>
      <c r="L44" s="1006" t="s">
        <v>1875</v>
      </c>
      <c r="M44" s="985" t="s">
        <v>837</v>
      </c>
      <c r="N44" s="985" t="s">
        <v>27</v>
      </c>
      <c r="O44" s="985" t="s">
        <v>799</v>
      </c>
      <c r="P44" s="1026" t="s">
        <v>27</v>
      </c>
      <c r="Q44" s="532" t="s">
        <v>27</v>
      </c>
      <c r="R44" s="1009" t="s">
        <v>1963</v>
      </c>
      <c r="S44" s="1009"/>
      <c r="T44" s="1009"/>
      <c r="U44" s="1042"/>
      <c r="V44" s="1042"/>
      <c r="W44" s="1042"/>
      <c r="X44" s="532" t="s">
        <v>27</v>
      </c>
      <c r="Y44" s="1014">
        <v>6</v>
      </c>
      <c r="Z44" s="985" t="s">
        <v>27</v>
      </c>
      <c r="AA44" s="985" t="s">
        <v>27</v>
      </c>
      <c r="AB44" s="985" t="s">
        <v>27</v>
      </c>
      <c r="AC44" s="985" t="s">
        <v>27</v>
      </c>
      <c r="AD44" s="985" t="s">
        <v>27</v>
      </c>
      <c r="AE44" s="985" t="s">
        <v>27</v>
      </c>
      <c r="AF44" s="985" t="s">
        <v>27</v>
      </c>
      <c r="AG44" s="985" t="s">
        <v>27</v>
      </c>
      <c r="AH44" s="985" t="s">
        <v>27</v>
      </c>
      <c r="AI44" s="985" t="s">
        <v>27</v>
      </c>
      <c r="AJ44" s="985" t="s">
        <v>27</v>
      </c>
      <c r="AK44" s="985" t="s">
        <v>27</v>
      </c>
      <c r="AL44" s="985" t="s">
        <v>27</v>
      </c>
      <c r="AM44" s="1026" t="s">
        <v>27</v>
      </c>
    </row>
    <row r="45" spans="1:39" ht="31.5" customHeight="1">
      <c r="A45" s="532" t="s">
        <v>27</v>
      </c>
      <c r="B45" s="537" t="s">
        <v>27</v>
      </c>
      <c r="C45" s="991"/>
      <c r="D45" s="991"/>
      <c r="E45" s="991"/>
      <c r="F45" s="991"/>
      <c r="G45" s="991"/>
      <c r="H45" s="991"/>
      <c r="I45" s="991"/>
      <c r="J45" s="986"/>
      <c r="K45" s="991"/>
      <c r="L45" s="997"/>
      <c r="M45" s="986"/>
      <c r="N45" s="991"/>
      <c r="O45" s="991"/>
      <c r="P45" s="1027"/>
      <c r="Q45" s="532" t="s">
        <v>27</v>
      </c>
      <c r="R45" s="1009"/>
      <c r="S45" s="1009"/>
      <c r="T45" s="1009"/>
      <c r="U45" s="1042"/>
      <c r="V45" s="1042"/>
      <c r="W45" s="1042"/>
      <c r="X45" s="532" t="s">
        <v>27</v>
      </c>
      <c r="Y45" s="1015"/>
      <c r="Z45" s="1000"/>
      <c r="AA45" s="1000"/>
      <c r="AB45" s="1000"/>
      <c r="AC45" s="1000"/>
      <c r="AD45" s="1000"/>
      <c r="AE45" s="1000"/>
      <c r="AF45" s="1000"/>
      <c r="AG45" s="1000"/>
      <c r="AH45" s="1000"/>
      <c r="AI45" s="1000"/>
      <c r="AJ45" s="1000"/>
      <c r="AK45" s="1000"/>
      <c r="AL45" s="1000"/>
      <c r="AM45" s="1041"/>
    </row>
    <row r="46" spans="1:39" ht="31.5" customHeight="1">
      <c r="A46" s="532" t="s">
        <v>27</v>
      </c>
      <c r="B46" s="1007">
        <v>17</v>
      </c>
      <c r="C46" s="985">
        <v>1712</v>
      </c>
      <c r="D46" s="985" t="s">
        <v>1964</v>
      </c>
      <c r="E46" s="985" t="s">
        <v>1965</v>
      </c>
      <c r="F46" s="985" t="s">
        <v>1966</v>
      </c>
      <c r="G46" s="985" t="s">
        <v>1967</v>
      </c>
      <c r="H46" s="985" t="s">
        <v>1872</v>
      </c>
      <c r="I46" s="985" t="s">
        <v>1914</v>
      </c>
      <c r="J46" s="985" t="s">
        <v>1958</v>
      </c>
      <c r="K46" s="994">
        <v>610000000</v>
      </c>
      <c r="L46" s="1006" t="s">
        <v>1875</v>
      </c>
      <c r="M46" s="985" t="s">
        <v>837</v>
      </c>
      <c r="N46" s="985" t="s">
        <v>27</v>
      </c>
      <c r="O46" s="985" t="s">
        <v>799</v>
      </c>
      <c r="P46" s="1026" t="s">
        <v>27</v>
      </c>
      <c r="Q46" s="532" t="s">
        <v>27</v>
      </c>
      <c r="R46" s="535" t="s">
        <v>27</v>
      </c>
      <c r="S46" s="535" t="s">
        <v>27</v>
      </c>
      <c r="T46" s="535" t="s">
        <v>27</v>
      </c>
      <c r="U46" s="543" t="s">
        <v>27</v>
      </c>
      <c r="V46" s="543" t="s">
        <v>27</v>
      </c>
      <c r="W46" s="543" t="s">
        <v>27</v>
      </c>
      <c r="X46" s="532" t="s">
        <v>27</v>
      </c>
      <c r="Y46" s="353" t="s">
        <v>27</v>
      </c>
      <c r="Z46" s="353" t="s">
        <v>27</v>
      </c>
      <c r="AA46" s="353" t="s">
        <v>27</v>
      </c>
      <c r="AB46" s="353" t="s">
        <v>27</v>
      </c>
      <c r="AC46" s="353" t="s">
        <v>27</v>
      </c>
      <c r="AD46" s="353" t="s">
        <v>27</v>
      </c>
      <c r="AE46" s="353" t="s">
        <v>27</v>
      </c>
      <c r="AF46" s="353" t="s">
        <v>27</v>
      </c>
      <c r="AG46" s="353" t="s">
        <v>27</v>
      </c>
      <c r="AH46" s="353" t="s">
        <v>27</v>
      </c>
      <c r="AI46" s="353" t="s">
        <v>27</v>
      </c>
      <c r="AJ46" s="353" t="s">
        <v>27</v>
      </c>
      <c r="AK46" s="353" t="s">
        <v>27</v>
      </c>
      <c r="AL46" s="353" t="s">
        <v>27</v>
      </c>
      <c r="AM46" s="353" t="s">
        <v>27</v>
      </c>
    </row>
    <row r="47" spans="1:39" ht="31.5" customHeight="1">
      <c r="A47" s="532" t="s">
        <v>27</v>
      </c>
      <c r="B47" s="1008"/>
      <c r="C47" s="991"/>
      <c r="D47" s="991"/>
      <c r="E47" s="991"/>
      <c r="F47" s="991"/>
      <c r="G47" s="991"/>
      <c r="H47" s="991"/>
      <c r="I47" s="991"/>
      <c r="J47" s="986"/>
      <c r="K47" s="991"/>
      <c r="L47" s="997"/>
      <c r="M47" s="986"/>
      <c r="N47" s="991"/>
      <c r="O47" s="991"/>
      <c r="P47" s="1027"/>
      <c r="Q47" s="532" t="s">
        <v>27</v>
      </c>
      <c r="R47" s="535" t="s">
        <v>27</v>
      </c>
      <c r="S47" s="535" t="s">
        <v>27</v>
      </c>
      <c r="T47" s="535" t="s">
        <v>27</v>
      </c>
      <c r="U47" s="543" t="s">
        <v>27</v>
      </c>
      <c r="V47" s="543" t="s">
        <v>27</v>
      </c>
      <c r="W47" s="543" t="s">
        <v>27</v>
      </c>
      <c r="X47" s="532" t="s">
        <v>27</v>
      </c>
      <c r="Y47" s="353" t="s">
        <v>27</v>
      </c>
      <c r="Z47" s="353" t="s">
        <v>27</v>
      </c>
      <c r="AA47" s="353" t="s">
        <v>27</v>
      </c>
      <c r="AB47" s="353" t="s">
        <v>27</v>
      </c>
      <c r="AC47" s="353" t="s">
        <v>27</v>
      </c>
      <c r="AD47" s="353" t="s">
        <v>27</v>
      </c>
      <c r="AE47" s="353" t="s">
        <v>27</v>
      </c>
      <c r="AF47" s="353" t="s">
        <v>27</v>
      </c>
      <c r="AG47" s="353" t="s">
        <v>27</v>
      </c>
      <c r="AH47" s="353" t="s">
        <v>27</v>
      </c>
      <c r="AI47" s="353" t="s">
        <v>27</v>
      </c>
      <c r="AJ47" s="353" t="s">
        <v>27</v>
      </c>
      <c r="AK47" s="353" t="s">
        <v>27</v>
      </c>
      <c r="AL47" s="353" t="s">
        <v>27</v>
      </c>
      <c r="AM47" s="353" t="s">
        <v>27</v>
      </c>
    </row>
    <row r="48" spans="1:39" ht="31.5" customHeight="1">
      <c r="A48" s="532" t="s">
        <v>27</v>
      </c>
      <c r="B48" s="533">
        <v>18</v>
      </c>
      <c r="C48" s="985">
        <v>1715</v>
      </c>
      <c r="D48" s="985" t="s">
        <v>1968</v>
      </c>
      <c r="E48" s="985" t="s">
        <v>1969</v>
      </c>
      <c r="F48" s="985" t="s">
        <v>1970</v>
      </c>
      <c r="G48" s="985" t="s">
        <v>1971</v>
      </c>
      <c r="H48" s="985" t="s">
        <v>1872</v>
      </c>
      <c r="I48" s="985" t="s">
        <v>1873</v>
      </c>
      <c r="J48" s="985" t="s">
        <v>1874</v>
      </c>
      <c r="K48" s="994">
        <v>1110000000</v>
      </c>
      <c r="L48" s="1006" t="s">
        <v>1875</v>
      </c>
      <c r="M48" s="985" t="s">
        <v>837</v>
      </c>
      <c r="N48" s="985" t="s">
        <v>27</v>
      </c>
      <c r="O48" s="985" t="s">
        <v>799</v>
      </c>
      <c r="P48" s="1026" t="s">
        <v>27</v>
      </c>
      <c r="Q48" s="532" t="s">
        <v>27</v>
      </c>
      <c r="R48" s="535" t="s">
        <v>27</v>
      </c>
      <c r="S48" s="535" t="s">
        <v>27</v>
      </c>
      <c r="T48" s="535" t="s">
        <v>27</v>
      </c>
      <c r="U48" s="543" t="s">
        <v>27</v>
      </c>
      <c r="V48" s="543" t="s">
        <v>27</v>
      </c>
      <c r="W48" s="543" t="s">
        <v>27</v>
      </c>
      <c r="X48" s="532" t="s">
        <v>27</v>
      </c>
      <c r="Y48" s="353" t="s">
        <v>27</v>
      </c>
      <c r="Z48" s="353" t="s">
        <v>27</v>
      </c>
      <c r="AA48" s="353" t="s">
        <v>27</v>
      </c>
      <c r="AB48" s="353" t="s">
        <v>27</v>
      </c>
      <c r="AC48" s="353" t="s">
        <v>27</v>
      </c>
      <c r="AD48" s="353" t="s">
        <v>27</v>
      </c>
      <c r="AE48" s="353" t="s">
        <v>27</v>
      </c>
      <c r="AF48" s="353" t="s">
        <v>27</v>
      </c>
      <c r="AG48" s="353" t="s">
        <v>27</v>
      </c>
      <c r="AH48" s="353" t="s">
        <v>27</v>
      </c>
      <c r="AI48" s="353" t="s">
        <v>27</v>
      </c>
      <c r="AJ48" s="353" t="s">
        <v>27</v>
      </c>
      <c r="AK48" s="353" t="s">
        <v>27</v>
      </c>
      <c r="AL48" s="353" t="s">
        <v>27</v>
      </c>
      <c r="AM48" s="353" t="s">
        <v>27</v>
      </c>
    </row>
    <row r="49" spans="1:39" ht="31.5" customHeight="1">
      <c r="A49" s="532" t="s">
        <v>27</v>
      </c>
      <c r="B49" s="534" t="s">
        <v>27</v>
      </c>
      <c r="C49" s="991"/>
      <c r="D49" s="991"/>
      <c r="E49" s="991"/>
      <c r="F49" s="991"/>
      <c r="G49" s="991"/>
      <c r="H49" s="991"/>
      <c r="I49" s="991"/>
      <c r="J49" s="986"/>
      <c r="K49" s="991"/>
      <c r="L49" s="997"/>
      <c r="M49" s="986"/>
      <c r="N49" s="991"/>
      <c r="O49" s="991"/>
      <c r="P49" s="1027"/>
      <c r="Q49" s="532" t="s">
        <v>27</v>
      </c>
      <c r="R49" s="535" t="s">
        <v>27</v>
      </c>
      <c r="S49" s="535" t="s">
        <v>27</v>
      </c>
      <c r="T49" s="535" t="s">
        <v>27</v>
      </c>
      <c r="U49" s="543" t="s">
        <v>27</v>
      </c>
      <c r="V49" s="543" t="s">
        <v>27</v>
      </c>
      <c r="W49" s="543" t="s">
        <v>27</v>
      </c>
      <c r="X49" s="532" t="s">
        <v>27</v>
      </c>
      <c r="Y49" s="353" t="s">
        <v>27</v>
      </c>
      <c r="Z49" s="353" t="s">
        <v>27</v>
      </c>
      <c r="AA49" s="353" t="s">
        <v>27</v>
      </c>
      <c r="AB49" s="353" t="s">
        <v>27</v>
      </c>
      <c r="AC49" s="353" t="s">
        <v>27</v>
      </c>
      <c r="AD49" s="353" t="s">
        <v>27</v>
      </c>
      <c r="AE49" s="353" t="s">
        <v>27</v>
      </c>
      <c r="AF49" s="353" t="s">
        <v>27</v>
      </c>
      <c r="AG49" s="353" t="s">
        <v>27</v>
      </c>
      <c r="AH49" s="353" t="s">
        <v>27</v>
      </c>
      <c r="AI49" s="353" t="s">
        <v>27</v>
      </c>
      <c r="AJ49" s="353" t="s">
        <v>27</v>
      </c>
      <c r="AK49" s="353" t="s">
        <v>27</v>
      </c>
      <c r="AL49" s="353" t="s">
        <v>27</v>
      </c>
      <c r="AM49" s="353" t="s">
        <v>27</v>
      </c>
    </row>
    <row r="50" spans="1:39" ht="31.5" customHeight="1">
      <c r="A50" s="532" t="s">
        <v>27</v>
      </c>
      <c r="B50" s="1007">
        <v>19</v>
      </c>
      <c r="C50" s="985">
        <v>1719</v>
      </c>
      <c r="D50" s="985" t="s">
        <v>1972</v>
      </c>
      <c r="E50" s="985" t="s">
        <v>1973</v>
      </c>
      <c r="F50" s="985" t="s">
        <v>1974</v>
      </c>
      <c r="G50" s="985" t="s">
        <v>1975</v>
      </c>
      <c r="H50" s="985" t="s">
        <v>1872</v>
      </c>
      <c r="I50" s="985" t="s">
        <v>1914</v>
      </c>
      <c r="J50" s="985" t="s">
        <v>1874</v>
      </c>
      <c r="K50" s="994">
        <v>1446000000</v>
      </c>
      <c r="L50" s="1006" t="s">
        <v>1875</v>
      </c>
      <c r="M50" s="985" t="s">
        <v>837</v>
      </c>
      <c r="N50" s="985" t="s">
        <v>27</v>
      </c>
      <c r="O50" s="985" t="s">
        <v>799</v>
      </c>
      <c r="P50" s="1026" t="s">
        <v>27</v>
      </c>
      <c r="Q50" s="532" t="s">
        <v>27</v>
      </c>
      <c r="R50" s="535" t="s">
        <v>27</v>
      </c>
      <c r="S50" s="535" t="s">
        <v>27</v>
      </c>
      <c r="T50" s="535" t="s">
        <v>27</v>
      </c>
      <c r="U50" s="543" t="s">
        <v>27</v>
      </c>
      <c r="V50" s="543" t="s">
        <v>27</v>
      </c>
      <c r="W50" s="543" t="s">
        <v>27</v>
      </c>
      <c r="X50" s="532" t="s">
        <v>27</v>
      </c>
      <c r="Y50" s="353" t="s">
        <v>27</v>
      </c>
      <c r="Z50" s="353" t="s">
        <v>27</v>
      </c>
      <c r="AA50" s="353" t="s">
        <v>27</v>
      </c>
      <c r="AB50" s="353" t="s">
        <v>27</v>
      </c>
      <c r="AC50" s="353" t="s">
        <v>27</v>
      </c>
      <c r="AD50" s="353" t="s">
        <v>27</v>
      </c>
      <c r="AE50" s="353" t="s">
        <v>27</v>
      </c>
      <c r="AF50" s="353" t="s">
        <v>27</v>
      </c>
      <c r="AG50" s="353" t="s">
        <v>27</v>
      </c>
      <c r="AH50" s="353" t="s">
        <v>27</v>
      </c>
      <c r="AI50" s="353" t="s">
        <v>27</v>
      </c>
      <c r="AJ50" s="353" t="s">
        <v>27</v>
      </c>
      <c r="AK50" s="353" t="s">
        <v>27</v>
      </c>
      <c r="AL50" s="353" t="s">
        <v>27</v>
      </c>
      <c r="AM50" s="353" t="s">
        <v>27</v>
      </c>
    </row>
    <row r="51" spans="1:39" ht="31.5" customHeight="1">
      <c r="A51" s="532" t="s">
        <v>27</v>
      </c>
      <c r="B51" s="1008"/>
      <c r="C51" s="991"/>
      <c r="D51" s="991"/>
      <c r="E51" s="991"/>
      <c r="F51" s="991"/>
      <c r="G51" s="991"/>
      <c r="H51" s="991"/>
      <c r="I51" s="991"/>
      <c r="J51" s="986"/>
      <c r="K51" s="991"/>
      <c r="L51" s="997"/>
      <c r="M51" s="986"/>
      <c r="N51" s="991"/>
      <c r="O51" s="991"/>
      <c r="P51" s="1027"/>
      <c r="Q51" s="532" t="s">
        <v>27</v>
      </c>
      <c r="R51" s="535" t="s">
        <v>27</v>
      </c>
      <c r="S51" s="535" t="s">
        <v>27</v>
      </c>
      <c r="T51" s="535" t="s">
        <v>27</v>
      </c>
      <c r="U51" s="543" t="s">
        <v>27</v>
      </c>
      <c r="V51" s="543" t="s">
        <v>27</v>
      </c>
      <c r="W51" s="543" t="s">
        <v>27</v>
      </c>
      <c r="X51" s="532" t="s">
        <v>27</v>
      </c>
      <c r="Y51" s="353" t="s">
        <v>27</v>
      </c>
      <c r="Z51" s="353" t="s">
        <v>27</v>
      </c>
      <c r="AA51" s="353" t="s">
        <v>27</v>
      </c>
      <c r="AB51" s="353" t="s">
        <v>27</v>
      </c>
      <c r="AC51" s="353" t="s">
        <v>27</v>
      </c>
      <c r="AD51" s="353" t="s">
        <v>27</v>
      </c>
      <c r="AE51" s="353" t="s">
        <v>27</v>
      </c>
      <c r="AF51" s="353" t="s">
        <v>27</v>
      </c>
      <c r="AG51" s="353" t="s">
        <v>27</v>
      </c>
      <c r="AH51" s="353" t="s">
        <v>27</v>
      </c>
      <c r="AI51" s="353" t="s">
        <v>27</v>
      </c>
      <c r="AJ51" s="353" t="s">
        <v>27</v>
      </c>
      <c r="AK51" s="353" t="s">
        <v>27</v>
      </c>
      <c r="AL51" s="353" t="s">
        <v>27</v>
      </c>
      <c r="AM51" s="353" t="s">
        <v>27</v>
      </c>
    </row>
    <row r="52" spans="1:39" ht="31.5" customHeight="1">
      <c r="A52" s="532" t="s">
        <v>27</v>
      </c>
      <c r="B52" s="533">
        <v>20</v>
      </c>
      <c r="C52" s="985">
        <v>1721</v>
      </c>
      <c r="D52" s="985" t="s">
        <v>1976</v>
      </c>
      <c r="E52" s="985" t="s">
        <v>1977</v>
      </c>
      <c r="F52" s="985" t="s">
        <v>1978</v>
      </c>
      <c r="G52" s="985" t="s">
        <v>1979</v>
      </c>
      <c r="H52" s="985" t="s">
        <v>1872</v>
      </c>
      <c r="I52" s="985" t="s">
        <v>1873</v>
      </c>
      <c r="J52" s="985" t="s">
        <v>1874</v>
      </c>
      <c r="K52" s="994">
        <v>722000000</v>
      </c>
      <c r="L52" s="1006" t="s">
        <v>1875</v>
      </c>
      <c r="M52" s="985" t="s">
        <v>837</v>
      </c>
      <c r="N52" s="985" t="s">
        <v>27</v>
      </c>
      <c r="O52" s="985" t="s">
        <v>799</v>
      </c>
      <c r="P52" s="1026" t="s">
        <v>27</v>
      </c>
      <c r="Q52" s="532" t="s">
        <v>27</v>
      </c>
      <c r="R52" s="535" t="s">
        <v>27</v>
      </c>
      <c r="S52" s="535" t="s">
        <v>27</v>
      </c>
      <c r="T52" s="535" t="s">
        <v>27</v>
      </c>
      <c r="U52" s="543" t="s">
        <v>27</v>
      </c>
      <c r="V52" s="543" t="s">
        <v>27</v>
      </c>
      <c r="W52" s="543" t="s">
        <v>27</v>
      </c>
      <c r="X52" s="532" t="s">
        <v>27</v>
      </c>
      <c r="Y52" s="353" t="s">
        <v>27</v>
      </c>
      <c r="Z52" s="353" t="s">
        <v>27</v>
      </c>
      <c r="AA52" s="353" t="s">
        <v>27</v>
      </c>
      <c r="AB52" s="353" t="s">
        <v>27</v>
      </c>
      <c r="AC52" s="353" t="s">
        <v>27</v>
      </c>
      <c r="AD52" s="353" t="s">
        <v>27</v>
      </c>
      <c r="AE52" s="353" t="s">
        <v>27</v>
      </c>
      <c r="AF52" s="353" t="s">
        <v>27</v>
      </c>
      <c r="AG52" s="353" t="s">
        <v>27</v>
      </c>
      <c r="AH52" s="353" t="s">
        <v>27</v>
      </c>
      <c r="AI52" s="353" t="s">
        <v>27</v>
      </c>
      <c r="AJ52" s="353" t="s">
        <v>27</v>
      </c>
      <c r="AK52" s="353" t="s">
        <v>27</v>
      </c>
      <c r="AL52" s="353" t="s">
        <v>27</v>
      </c>
      <c r="AM52" s="353" t="s">
        <v>27</v>
      </c>
    </row>
    <row r="53" spans="1:39" ht="31.5" customHeight="1">
      <c r="A53" s="532" t="s">
        <v>27</v>
      </c>
      <c r="B53" s="534" t="s">
        <v>27</v>
      </c>
      <c r="C53" s="991"/>
      <c r="D53" s="991"/>
      <c r="E53" s="991"/>
      <c r="F53" s="991"/>
      <c r="G53" s="991"/>
      <c r="H53" s="991"/>
      <c r="I53" s="991"/>
      <c r="J53" s="986"/>
      <c r="K53" s="991"/>
      <c r="L53" s="997"/>
      <c r="M53" s="986"/>
      <c r="N53" s="991"/>
      <c r="O53" s="991"/>
      <c r="P53" s="1027"/>
      <c r="Q53" s="532" t="s">
        <v>27</v>
      </c>
      <c r="R53" s="535" t="s">
        <v>27</v>
      </c>
      <c r="S53" s="535" t="s">
        <v>27</v>
      </c>
      <c r="T53" s="535" t="s">
        <v>27</v>
      </c>
      <c r="U53" s="543" t="s">
        <v>27</v>
      </c>
      <c r="V53" s="543" t="s">
        <v>27</v>
      </c>
      <c r="W53" s="543" t="s">
        <v>27</v>
      </c>
      <c r="X53" s="532" t="s">
        <v>27</v>
      </c>
      <c r="Y53" s="353" t="s">
        <v>27</v>
      </c>
      <c r="Z53" s="353" t="s">
        <v>27</v>
      </c>
      <c r="AA53" s="353" t="s">
        <v>27</v>
      </c>
      <c r="AB53" s="353" t="s">
        <v>27</v>
      </c>
      <c r="AC53" s="353" t="s">
        <v>27</v>
      </c>
      <c r="AD53" s="353" t="s">
        <v>27</v>
      </c>
      <c r="AE53" s="353" t="s">
        <v>27</v>
      </c>
      <c r="AF53" s="353" t="s">
        <v>27</v>
      </c>
      <c r="AG53" s="353" t="s">
        <v>27</v>
      </c>
      <c r="AH53" s="353" t="s">
        <v>27</v>
      </c>
      <c r="AI53" s="353" t="s">
        <v>27</v>
      </c>
      <c r="AJ53" s="353" t="s">
        <v>27</v>
      </c>
      <c r="AK53" s="353" t="s">
        <v>27</v>
      </c>
      <c r="AL53" s="353" t="s">
        <v>27</v>
      </c>
      <c r="AM53" s="353" t="s">
        <v>27</v>
      </c>
    </row>
    <row r="54" spans="1:39" ht="31.5" customHeight="1">
      <c r="A54" s="532" t="s">
        <v>27</v>
      </c>
      <c r="B54" s="1007">
        <v>21</v>
      </c>
      <c r="C54" s="985">
        <v>1731</v>
      </c>
      <c r="D54" s="985" t="s">
        <v>1980</v>
      </c>
      <c r="E54" s="985" t="s">
        <v>1981</v>
      </c>
      <c r="F54" s="985" t="s">
        <v>1982</v>
      </c>
      <c r="G54" s="985" t="s">
        <v>1983</v>
      </c>
      <c r="H54" s="985" t="s">
        <v>1872</v>
      </c>
      <c r="I54" s="985" t="s">
        <v>1873</v>
      </c>
      <c r="J54" s="985" t="s">
        <v>1874</v>
      </c>
      <c r="K54" s="994">
        <v>1952000000</v>
      </c>
      <c r="L54" s="1006" t="s">
        <v>1875</v>
      </c>
      <c r="M54" s="985" t="s">
        <v>837</v>
      </c>
      <c r="N54" s="985" t="s">
        <v>27</v>
      </c>
      <c r="O54" s="985" t="s">
        <v>799</v>
      </c>
      <c r="P54" s="1026" t="s">
        <v>27</v>
      </c>
      <c r="Q54" s="532" t="s">
        <v>27</v>
      </c>
      <c r="R54" s="535" t="s">
        <v>27</v>
      </c>
      <c r="S54" s="535" t="s">
        <v>27</v>
      </c>
      <c r="T54" s="535" t="s">
        <v>27</v>
      </c>
      <c r="U54" s="543" t="s">
        <v>27</v>
      </c>
      <c r="V54" s="543" t="s">
        <v>27</v>
      </c>
      <c r="W54" s="543" t="s">
        <v>27</v>
      </c>
      <c r="X54" s="532" t="s">
        <v>27</v>
      </c>
      <c r="Y54" s="353" t="s">
        <v>27</v>
      </c>
      <c r="Z54" s="353" t="s">
        <v>27</v>
      </c>
      <c r="AA54" s="353" t="s">
        <v>27</v>
      </c>
      <c r="AB54" s="353" t="s">
        <v>27</v>
      </c>
      <c r="AC54" s="353" t="s">
        <v>27</v>
      </c>
      <c r="AD54" s="353" t="s">
        <v>27</v>
      </c>
      <c r="AE54" s="353" t="s">
        <v>27</v>
      </c>
      <c r="AF54" s="353" t="s">
        <v>27</v>
      </c>
      <c r="AG54" s="353" t="s">
        <v>27</v>
      </c>
      <c r="AH54" s="353" t="s">
        <v>27</v>
      </c>
      <c r="AI54" s="353" t="s">
        <v>27</v>
      </c>
      <c r="AJ54" s="353" t="s">
        <v>27</v>
      </c>
      <c r="AK54" s="353" t="s">
        <v>27</v>
      </c>
      <c r="AL54" s="353" t="s">
        <v>27</v>
      </c>
      <c r="AM54" s="353" t="s">
        <v>27</v>
      </c>
    </row>
    <row r="55" spans="1:39" ht="31.5" customHeight="1">
      <c r="A55" s="532" t="s">
        <v>27</v>
      </c>
      <c r="B55" s="1008"/>
      <c r="C55" s="991"/>
      <c r="D55" s="991"/>
      <c r="E55" s="991"/>
      <c r="F55" s="991"/>
      <c r="G55" s="991"/>
      <c r="H55" s="991"/>
      <c r="I55" s="991"/>
      <c r="J55" s="986"/>
      <c r="K55" s="991"/>
      <c r="L55" s="997"/>
      <c r="M55" s="986"/>
      <c r="N55" s="991"/>
      <c r="O55" s="991"/>
      <c r="P55" s="1027"/>
      <c r="Q55" s="532" t="s">
        <v>27</v>
      </c>
      <c r="R55" s="535" t="s">
        <v>27</v>
      </c>
      <c r="S55" s="535" t="s">
        <v>27</v>
      </c>
      <c r="T55" s="535" t="s">
        <v>27</v>
      </c>
      <c r="U55" s="543" t="s">
        <v>27</v>
      </c>
      <c r="V55" s="543" t="s">
        <v>27</v>
      </c>
      <c r="W55" s="543" t="s">
        <v>27</v>
      </c>
      <c r="X55" s="532" t="s">
        <v>27</v>
      </c>
      <c r="Y55" s="353" t="s">
        <v>27</v>
      </c>
      <c r="Z55" s="353" t="s">
        <v>27</v>
      </c>
      <c r="AA55" s="353" t="s">
        <v>27</v>
      </c>
      <c r="AB55" s="353" t="s">
        <v>27</v>
      </c>
      <c r="AC55" s="353" t="s">
        <v>27</v>
      </c>
      <c r="AD55" s="353" t="s">
        <v>27</v>
      </c>
      <c r="AE55" s="353" t="s">
        <v>27</v>
      </c>
      <c r="AF55" s="353" t="s">
        <v>27</v>
      </c>
      <c r="AG55" s="353" t="s">
        <v>27</v>
      </c>
      <c r="AH55" s="353" t="s">
        <v>27</v>
      </c>
      <c r="AI55" s="353" t="s">
        <v>27</v>
      </c>
      <c r="AJ55" s="353" t="s">
        <v>27</v>
      </c>
      <c r="AK55" s="353" t="s">
        <v>27</v>
      </c>
      <c r="AL55" s="353" t="s">
        <v>27</v>
      </c>
      <c r="AM55" s="353" t="s">
        <v>27</v>
      </c>
    </row>
    <row r="56" spans="1:39" ht="31.5" customHeight="1">
      <c r="A56" s="532" t="s">
        <v>27</v>
      </c>
      <c r="B56" s="533">
        <v>22</v>
      </c>
      <c r="C56" s="985">
        <v>1829</v>
      </c>
      <c r="D56" s="985" t="s">
        <v>1984</v>
      </c>
      <c r="E56" s="985" t="s">
        <v>1985</v>
      </c>
      <c r="F56" s="985" t="s">
        <v>1986</v>
      </c>
      <c r="G56" s="985" t="s">
        <v>1987</v>
      </c>
      <c r="H56" s="985" t="s">
        <v>1944</v>
      </c>
      <c r="I56" s="985" t="s">
        <v>1873</v>
      </c>
      <c r="J56" s="985" t="s">
        <v>1874</v>
      </c>
      <c r="K56" s="994">
        <v>718000000</v>
      </c>
      <c r="L56" s="1006" t="s">
        <v>1875</v>
      </c>
      <c r="M56" s="985" t="s">
        <v>837</v>
      </c>
      <c r="N56" s="985" t="s">
        <v>27</v>
      </c>
      <c r="O56" s="985" t="s">
        <v>799</v>
      </c>
      <c r="P56" s="1026" t="s">
        <v>27</v>
      </c>
      <c r="Q56" s="532" t="s">
        <v>27</v>
      </c>
      <c r="R56" s="535" t="s">
        <v>27</v>
      </c>
      <c r="S56" s="535" t="s">
        <v>27</v>
      </c>
      <c r="T56" s="535" t="s">
        <v>27</v>
      </c>
      <c r="U56" s="543" t="s">
        <v>27</v>
      </c>
      <c r="V56" s="543" t="s">
        <v>27</v>
      </c>
      <c r="W56" s="543" t="s">
        <v>27</v>
      </c>
      <c r="X56" s="532" t="s">
        <v>27</v>
      </c>
      <c r="Y56" s="353" t="s">
        <v>27</v>
      </c>
      <c r="Z56" s="353" t="s">
        <v>27</v>
      </c>
      <c r="AA56" s="353" t="s">
        <v>27</v>
      </c>
      <c r="AB56" s="353" t="s">
        <v>27</v>
      </c>
      <c r="AC56" s="353" t="s">
        <v>27</v>
      </c>
      <c r="AD56" s="353" t="s">
        <v>27</v>
      </c>
      <c r="AE56" s="353" t="s">
        <v>27</v>
      </c>
      <c r="AF56" s="353" t="s">
        <v>27</v>
      </c>
      <c r="AG56" s="353" t="s">
        <v>27</v>
      </c>
      <c r="AH56" s="353" t="s">
        <v>27</v>
      </c>
      <c r="AI56" s="353" t="s">
        <v>27</v>
      </c>
      <c r="AJ56" s="353" t="s">
        <v>27</v>
      </c>
      <c r="AK56" s="353" t="s">
        <v>27</v>
      </c>
      <c r="AL56" s="353" t="s">
        <v>27</v>
      </c>
      <c r="AM56" s="353" t="s">
        <v>27</v>
      </c>
    </row>
    <row r="57" spans="1:39" ht="31.5" customHeight="1">
      <c r="A57" s="532" t="s">
        <v>27</v>
      </c>
      <c r="B57" s="534" t="s">
        <v>27</v>
      </c>
      <c r="C57" s="991"/>
      <c r="D57" s="991"/>
      <c r="E57" s="991"/>
      <c r="F57" s="991"/>
      <c r="G57" s="991"/>
      <c r="H57" s="991"/>
      <c r="I57" s="991"/>
      <c r="J57" s="986"/>
      <c r="K57" s="991"/>
      <c r="L57" s="997"/>
      <c r="M57" s="986"/>
      <c r="N57" s="991"/>
      <c r="O57" s="991"/>
      <c r="P57" s="1027"/>
      <c r="Q57" s="532" t="s">
        <v>27</v>
      </c>
      <c r="R57" s="535" t="s">
        <v>27</v>
      </c>
      <c r="S57" s="535" t="s">
        <v>27</v>
      </c>
      <c r="T57" s="535" t="s">
        <v>27</v>
      </c>
      <c r="U57" s="543" t="s">
        <v>27</v>
      </c>
      <c r="V57" s="543" t="s">
        <v>27</v>
      </c>
      <c r="W57" s="543" t="s">
        <v>27</v>
      </c>
      <c r="X57" s="532" t="s">
        <v>27</v>
      </c>
      <c r="Y57" s="353" t="s">
        <v>27</v>
      </c>
      <c r="Z57" s="353" t="s">
        <v>27</v>
      </c>
      <c r="AA57" s="353" t="s">
        <v>27</v>
      </c>
      <c r="AB57" s="353" t="s">
        <v>27</v>
      </c>
      <c r="AC57" s="353" t="s">
        <v>27</v>
      </c>
      <c r="AD57" s="353" t="s">
        <v>27</v>
      </c>
      <c r="AE57" s="353" t="s">
        <v>27</v>
      </c>
      <c r="AF57" s="353" t="s">
        <v>27</v>
      </c>
      <c r="AG57" s="353" t="s">
        <v>27</v>
      </c>
      <c r="AH57" s="353" t="s">
        <v>27</v>
      </c>
      <c r="AI57" s="353" t="s">
        <v>27</v>
      </c>
      <c r="AJ57" s="353" t="s">
        <v>27</v>
      </c>
      <c r="AK57" s="353" t="s">
        <v>27</v>
      </c>
      <c r="AL57" s="353" t="s">
        <v>27</v>
      </c>
      <c r="AM57" s="353" t="s">
        <v>27</v>
      </c>
    </row>
    <row r="58" spans="1:39" ht="31.5" customHeight="1">
      <c r="A58" s="532" t="s">
        <v>27</v>
      </c>
      <c r="B58" s="1007">
        <v>23</v>
      </c>
      <c r="C58" s="985">
        <v>1728</v>
      </c>
      <c r="D58" s="985" t="s">
        <v>1988</v>
      </c>
      <c r="E58" s="985" t="s">
        <v>1989</v>
      </c>
      <c r="F58" s="985" t="s">
        <v>1990</v>
      </c>
      <c r="G58" s="985" t="s">
        <v>1991</v>
      </c>
      <c r="H58" s="985" t="s">
        <v>1944</v>
      </c>
      <c r="I58" s="985" t="s">
        <v>1873</v>
      </c>
      <c r="J58" s="985" t="s">
        <v>1874</v>
      </c>
      <c r="K58" s="994">
        <v>1290000000</v>
      </c>
      <c r="L58" s="1006" t="s">
        <v>1875</v>
      </c>
      <c r="M58" s="985" t="s">
        <v>837</v>
      </c>
      <c r="N58" s="985" t="s">
        <v>27</v>
      </c>
      <c r="O58" s="985" t="s">
        <v>799</v>
      </c>
      <c r="P58" s="1026" t="s">
        <v>27</v>
      </c>
      <c r="Q58" s="532" t="s">
        <v>27</v>
      </c>
      <c r="R58" s="535" t="s">
        <v>27</v>
      </c>
      <c r="S58" s="535" t="s">
        <v>27</v>
      </c>
      <c r="T58" s="535" t="s">
        <v>27</v>
      </c>
      <c r="U58" s="543" t="s">
        <v>27</v>
      </c>
      <c r="V58" s="543" t="s">
        <v>27</v>
      </c>
      <c r="W58" s="543" t="s">
        <v>27</v>
      </c>
      <c r="X58" s="532" t="s">
        <v>27</v>
      </c>
      <c r="Y58" s="353" t="s">
        <v>27</v>
      </c>
      <c r="Z58" s="353" t="s">
        <v>27</v>
      </c>
      <c r="AA58" s="353" t="s">
        <v>27</v>
      </c>
      <c r="AB58" s="353" t="s">
        <v>27</v>
      </c>
      <c r="AC58" s="353" t="s">
        <v>27</v>
      </c>
      <c r="AD58" s="353" t="s">
        <v>27</v>
      </c>
      <c r="AE58" s="353" t="s">
        <v>27</v>
      </c>
      <c r="AF58" s="353" t="s">
        <v>27</v>
      </c>
      <c r="AG58" s="353" t="s">
        <v>27</v>
      </c>
      <c r="AH58" s="353" t="s">
        <v>27</v>
      </c>
      <c r="AI58" s="353" t="s">
        <v>27</v>
      </c>
      <c r="AJ58" s="353" t="s">
        <v>27</v>
      </c>
      <c r="AK58" s="353" t="s">
        <v>27</v>
      </c>
      <c r="AL58" s="353" t="s">
        <v>27</v>
      </c>
      <c r="AM58" s="353" t="s">
        <v>27</v>
      </c>
    </row>
    <row r="59" spans="1:39" ht="31.5" customHeight="1">
      <c r="A59" s="532" t="s">
        <v>27</v>
      </c>
      <c r="B59" s="1008"/>
      <c r="C59" s="991"/>
      <c r="D59" s="991"/>
      <c r="E59" s="991"/>
      <c r="F59" s="986"/>
      <c r="G59" s="991"/>
      <c r="H59" s="991"/>
      <c r="I59" s="991"/>
      <c r="J59" s="986"/>
      <c r="K59" s="991"/>
      <c r="L59" s="997"/>
      <c r="M59" s="986"/>
      <c r="N59" s="991"/>
      <c r="O59" s="991"/>
      <c r="P59" s="1027"/>
      <c r="Q59" s="532" t="s">
        <v>27</v>
      </c>
      <c r="R59" s="535" t="s">
        <v>27</v>
      </c>
      <c r="S59" s="535" t="s">
        <v>27</v>
      </c>
      <c r="T59" s="535" t="s">
        <v>27</v>
      </c>
      <c r="U59" s="543" t="s">
        <v>27</v>
      </c>
      <c r="V59" s="543" t="s">
        <v>27</v>
      </c>
      <c r="W59" s="543" t="s">
        <v>27</v>
      </c>
      <c r="X59" s="532" t="s">
        <v>27</v>
      </c>
      <c r="Y59" s="353" t="s">
        <v>27</v>
      </c>
      <c r="Z59" s="353" t="s">
        <v>27</v>
      </c>
      <c r="AA59" s="353" t="s">
        <v>27</v>
      </c>
      <c r="AB59" s="353" t="s">
        <v>27</v>
      </c>
      <c r="AC59" s="353" t="s">
        <v>27</v>
      </c>
      <c r="AD59" s="353" t="s">
        <v>27</v>
      </c>
      <c r="AE59" s="353" t="s">
        <v>27</v>
      </c>
      <c r="AF59" s="353" t="s">
        <v>27</v>
      </c>
      <c r="AG59" s="353" t="s">
        <v>27</v>
      </c>
      <c r="AH59" s="353" t="s">
        <v>27</v>
      </c>
      <c r="AI59" s="353" t="s">
        <v>27</v>
      </c>
      <c r="AJ59" s="353" t="s">
        <v>27</v>
      </c>
      <c r="AK59" s="353" t="s">
        <v>27</v>
      </c>
      <c r="AL59" s="353" t="s">
        <v>27</v>
      </c>
      <c r="AM59" s="353" t="s">
        <v>27</v>
      </c>
    </row>
    <row r="60" spans="1:39" ht="31.5" customHeight="1">
      <c r="A60" s="532" t="s">
        <v>27</v>
      </c>
      <c r="B60" s="533">
        <v>24</v>
      </c>
      <c r="C60" s="985">
        <v>2028</v>
      </c>
      <c r="D60" s="985" t="s">
        <v>1992</v>
      </c>
      <c r="E60" s="985" t="s">
        <v>1993</v>
      </c>
      <c r="F60" s="985" t="s">
        <v>1994</v>
      </c>
      <c r="G60" s="985" t="s">
        <v>1995</v>
      </c>
      <c r="H60" s="985" t="s">
        <v>1996</v>
      </c>
      <c r="I60" s="985" t="s">
        <v>1873</v>
      </c>
      <c r="J60" s="985" t="s">
        <v>1874</v>
      </c>
      <c r="K60" s="994">
        <v>258000000</v>
      </c>
      <c r="L60" s="1006" t="s">
        <v>1875</v>
      </c>
      <c r="M60" s="985" t="s">
        <v>837</v>
      </c>
      <c r="N60" s="985" t="s">
        <v>27</v>
      </c>
      <c r="O60" s="985" t="s">
        <v>799</v>
      </c>
      <c r="P60" s="1026" t="s">
        <v>27</v>
      </c>
      <c r="Q60" s="532" t="s">
        <v>27</v>
      </c>
      <c r="R60" s="535" t="s">
        <v>27</v>
      </c>
      <c r="S60" s="535" t="s">
        <v>27</v>
      </c>
      <c r="T60" s="535" t="s">
        <v>27</v>
      </c>
      <c r="U60" s="543" t="s">
        <v>27</v>
      </c>
      <c r="V60" s="543" t="s">
        <v>27</v>
      </c>
      <c r="W60" s="543" t="s">
        <v>27</v>
      </c>
      <c r="X60" s="532" t="s">
        <v>27</v>
      </c>
      <c r="Y60" s="353" t="s">
        <v>27</v>
      </c>
      <c r="Z60" s="353" t="s">
        <v>27</v>
      </c>
      <c r="AA60" s="353" t="s">
        <v>27</v>
      </c>
      <c r="AB60" s="353" t="s">
        <v>27</v>
      </c>
      <c r="AC60" s="353" t="s">
        <v>27</v>
      </c>
      <c r="AD60" s="353" t="s">
        <v>27</v>
      </c>
      <c r="AE60" s="353" t="s">
        <v>27</v>
      </c>
      <c r="AF60" s="353" t="s">
        <v>27</v>
      </c>
      <c r="AG60" s="353" t="s">
        <v>27</v>
      </c>
      <c r="AH60" s="353" t="s">
        <v>27</v>
      </c>
      <c r="AI60" s="353" t="s">
        <v>27</v>
      </c>
      <c r="AJ60" s="353" t="s">
        <v>27</v>
      </c>
      <c r="AK60" s="353" t="s">
        <v>27</v>
      </c>
      <c r="AL60" s="353" t="s">
        <v>27</v>
      </c>
      <c r="AM60" s="353" t="s">
        <v>27</v>
      </c>
    </row>
    <row r="61" spans="1:39" ht="31.5" customHeight="1">
      <c r="A61" s="532" t="s">
        <v>27</v>
      </c>
      <c r="B61" s="534" t="s">
        <v>27</v>
      </c>
      <c r="C61" s="991"/>
      <c r="D61" s="991"/>
      <c r="E61" s="991"/>
      <c r="F61" s="991"/>
      <c r="G61" s="991"/>
      <c r="H61" s="991"/>
      <c r="I61" s="991"/>
      <c r="J61" s="986"/>
      <c r="K61" s="991"/>
      <c r="L61" s="997"/>
      <c r="M61" s="986"/>
      <c r="N61" s="991"/>
      <c r="O61" s="991"/>
      <c r="P61" s="1027"/>
      <c r="Q61" s="532" t="s">
        <v>27</v>
      </c>
      <c r="R61" s="535" t="s">
        <v>27</v>
      </c>
      <c r="S61" s="535" t="s">
        <v>27</v>
      </c>
      <c r="T61" s="535" t="s">
        <v>27</v>
      </c>
      <c r="U61" s="543" t="s">
        <v>27</v>
      </c>
      <c r="V61" s="543" t="s">
        <v>27</v>
      </c>
      <c r="W61" s="543" t="s">
        <v>27</v>
      </c>
      <c r="X61" s="532" t="s">
        <v>27</v>
      </c>
      <c r="Y61" s="353" t="s">
        <v>27</v>
      </c>
      <c r="Z61" s="353" t="s">
        <v>27</v>
      </c>
      <c r="AA61" s="353" t="s">
        <v>27</v>
      </c>
      <c r="AB61" s="353" t="s">
        <v>27</v>
      </c>
      <c r="AC61" s="353" t="s">
        <v>27</v>
      </c>
      <c r="AD61" s="353" t="s">
        <v>27</v>
      </c>
      <c r="AE61" s="353" t="s">
        <v>27</v>
      </c>
      <c r="AF61" s="353" t="s">
        <v>27</v>
      </c>
      <c r="AG61" s="353" t="s">
        <v>27</v>
      </c>
      <c r="AH61" s="353" t="s">
        <v>27</v>
      </c>
      <c r="AI61" s="353" t="s">
        <v>27</v>
      </c>
      <c r="AJ61" s="353" t="s">
        <v>27</v>
      </c>
      <c r="AK61" s="353" t="s">
        <v>27</v>
      </c>
      <c r="AL61" s="353" t="s">
        <v>27</v>
      </c>
      <c r="AM61" s="353" t="s">
        <v>27</v>
      </c>
    </row>
    <row r="62" spans="1:39" ht="31.5" customHeight="1">
      <c r="A62" s="532" t="s">
        <v>27</v>
      </c>
      <c r="B62" s="1007">
        <v>25</v>
      </c>
      <c r="C62" s="985">
        <v>2035</v>
      </c>
      <c r="D62" s="985" t="s">
        <v>1997</v>
      </c>
      <c r="E62" s="985" t="s">
        <v>1998</v>
      </c>
      <c r="F62" s="985" t="s">
        <v>1999</v>
      </c>
      <c r="G62" s="985" t="s">
        <v>2000</v>
      </c>
      <c r="H62" s="985" t="s">
        <v>1913</v>
      </c>
      <c r="I62" s="985" t="s">
        <v>1873</v>
      </c>
      <c r="J62" s="985" t="s">
        <v>1874</v>
      </c>
      <c r="K62" s="994">
        <v>2489000000</v>
      </c>
      <c r="L62" s="1006" t="s">
        <v>1875</v>
      </c>
      <c r="M62" s="985" t="s">
        <v>837</v>
      </c>
      <c r="N62" s="985" t="s">
        <v>27</v>
      </c>
      <c r="O62" s="985" t="s">
        <v>799</v>
      </c>
      <c r="P62" s="1026" t="s">
        <v>27</v>
      </c>
      <c r="Q62" s="532" t="s">
        <v>27</v>
      </c>
      <c r="R62" s="535" t="s">
        <v>27</v>
      </c>
      <c r="S62" s="535" t="s">
        <v>27</v>
      </c>
      <c r="T62" s="535" t="s">
        <v>27</v>
      </c>
      <c r="U62" s="543" t="s">
        <v>27</v>
      </c>
      <c r="V62" s="543" t="s">
        <v>27</v>
      </c>
      <c r="W62" s="543" t="s">
        <v>27</v>
      </c>
      <c r="X62" s="532" t="s">
        <v>27</v>
      </c>
      <c r="Y62" s="353" t="s">
        <v>27</v>
      </c>
      <c r="Z62" s="353" t="s">
        <v>27</v>
      </c>
      <c r="AA62" s="353" t="s">
        <v>27</v>
      </c>
      <c r="AB62" s="353" t="s">
        <v>27</v>
      </c>
      <c r="AC62" s="353" t="s">
        <v>27</v>
      </c>
      <c r="AD62" s="353" t="s">
        <v>27</v>
      </c>
      <c r="AE62" s="353" t="s">
        <v>27</v>
      </c>
      <c r="AF62" s="353" t="s">
        <v>27</v>
      </c>
      <c r="AG62" s="353" t="s">
        <v>27</v>
      </c>
      <c r="AH62" s="353" t="s">
        <v>27</v>
      </c>
      <c r="AI62" s="353" t="s">
        <v>27</v>
      </c>
      <c r="AJ62" s="353" t="s">
        <v>27</v>
      </c>
      <c r="AK62" s="353" t="s">
        <v>27</v>
      </c>
      <c r="AL62" s="353" t="s">
        <v>27</v>
      </c>
      <c r="AM62" s="353" t="s">
        <v>27</v>
      </c>
    </row>
    <row r="63" spans="1:39" ht="31.5" customHeight="1">
      <c r="A63" s="532" t="s">
        <v>27</v>
      </c>
      <c r="B63" s="1008"/>
      <c r="C63" s="991"/>
      <c r="D63" s="991"/>
      <c r="E63" s="991"/>
      <c r="F63" s="991"/>
      <c r="G63" s="991"/>
      <c r="H63" s="991"/>
      <c r="I63" s="991"/>
      <c r="J63" s="986"/>
      <c r="K63" s="991"/>
      <c r="L63" s="997"/>
      <c r="M63" s="986"/>
      <c r="N63" s="991"/>
      <c r="O63" s="991"/>
      <c r="P63" s="1027"/>
      <c r="Q63" s="532" t="s">
        <v>27</v>
      </c>
      <c r="R63" s="535" t="s">
        <v>27</v>
      </c>
      <c r="S63" s="535" t="s">
        <v>27</v>
      </c>
      <c r="T63" s="535" t="s">
        <v>27</v>
      </c>
      <c r="U63" s="543" t="s">
        <v>27</v>
      </c>
      <c r="V63" s="543" t="s">
        <v>27</v>
      </c>
      <c r="W63" s="543" t="s">
        <v>27</v>
      </c>
      <c r="X63" s="532" t="s">
        <v>27</v>
      </c>
      <c r="Y63" s="353" t="s">
        <v>27</v>
      </c>
      <c r="Z63" s="353" t="s">
        <v>27</v>
      </c>
      <c r="AA63" s="353" t="s">
        <v>27</v>
      </c>
      <c r="AB63" s="353" t="s">
        <v>27</v>
      </c>
      <c r="AC63" s="353" t="s">
        <v>27</v>
      </c>
      <c r="AD63" s="353" t="s">
        <v>27</v>
      </c>
      <c r="AE63" s="353" t="s">
        <v>27</v>
      </c>
      <c r="AF63" s="353" t="s">
        <v>27</v>
      </c>
      <c r="AG63" s="353" t="s">
        <v>27</v>
      </c>
      <c r="AH63" s="353" t="s">
        <v>27</v>
      </c>
      <c r="AI63" s="353" t="s">
        <v>27</v>
      </c>
      <c r="AJ63" s="353" t="s">
        <v>27</v>
      </c>
      <c r="AK63" s="353" t="s">
        <v>27</v>
      </c>
      <c r="AL63" s="353" t="s">
        <v>27</v>
      </c>
      <c r="AM63" s="353" t="s">
        <v>27</v>
      </c>
    </row>
    <row r="64" spans="1:39" ht="31.5" customHeight="1">
      <c r="A64" s="532" t="s">
        <v>27</v>
      </c>
      <c r="B64" s="533">
        <v>26</v>
      </c>
      <c r="C64" s="985">
        <v>1735</v>
      </c>
      <c r="D64" s="985" t="s">
        <v>2001</v>
      </c>
      <c r="E64" s="985" t="s">
        <v>2002</v>
      </c>
      <c r="F64" s="985" t="s">
        <v>2003</v>
      </c>
      <c r="G64" s="985" t="s">
        <v>2004</v>
      </c>
      <c r="H64" s="985" t="s">
        <v>2005</v>
      </c>
      <c r="I64" s="985" t="s">
        <v>1873</v>
      </c>
      <c r="J64" s="985" t="s">
        <v>1874</v>
      </c>
      <c r="K64" s="994">
        <v>571000000</v>
      </c>
      <c r="L64" s="1006" t="s">
        <v>1875</v>
      </c>
      <c r="M64" s="985" t="s">
        <v>837</v>
      </c>
      <c r="N64" s="985" t="s">
        <v>27</v>
      </c>
      <c r="O64" s="985" t="s">
        <v>799</v>
      </c>
      <c r="P64" s="1026" t="s">
        <v>27</v>
      </c>
      <c r="Q64" s="532" t="s">
        <v>27</v>
      </c>
      <c r="R64" s="535" t="s">
        <v>27</v>
      </c>
      <c r="S64" s="535" t="s">
        <v>27</v>
      </c>
      <c r="T64" s="535" t="s">
        <v>27</v>
      </c>
      <c r="U64" s="543" t="s">
        <v>27</v>
      </c>
      <c r="V64" s="543" t="s">
        <v>27</v>
      </c>
      <c r="W64" s="543" t="s">
        <v>27</v>
      </c>
      <c r="X64" s="532" t="s">
        <v>27</v>
      </c>
      <c r="Y64" s="353" t="s">
        <v>27</v>
      </c>
      <c r="Z64" s="353" t="s">
        <v>27</v>
      </c>
      <c r="AA64" s="353" t="s">
        <v>27</v>
      </c>
      <c r="AB64" s="353" t="s">
        <v>27</v>
      </c>
      <c r="AC64" s="353" t="s">
        <v>27</v>
      </c>
      <c r="AD64" s="353" t="s">
        <v>27</v>
      </c>
      <c r="AE64" s="353" t="s">
        <v>27</v>
      </c>
      <c r="AF64" s="353" t="s">
        <v>27</v>
      </c>
      <c r="AG64" s="353" t="s">
        <v>27</v>
      </c>
      <c r="AH64" s="353" t="s">
        <v>27</v>
      </c>
      <c r="AI64" s="353" t="s">
        <v>27</v>
      </c>
      <c r="AJ64" s="353" t="s">
        <v>27</v>
      </c>
      <c r="AK64" s="353" t="s">
        <v>27</v>
      </c>
      <c r="AL64" s="353" t="s">
        <v>27</v>
      </c>
      <c r="AM64" s="353" t="s">
        <v>27</v>
      </c>
    </row>
    <row r="65" spans="1:39" ht="31.5" customHeight="1">
      <c r="A65" s="532" t="s">
        <v>27</v>
      </c>
      <c r="B65" s="534" t="s">
        <v>27</v>
      </c>
      <c r="C65" s="991"/>
      <c r="D65" s="991"/>
      <c r="E65" s="991"/>
      <c r="F65" s="991"/>
      <c r="G65" s="991"/>
      <c r="H65" s="991"/>
      <c r="I65" s="991"/>
      <c r="J65" s="986"/>
      <c r="K65" s="991"/>
      <c r="L65" s="997"/>
      <c r="M65" s="986"/>
      <c r="N65" s="991"/>
      <c r="O65" s="991"/>
      <c r="P65" s="1027"/>
      <c r="Q65" s="532" t="s">
        <v>27</v>
      </c>
      <c r="R65" s="535" t="s">
        <v>27</v>
      </c>
      <c r="S65" s="535" t="s">
        <v>27</v>
      </c>
      <c r="T65" s="535" t="s">
        <v>27</v>
      </c>
      <c r="U65" s="543" t="s">
        <v>27</v>
      </c>
      <c r="V65" s="543" t="s">
        <v>27</v>
      </c>
      <c r="W65" s="543" t="s">
        <v>27</v>
      </c>
      <c r="X65" s="532" t="s">
        <v>27</v>
      </c>
      <c r="Y65" s="353" t="s">
        <v>27</v>
      </c>
      <c r="Z65" s="353" t="s">
        <v>27</v>
      </c>
      <c r="AA65" s="353" t="s">
        <v>27</v>
      </c>
      <c r="AB65" s="353" t="s">
        <v>27</v>
      </c>
      <c r="AC65" s="353" t="s">
        <v>27</v>
      </c>
      <c r="AD65" s="353" t="s">
        <v>27</v>
      </c>
      <c r="AE65" s="353" t="s">
        <v>27</v>
      </c>
      <c r="AF65" s="353" t="s">
        <v>27</v>
      </c>
      <c r="AG65" s="353" t="s">
        <v>27</v>
      </c>
      <c r="AH65" s="353" t="s">
        <v>27</v>
      </c>
      <c r="AI65" s="353" t="s">
        <v>27</v>
      </c>
      <c r="AJ65" s="353" t="s">
        <v>27</v>
      </c>
      <c r="AK65" s="353" t="s">
        <v>27</v>
      </c>
      <c r="AL65" s="353" t="s">
        <v>27</v>
      </c>
      <c r="AM65" s="353" t="s">
        <v>27</v>
      </c>
    </row>
    <row r="66" spans="1:39" ht="31.5" customHeight="1">
      <c r="A66" s="532" t="s">
        <v>27</v>
      </c>
      <c r="B66" s="1007">
        <v>27</v>
      </c>
      <c r="C66" s="985">
        <v>1736</v>
      </c>
      <c r="D66" s="985" t="s">
        <v>2006</v>
      </c>
      <c r="E66" s="985" t="s">
        <v>2007</v>
      </c>
      <c r="F66" s="985" t="s">
        <v>2008</v>
      </c>
      <c r="G66" s="985" t="s">
        <v>2009</v>
      </c>
      <c r="H66" s="985" t="s">
        <v>2010</v>
      </c>
      <c r="I66" s="985" t="s">
        <v>1873</v>
      </c>
      <c r="J66" s="985" t="s">
        <v>1874</v>
      </c>
      <c r="K66" s="994">
        <v>722000000</v>
      </c>
      <c r="L66" s="1006" t="s">
        <v>1875</v>
      </c>
      <c r="M66" s="985" t="s">
        <v>837</v>
      </c>
      <c r="N66" s="985" t="s">
        <v>27</v>
      </c>
      <c r="O66" s="985" t="s">
        <v>799</v>
      </c>
      <c r="P66" s="1026" t="s">
        <v>27</v>
      </c>
      <c r="Q66" s="532" t="s">
        <v>27</v>
      </c>
      <c r="R66" s="535" t="s">
        <v>27</v>
      </c>
      <c r="S66" s="535" t="s">
        <v>27</v>
      </c>
      <c r="T66" s="535" t="s">
        <v>27</v>
      </c>
      <c r="U66" s="543" t="s">
        <v>27</v>
      </c>
      <c r="V66" s="543" t="s">
        <v>27</v>
      </c>
      <c r="W66" s="543" t="s">
        <v>27</v>
      </c>
      <c r="X66" s="532" t="s">
        <v>27</v>
      </c>
      <c r="Y66" s="353" t="s">
        <v>27</v>
      </c>
      <c r="Z66" s="353" t="s">
        <v>27</v>
      </c>
      <c r="AA66" s="353" t="s">
        <v>27</v>
      </c>
      <c r="AB66" s="353" t="s">
        <v>27</v>
      </c>
      <c r="AC66" s="353" t="s">
        <v>27</v>
      </c>
      <c r="AD66" s="353" t="s">
        <v>27</v>
      </c>
      <c r="AE66" s="353" t="s">
        <v>27</v>
      </c>
      <c r="AF66" s="353" t="s">
        <v>27</v>
      </c>
      <c r="AG66" s="353" t="s">
        <v>27</v>
      </c>
      <c r="AH66" s="353" t="s">
        <v>27</v>
      </c>
      <c r="AI66" s="353" t="s">
        <v>27</v>
      </c>
      <c r="AJ66" s="353" t="s">
        <v>27</v>
      </c>
      <c r="AK66" s="353" t="s">
        <v>27</v>
      </c>
      <c r="AL66" s="353" t="s">
        <v>27</v>
      </c>
      <c r="AM66" s="353" t="s">
        <v>27</v>
      </c>
    </row>
    <row r="67" spans="1:39" ht="31.5" customHeight="1">
      <c r="A67" s="532" t="s">
        <v>27</v>
      </c>
      <c r="B67" s="1008"/>
      <c r="C67" s="991"/>
      <c r="D67" s="991"/>
      <c r="E67" s="991"/>
      <c r="F67" s="991"/>
      <c r="G67" s="991"/>
      <c r="H67" s="991"/>
      <c r="I67" s="991"/>
      <c r="J67" s="986"/>
      <c r="K67" s="991"/>
      <c r="L67" s="997"/>
      <c r="M67" s="986"/>
      <c r="N67" s="991"/>
      <c r="O67" s="991"/>
      <c r="P67" s="1027"/>
      <c r="Q67" s="532" t="s">
        <v>27</v>
      </c>
      <c r="R67" s="535" t="s">
        <v>27</v>
      </c>
      <c r="S67" s="535" t="s">
        <v>27</v>
      </c>
      <c r="T67" s="535" t="s">
        <v>27</v>
      </c>
      <c r="U67" s="543" t="s">
        <v>27</v>
      </c>
      <c r="V67" s="543" t="s">
        <v>27</v>
      </c>
      <c r="W67" s="543" t="s">
        <v>27</v>
      </c>
      <c r="X67" s="532" t="s">
        <v>27</v>
      </c>
      <c r="Y67" s="353" t="s">
        <v>27</v>
      </c>
      <c r="Z67" s="353" t="s">
        <v>27</v>
      </c>
      <c r="AA67" s="353" t="s">
        <v>27</v>
      </c>
      <c r="AB67" s="353" t="s">
        <v>27</v>
      </c>
      <c r="AC67" s="353" t="s">
        <v>27</v>
      </c>
      <c r="AD67" s="353" t="s">
        <v>27</v>
      </c>
      <c r="AE67" s="353" t="s">
        <v>27</v>
      </c>
      <c r="AF67" s="353" t="s">
        <v>27</v>
      </c>
      <c r="AG67" s="353" t="s">
        <v>27</v>
      </c>
      <c r="AH67" s="353" t="s">
        <v>27</v>
      </c>
      <c r="AI67" s="353" t="s">
        <v>27</v>
      </c>
      <c r="AJ67" s="353" t="s">
        <v>27</v>
      </c>
      <c r="AK67" s="353" t="s">
        <v>27</v>
      </c>
      <c r="AL67" s="353" t="s">
        <v>27</v>
      </c>
      <c r="AM67" s="353" t="s">
        <v>27</v>
      </c>
    </row>
    <row r="68" spans="1:39" ht="31.5" customHeight="1">
      <c r="A68" s="532" t="s">
        <v>27</v>
      </c>
      <c r="B68" s="533">
        <v>28</v>
      </c>
      <c r="C68" s="985">
        <v>1738</v>
      </c>
      <c r="D68" s="985" t="s">
        <v>2011</v>
      </c>
      <c r="E68" s="985" t="s">
        <v>2012</v>
      </c>
      <c r="F68" s="985" t="s">
        <v>2013</v>
      </c>
      <c r="G68" s="985" t="s">
        <v>2014</v>
      </c>
      <c r="H68" s="985" t="s">
        <v>2005</v>
      </c>
      <c r="I68" s="985" t="s">
        <v>1873</v>
      </c>
      <c r="J68" s="985" t="s">
        <v>1874</v>
      </c>
      <c r="K68" s="994">
        <v>1226000000</v>
      </c>
      <c r="L68" s="1006" t="s">
        <v>1875</v>
      </c>
      <c r="M68" s="985" t="s">
        <v>837</v>
      </c>
      <c r="N68" s="985" t="s">
        <v>27</v>
      </c>
      <c r="O68" s="985" t="s">
        <v>799</v>
      </c>
      <c r="P68" s="1026" t="s">
        <v>27</v>
      </c>
      <c r="Q68" s="532" t="s">
        <v>27</v>
      </c>
      <c r="R68" s="535" t="s">
        <v>27</v>
      </c>
      <c r="S68" s="535" t="s">
        <v>27</v>
      </c>
      <c r="T68" s="535" t="s">
        <v>27</v>
      </c>
      <c r="U68" s="543" t="s">
        <v>27</v>
      </c>
      <c r="V68" s="543" t="s">
        <v>27</v>
      </c>
      <c r="W68" s="543" t="s">
        <v>27</v>
      </c>
      <c r="X68" s="532" t="s">
        <v>27</v>
      </c>
      <c r="Y68" s="353" t="s">
        <v>27</v>
      </c>
      <c r="Z68" s="353" t="s">
        <v>27</v>
      </c>
      <c r="AA68" s="353" t="s">
        <v>27</v>
      </c>
      <c r="AB68" s="353" t="s">
        <v>27</v>
      </c>
      <c r="AC68" s="353" t="s">
        <v>27</v>
      </c>
      <c r="AD68" s="353" t="s">
        <v>27</v>
      </c>
      <c r="AE68" s="353" t="s">
        <v>27</v>
      </c>
      <c r="AF68" s="353" t="s">
        <v>27</v>
      </c>
      <c r="AG68" s="353" t="s">
        <v>27</v>
      </c>
      <c r="AH68" s="353" t="s">
        <v>27</v>
      </c>
      <c r="AI68" s="353" t="s">
        <v>27</v>
      </c>
      <c r="AJ68" s="353" t="s">
        <v>27</v>
      </c>
      <c r="AK68" s="353" t="s">
        <v>27</v>
      </c>
      <c r="AL68" s="353" t="s">
        <v>27</v>
      </c>
      <c r="AM68" s="353" t="s">
        <v>27</v>
      </c>
    </row>
    <row r="69" spans="1:39" ht="31.5" customHeight="1">
      <c r="A69" s="532" t="s">
        <v>27</v>
      </c>
      <c r="B69" s="534" t="s">
        <v>27</v>
      </c>
      <c r="C69" s="991"/>
      <c r="D69" s="991"/>
      <c r="E69" s="991"/>
      <c r="F69" s="991"/>
      <c r="G69" s="991"/>
      <c r="H69" s="991"/>
      <c r="I69" s="991"/>
      <c r="J69" s="986"/>
      <c r="K69" s="991"/>
      <c r="L69" s="997"/>
      <c r="M69" s="986"/>
      <c r="N69" s="991"/>
      <c r="O69" s="991"/>
      <c r="P69" s="1027"/>
      <c r="Q69" s="532" t="s">
        <v>27</v>
      </c>
      <c r="R69" s="535" t="s">
        <v>27</v>
      </c>
      <c r="S69" s="535" t="s">
        <v>27</v>
      </c>
      <c r="T69" s="535" t="s">
        <v>27</v>
      </c>
      <c r="U69" s="543" t="s">
        <v>27</v>
      </c>
      <c r="V69" s="543" t="s">
        <v>27</v>
      </c>
      <c r="W69" s="543" t="s">
        <v>27</v>
      </c>
      <c r="X69" s="532" t="s">
        <v>27</v>
      </c>
      <c r="Y69" s="353" t="s">
        <v>27</v>
      </c>
      <c r="Z69" s="353" t="s">
        <v>27</v>
      </c>
      <c r="AA69" s="353" t="s">
        <v>27</v>
      </c>
      <c r="AB69" s="353" t="s">
        <v>27</v>
      </c>
      <c r="AC69" s="353" t="s">
        <v>27</v>
      </c>
      <c r="AD69" s="353" t="s">
        <v>27</v>
      </c>
      <c r="AE69" s="353" t="s">
        <v>27</v>
      </c>
      <c r="AF69" s="353" t="s">
        <v>27</v>
      </c>
      <c r="AG69" s="353" t="s">
        <v>27</v>
      </c>
      <c r="AH69" s="353" t="s">
        <v>27</v>
      </c>
      <c r="AI69" s="353" t="s">
        <v>27</v>
      </c>
      <c r="AJ69" s="353" t="s">
        <v>27</v>
      </c>
      <c r="AK69" s="353" t="s">
        <v>27</v>
      </c>
      <c r="AL69" s="353" t="s">
        <v>27</v>
      </c>
      <c r="AM69" s="353" t="s">
        <v>27</v>
      </c>
    </row>
    <row r="70" spans="1:39" ht="31.5" customHeight="1">
      <c r="A70" s="532" t="s">
        <v>27</v>
      </c>
      <c r="B70" s="1007">
        <v>29</v>
      </c>
      <c r="C70" s="985">
        <v>1740</v>
      </c>
      <c r="D70" s="985" t="s">
        <v>2015</v>
      </c>
      <c r="E70" s="985" t="s">
        <v>2016</v>
      </c>
      <c r="F70" s="985" t="s">
        <v>2017</v>
      </c>
      <c r="G70" s="985" t="s">
        <v>2018</v>
      </c>
      <c r="H70" s="985" t="s">
        <v>2005</v>
      </c>
      <c r="I70" s="985" t="s">
        <v>1873</v>
      </c>
      <c r="J70" s="985" t="s">
        <v>1874</v>
      </c>
      <c r="K70" s="994">
        <v>1536000000</v>
      </c>
      <c r="L70" s="1006" t="s">
        <v>1875</v>
      </c>
      <c r="M70" s="985" t="s">
        <v>837</v>
      </c>
      <c r="N70" s="985" t="s">
        <v>27</v>
      </c>
      <c r="O70" s="985" t="s">
        <v>799</v>
      </c>
      <c r="P70" s="1026" t="s">
        <v>27</v>
      </c>
      <c r="Q70" s="532" t="s">
        <v>27</v>
      </c>
      <c r="R70" s="535" t="s">
        <v>27</v>
      </c>
      <c r="S70" s="535" t="s">
        <v>27</v>
      </c>
      <c r="T70" s="535" t="s">
        <v>27</v>
      </c>
      <c r="U70" s="543" t="s">
        <v>27</v>
      </c>
      <c r="V70" s="543" t="s">
        <v>27</v>
      </c>
      <c r="W70" s="543" t="s">
        <v>27</v>
      </c>
      <c r="X70" s="532" t="s">
        <v>27</v>
      </c>
      <c r="Y70" s="353" t="s">
        <v>27</v>
      </c>
      <c r="Z70" s="353" t="s">
        <v>27</v>
      </c>
      <c r="AA70" s="353" t="s">
        <v>27</v>
      </c>
      <c r="AB70" s="353" t="s">
        <v>27</v>
      </c>
      <c r="AC70" s="353" t="s">
        <v>27</v>
      </c>
      <c r="AD70" s="353" t="s">
        <v>27</v>
      </c>
      <c r="AE70" s="353" t="s">
        <v>27</v>
      </c>
      <c r="AF70" s="353" t="s">
        <v>27</v>
      </c>
      <c r="AG70" s="353" t="s">
        <v>27</v>
      </c>
      <c r="AH70" s="353" t="s">
        <v>27</v>
      </c>
      <c r="AI70" s="353" t="s">
        <v>27</v>
      </c>
      <c r="AJ70" s="353" t="s">
        <v>27</v>
      </c>
      <c r="AK70" s="353" t="s">
        <v>27</v>
      </c>
      <c r="AL70" s="353" t="s">
        <v>27</v>
      </c>
      <c r="AM70" s="353" t="s">
        <v>27</v>
      </c>
    </row>
    <row r="71" spans="1:39" ht="31.5" customHeight="1">
      <c r="A71" s="532" t="s">
        <v>27</v>
      </c>
      <c r="B71" s="1008"/>
      <c r="C71" s="991"/>
      <c r="D71" s="991"/>
      <c r="E71" s="991"/>
      <c r="F71" s="991"/>
      <c r="G71" s="991"/>
      <c r="H71" s="991"/>
      <c r="I71" s="991"/>
      <c r="J71" s="986"/>
      <c r="K71" s="991"/>
      <c r="L71" s="997"/>
      <c r="M71" s="986"/>
      <c r="N71" s="991"/>
      <c r="O71" s="991"/>
      <c r="P71" s="1027"/>
      <c r="Q71" s="532" t="s">
        <v>27</v>
      </c>
      <c r="R71" s="535" t="s">
        <v>27</v>
      </c>
      <c r="S71" s="535" t="s">
        <v>27</v>
      </c>
      <c r="T71" s="535" t="s">
        <v>27</v>
      </c>
      <c r="U71" s="543" t="s">
        <v>27</v>
      </c>
      <c r="V71" s="543" t="s">
        <v>27</v>
      </c>
      <c r="W71" s="543" t="s">
        <v>27</v>
      </c>
      <c r="X71" s="532" t="s">
        <v>27</v>
      </c>
      <c r="Y71" s="353" t="s">
        <v>27</v>
      </c>
      <c r="Z71" s="353" t="s">
        <v>27</v>
      </c>
      <c r="AA71" s="353" t="s">
        <v>27</v>
      </c>
      <c r="AB71" s="353" t="s">
        <v>27</v>
      </c>
      <c r="AC71" s="353" t="s">
        <v>27</v>
      </c>
      <c r="AD71" s="353" t="s">
        <v>27</v>
      </c>
      <c r="AE71" s="353" t="s">
        <v>27</v>
      </c>
      <c r="AF71" s="353" t="s">
        <v>27</v>
      </c>
      <c r="AG71" s="353" t="s">
        <v>27</v>
      </c>
      <c r="AH71" s="353" t="s">
        <v>27</v>
      </c>
      <c r="AI71" s="353" t="s">
        <v>27</v>
      </c>
      <c r="AJ71" s="353" t="s">
        <v>27</v>
      </c>
      <c r="AK71" s="353" t="s">
        <v>27</v>
      </c>
      <c r="AL71" s="353" t="s">
        <v>27</v>
      </c>
      <c r="AM71" s="353" t="s">
        <v>27</v>
      </c>
    </row>
    <row r="72" spans="1:39" ht="31.5" customHeight="1">
      <c r="A72" s="532" t="s">
        <v>27</v>
      </c>
      <c r="B72" s="533">
        <v>30</v>
      </c>
      <c r="C72" s="989">
        <v>1734</v>
      </c>
      <c r="D72" s="985" t="s">
        <v>2019</v>
      </c>
      <c r="E72" s="985" t="s">
        <v>2020</v>
      </c>
      <c r="F72" s="985" t="s">
        <v>2021</v>
      </c>
      <c r="G72" s="985" t="s">
        <v>2022</v>
      </c>
      <c r="H72" s="985" t="s">
        <v>2023</v>
      </c>
      <c r="I72" s="985" t="s">
        <v>1873</v>
      </c>
      <c r="J72" s="985" t="s">
        <v>1874</v>
      </c>
      <c r="K72" s="994">
        <v>19983000000</v>
      </c>
      <c r="L72" s="1006" t="s">
        <v>1875</v>
      </c>
      <c r="M72" s="985" t="s">
        <v>837</v>
      </c>
      <c r="N72" s="985" t="s">
        <v>27</v>
      </c>
      <c r="O72" s="985" t="s">
        <v>799</v>
      </c>
      <c r="P72" s="1026" t="s">
        <v>27</v>
      </c>
      <c r="Q72" s="532" t="s">
        <v>27</v>
      </c>
      <c r="R72" s="535" t="s">
        <v>27</v>
      </c>
      <c r="S72" s="535" t="s">
        <v>27</v>
      </c>
      <c r="T72" s="535" t="s">
        <v>27</v>
      </c>
      <c r="U72" s="543" t="s">
        <v>27</v>
      </c>
      <c r="V72" s="543" t="s">
        <v>27</v>
      </c>
      <c r="W72" s="543" t="s">
        <v>27</v>
      </c>
      <c r="X72" s="532" t="s">
        <v>27</v>
      </c>
      <c r="Y72" s="353" t="s">
        <v>27</v>
      </c>
      <c r="Z72" s="353" t="s">
        <v>27</v>
      </c>
      <c r="AA72" s="353" t="s">
        <v>27</v>
      </c>
      <c r="AB72" s="353" t="s">
        <v>27</v>
      </c>
      <c r="AC72" s="353" t="s">
        <v>27</v>
      </c>
      <c r="AD72" s="353" t="s">
        <v>27</v>
      </c>
      <c r="AE72" s="353" t="s">
        <v>27</v>
      </c>
      <c r="AF72" s="353" t="s">
        <v>27</v>
      </c>
      <c r="AG72" s="353" t="s">
        <v>27</v>
      </c>
      <c r="AH72" s="353" t="s">
        <v>27</v>
      </c>
      <c r="AI72" s="353" t="s">
        <v>27</v>
      </c>
      <c r="AJ72" s="353" t="s">
        <v>27</v>
      </c>
      <c r="AK72" s="353" t="s">
        <v>27</v>
      </c>
      <c r="AL72" s="353" t="s">
        <v>27</v>
      </c>
      <c r="AM72" s="353" t="s">
        <v>27</v>
      </c>
    </row>
    <row r="73" spans="1:39" ht="31.5" customHeight="1">
      <c r="A73" s="532" t="s">
        <v>27</v>
      </c>
      <c r="B73" s="534" t="s">
        <v>27</v>
      </c>
      <c r="C73" s="997"/>
      <c r="D73" s="991"/>
      <c r="E73" s="991"/>
      <c r="F73" s="991"/>
      <c r="G73" s="991"/>
      <c r="H73" s="991"/>
      <c r="I73" s="991"/>
      <c r="J73" s="986"/>
      <c r="K73" s="991"/>
      <c r="L73" s="997"/>
      <c r="M73" s="986"/>
      <c r="N73" s="991"/>
      <c r="O73" s="991"/>
      <c r="P73" s="1027"/>
      <c r="Q73" s="532" t="s">
        <v>27</v>
      </c>
      <c r="R73" s="535" t="s">
        <v>27</v>
      </c>
      <c r="S73" s="535" t="s">
        <v>27</v>
      </c>
      <c r="T73" s="535" t="s">
        <v>27</v>
      </c>
      <c r="U73" s="543" t="s">
        <v>27</v>
      </c>
      <c r="V73" s="543" t="s">
        <v>27</v>
      </c>
      <c r="W73" s="543" t="s">
        <v>27</v>
      </c>
      <c r="X73" s="532" t="s">
        <v>27</v>
      </c>
      <c r="Y73" s="353" t="s">
        <v>27</v>
      </c>
      <c r="Z73" s="353" t="s">
        <v>27</v>
      </c>
      <c r="AA73" s="353" t="s">
        <v>27</v>
      </c>
      <c r="AB73" s="353" t="s">
        <v>27</v>
      </c>
      <c r="AC73" s="353" t="s">
        <v>27</v>
      </c>
      <c r="AD73" s="353" t="s">
        <v>27</v>
      </c>
      <c r="AE73" s="353" t="s">
        <v>27</v>
      </c>
      <c r="AF73" s="353" t="s">
        <v>27</v>
      </c>
      <c r="AG73" s="353" t="s">
        <v>27</v>
      </c>
      <c r="AH73" s="353" t="s">
        <v>27</v>
      </c>
      <c r="AI73" s="353" t="s">
        <v>27</v>
      </c>
      <c r="AJ73" s="353" t="s">
        <v>27</v>
      </c>
      <c r="AK73" s="353" t="s">
        <v>27</v>
      </c>
      <c r="AL73" s="353" t="s">
        <v>27</v>
      </c>
      <c r="AM73" s="353" t="s">
        <v>27</v>
      </c>
    </row>
    <row r="74" spans="1:39" ht="31.5" customHeight="1">
      <c r="A74" s="532" t="s">
        <v>27</v>
      </c>
      <c r="B74" s="1007">
        <v>31</v>
      </c>
      <c r="C74" s="985">
        <v>1737</v>
      </c>
      <c r="D74" s="985" t="s">
        <v>2024</v>
      </c>
      <c r="E74" s="985" t="s">
        <v>2025</v>
      </c>
      <c r="F74" s="985" t="s">
        <v>2026</v>
      </c>
      <c r="G74" s="985" t="s">
        <v>2027</v>
      </c>
      <c r="H74" s="985" t="s">
        <v>1996</v>
      </c>
      <c r="I74" s="985" t="s">
        <v>1924</v>
      </c>
      <c r="J74" s="985" t="s">
        <v>1874</v>
      </c>
      <c r="K74" s="994">
        <v>742000000</v>
      </c>
      <c r="L74" s="1006" t="s">
        <v>1875</v>
      </c>
      <c r="M74" s="985" t="s">
        <v>837</v>
      </c>
      <c r="N74" s="985" t="s">
        <v>27</v>
      </c>
      <c r="O74" s="985" t="s">
        <v>799</v>
      </c>
      <c r="P74" s="1026" t="s">
        <v>27</v>
      </c>
      <c r="Q74" s="532" t="s">
        <v>27</v>
      </c>
      <c r="R74" s="535" t="s">
        <v>27</v>
      </c>
      <c r="S74" s="535" t="s">
        <v>27</v>
      </c>
      <c r="T74" s="535" t="s">
        <v>27</v>
      </c>
      <c r="U74" s="543" t="s">
        <v>27</v>
      </c>
      <c r="V74" s="543" t="s">
        <v>27</v>
      </c>
      <c r="W74" s="543" t="s">
        <v>27</v>
      </c>
      <c r="X74" s="532" t="s">
        <v>27</v>
      </c>
      <c r="Y74" s="353" t="s">
        <v>27</v>
      </c>
      <c r="Z74" s="353" t="s">
        <v>27</v>
      </c>
      <c r="AA74" s="353" t="s">
        <v>27</v>
      </c>
      <c r="AB74" s="353" t="s">
        <v>27</v>
      </c>
      <c r="AC74" s="353" t="s">
        <v>27</v>
      </c>
      <c r="AD74" s="353" t="s">
        <v>27</v>
      </c>
      <c r="AE74" s="353" t="s">
        <v>27</v>
      </c>
      <c r="AF74" s="353" t="s">
        <v>27</v>
      </c>
      <c r="AG74" s="353" t="s">
        <v>27</v>
      </c>
      <c r="AH74" s="353" t="s">
        <v>27</v>
      </c>
      <c r="AI74" s="353" t="s">
        <v>27</v>
      </c>
      <c r="AJ74" s="353" t="s">
        <v>27</v>
      </c>
      <c r="AK74" s="353" t="s">
        <v>27</v>
      </c>
      <c r="AL74" s="353" t="s">
        <v>27</v>
      </c>
      <c r="AM74" s="353" t="s">
        <v>27</v>
      </c>
    </row>
    <row r="75" spans="1:39" ht="31.5" customHeight="1">
      <c r="A75" s="532" t="s">
        <v>27</v>
      </c>
      <c r="B75" s="1008"/>
      <c r="C75" s="986"/>
      <c r="D75" s="991"/>
      <c r="E75" s="991"/>
      <c r="F75" s="991"/>
      <c r="G75" s="991"/>
      <c r="H75" s="991"/>
      <c r="I75" s="991"/>
      <c r="J75" s="986"/>
      <c r="K75" s="991"/>
      <c r="L75" s="997"/>
      <c r="M75" s="986"/>
      <c r="N75" s="991"/>
      <c r="O75" s="991"/>
      <c r="P75" s="1027"/>
      <c r="Q75" s="532" t="s">
        <v>27</v>
      </c>
      <c r="R75" s="535" t="s">
        <v>27</v>
      </c>
      <c r="S75" s="535" t="s">
        <v>27</v>
      </c>
      <c r="T75" s="535" t="s">
        <v>27</v>
      </c>
      <c r="U75" s="543" t="s">
        <v>27</v>
      </c>
      <c r="V75" s="543" t="s">
        <v>27</v>
      </c>
      <c r="W75" s="543" t="s">
        <v>27</v>
      </c>
      <c r="X75" s="532" t="s">
        <v>27</v>
      </c>
      <c r="Y75" s="353" t="s">
        <v>27</v>
      </c>
      <c r="Z75" s="353" t="s">
        <v>27</v>
      </c>
      <c r="AA75" s="353" t="s">
        <v>27</v>
      </c>
      <c r="AB75" s="353" t="s">
        <v>27</v>
      </c>
      <c r="AC75" s="353" t="s">
        <v>27</v>
      </c>
      <c r="AD75" s="353" t="s">
        <v>27</v>
      </c>
      <c r="AE75" s="353" t="s">
        <v>27</v>
      </c>
      <c r="AF75" s="353" t="s">
        <v>27</v>
      </c>
      <c r="AG75" s="353" t="s">
        <v>27</v>
      </c>
      <c r="AH75" s="353" t="s">
        <v>27</v>
      </c>
      <c r="AI75" s="353" t="s">
        <v>27</v>
      </c>
      <c r="AJ75" s="353" t="s">
        <v>27</v>
      </c>
      <c r="AK75" s="353" t="s">
        <v>27</v>
      </c>
      <c r="AL75" s="353" t="s">
        <v>27</v>
      </c>
      <c r="AM75" s="353" t="s">
        <v>27</v>
      </c>
    </row>
    <row r="76" spans="1:39" ht="31.5" customHeight="1">
      <c r="A76" s="532" t="s">
        <v>27</v>
      </c>
      <c r="B76" s="1007">
        <v>32</v>
      </c>
      <c r="C76" s="985">
        <v>1739</v>
      </c>
      <c r="D76" s="985" t="s">
        <v>2028</v>
      </c>
      <c r="E76" s="985" t="s">
        <v>2029</v>
      </c>
      <c r="F76" s="985" t="s">
        <v>2030</v>
      </c>
      <c r="G76" s="985" t="s">
        <v>2031</v>
      </c>
      <c r="H76" s="985" t="s">
        <v>2010</v>
      </c>
      <c r="I76" s="985" t="s">
        <v>1873</v>
      </c>
      <c r="J76" s="985" t="s">
        <v>1874</v>
      </c>
      <c r="K76" s="994">
        <v>1879000000</v>
      </c>
      <c r="L76" s="1006" t="s">
        <v>1875</v>
      </c>
      <c r="M76" s="985" t="s">
        <v>837</v>
      </c>
      <c r="N76" s="985" t="s">
        <v>27</v>
      </c>
      <c r="O76" s="985" t="s">
        <v>799</v>
      </c>
      <c r="P76" s="1026" t="s">
        <v>27</v>
      </c>
      <c r="Q76" s="532" t="s">
        <v>27</v>
      </c>
      <c r="R76" s="535" t="s">
        <v>27</v>
      </c>
      <c r="S76" s="535" t="s">
        <v>27</v>
      </c>
      <c r="T76" s="535" t="s">
        <v>27</v>
      </c>
      <c r="U76" s="543" t="s">
        <v>27</v>
      </c>
      <c r="V76" s="543" t="s">
        <v>27</v>
      </c>
      <c r="W76" s="543" t="s">
        <v>27</v>
      </c>
      <c r="X76" s="532" t="s">
        <v>27</v>
      </c>
      <c r="Y76" s="353" t="s">
        <v>27</v>
      </c>
      <c r="Z76" s="353" t="s">
        <v>27</v>
      </c>
      <c r="AA76" s="353" t="s">
        <v>27</v>
      </c>
      <c r="AB76" s="353" t="s">
        <v>27</v>
      </c>
      <c r="AC76" s="353" t="s">
        <v>27</v>
      </c>
      <c r="AD76" s="353" t="s">
        <v>27</v>
      </c>
      <c r="AE76" s="353" t="s">
        <v>27</v>
      </c>
      <c r="AF76" s="353" t="s">
        <v>27</v>
      </c>
      <c r="AG76" s="353" t="s">
        <v>27</v>
      </c>
      <c r="AH76" s="353" t="s">
        <v>27</v>
      </c>
      <c r="AI76" s="353" t="s">
        <v>27</v>
      </c>
      <c r="AJ76" s="353" t="s">
        <v>27</v>
      </c>
      <c r="AK76" s="353" t="s">
        <v>27</v>
      </c>
      <c r="AL76" s="353" t="s">
        <v>27</v>
      </c>
      <c r="AM76" s="353" t="s">
        <v>27</v>
      </c>
    </row>
    <row r="77" spans="1:39" ht="31.5" customHeight="1">
      <c r="A77" s="532" t="s">
        <v>27</v>
      </c>
      <c r="B77" s="1008"/>
      <c r="C77" s="991"/>
      <c r="D77" s="991"/>
      <c r="E77" s="991"/>
      <c r="F77" s="991"/>
      <c r="G77" s="991"/>
      <c r="H77" s="991"/>
      <c r="I77" s="991"/>
      <c r="J77" s="986"/>
      <c r="K77" s="991"/>
      <c r="L77" s="997"/>
      <c r="M77" s="986"/>
      <c r="N77" s="991"/>
      <c r="O77" s="991"/>
      <c r="P77" s="1027"/>
      <c r="Q77" s="532" t="s">
        <v>27</v>
      </c>
      <c r="R77" s="535" t="s">
        <v>27</v>
      </c>
      <c r="S77" s="535" t="s">
        <v>27</v>
      </c>
      <c r="T77" s="535" t="s">
        <v>27</v>
      </c>
      <c r="U77" s="543" t="s">
        <v>27</v>
      </c>
      <c r="V77" s="543" t="s">
        <v>27</v>
      </c>
      <c r="W77" s="543" t="s">
        <v>27</v>
      </c>
      <c r="X77" s="532" t="s">
        <v>27</v>
      </c>
      <c r="Y77" s="353" t="s">
        <v>27</v>
      </c>
      <c r="Z77" s="353" t="s">
        <v>27</v>
      </c>
      <c r="AA77" s="353" t="s">
        <v>27</v>
      </c>
      <c r="AB77" s="353" t="s">
        <v>27</v>
      </c>
      <c r="AC77" s="353" t="s">
        <v>27</v>
      </c>
      <c r="AD77" s="353" t="s">
        <v>27</v>
      </c>
      <c r="AE77" s="353" t="s">
        <v>27</v>
      </c>
      <c r="AF77" s="353" t="s">
        <v>27</v>
      </c>
      <c r="AG77" s="353" t="s">
        <v>27</v>
      </c>
      <c r="AH77" s="353" t="s">
        <v>27</v>
      </c>
      <c r="AI77" s="353" t="s">
        <v>27</v>
      </c>
      <c r="AJ77" s="353" t="s">
        <v>27</v>
      </c>
      <c r="AK77" s="353" t="s">
        <v>27</v>
      </c>
      <c r="AL77" s="353" t="s">
        <v>27</v>
      </c>
      <c r="AM77" s="353" t="s">
        <v>27</v>
      </c>
    </row>
    <row r="78" spans="1:39" ht="31.5" customHeight="1">
      <c r="A78" s="532" t="s">
        <v>27</v>
      </c>
      <c r="B78" s="1007">
        <v>33</v>
      </c>
      <c r="C78" s="985">
        <v>1741</v>
      </c>
      <c r="D78" s="985" t="s">
        <v>2032</v>
      </c>
      <c r="E78" s="985" t="s">
        <v>2033</v>
      </c>
      <c r="F78" s="985" t="s">
        <v>2034</v>
      </c>
      <c r="G78" s="985" t="s">
        <v>2035</v>
      </c>
      <c r="H78" s="985" t="s">
        <v>2010</v>
      </c>
      <c r="I78" s="985" t="s">
        <v>1873</v>
      </c>
      <c r="J78" s="985" t="s">
        <v>1874</v>
      </c>
      <c r="K78" s="994">
        <v>9461000000</v>
      </c>
      <c r="L78" s="1006" t="s">
        <v>1875</v>
      </c>
      <c r="M78" s="985" t="s">
        <v>837</v>
      </c>
      <c r="N78" s="985" t="s">
        <v>27</v>
      </c>
      <c r="O78" s="985" t="s">
        <v>799</v>
      </c>
      <c r="P78" s="1026" t="s">
        <v>27</v>
      </c>
      <c r="Q78" s="532" t="s">
        <v>27</v>
      </c>
      <c r="R78" s="535" t="s">
        <v>27</v>
      </c>
      <c r="S78" s="535" t="s">
        <v>27</v>
      </c>
      <c r="T78" s="535" t="s">
        <v>27</v>
      </c>
      <c r="U78" s="543" t="s">
        <v>27</v>
      </c>
      <c r="V78" s="543" t="s">
        <v>27</v>
      </c>
      <c r="W78" s="543" t="s">
        <v>27</v>
      </c>
      <c r="X78" s="532" t="s">
        <v>27</v>
      </c>
      <c r="Y78" s="353" t="s">
        <v>27</v>
      </c>
      <c r="Z78" s="353" t="s">
        <v>27</v>
      </c>
      <c r="AA78" s="353" t="s">
        <v>27</v>
      </c>
      <c r="AB78" s="353" t="s">
        <v>27</v>
      </c>
      <c r="AC78" s="353" t="s">
        <v>27</v>
      </c>
      <c r="AD78" s="353" t="s">
        <v>27</v>
      </c>
      <c r="AE78" s="353" t="s">
        <v>27</v>
      </c>
      <c r="AF78" s="353" t="s">
        <v>27</v>
      </c>
      <c r="AG78" s="353" t="s">
        <v>27</v>
      </c>
      <c r="AH78" s="353" t="s">
        <v>27</v>
      </c>
      <c r="AI78" s="353" t="s">
        <v>27</v>
      </c>
      <c r="AJ78" s="353" t="s">
        <v>27</v>
      </c>
      <c r="AK78" s="353" t="s">
        <v>27</v>
      </c>
      <c r="AL78" s="353" t="s">
        <v>27</v>
      </c>
      <c r="AM78" s="353" t="s">
        <v>27</v>
      </c>
    </row>
    <row r="79" spans="1:39" ht="31.5" customHeight="1">
      <c r="A79" s="532" t="s">
        <v>27</v>
      </c>
      <c r="B79" s="1008"/>
      <c r="C79" s="991"/>
      <c r="D79" s="991"/>
      <c r="E79" s="991"/>
      <c r="F79" s="991"/>
      <c r="G79" s="991"/>
      <c r="H79" s="991"/>
      <c r="I79" s="991"/>
      <c r="J79" s="986"/>
      <c r="K79" s="991"/>
      <c r="L79" s="997"/>
      <c r="M79" s="986"/>
      <c r="N79" s="991"/>
      <c r="O79" s="991"/>
      <c r="P79" s="1027"/>
      <c r="Q79" s="532" t="s">
        <v>27</v>
      </c>
      <c r="R79" s="535" t="s">
        <v>27</v>
      </c>
      <c r="S79" s="535" t="s">
        <v>27</v>
      </c>
      <c r="T79" s="535" t="s">
        <v>27</v>
      </c>
      <c r="U79" s="543" t="s">
        <v>27</v>
      </c>
      <c r="V79" s="543" t="s">
        <v>27</v>
      </c>
      <c r="W79" s="543" t="s">
        <v>27</v>
      </c>
      <c r="X79" s="532" t="s">
        <v>27</v>
      </c>
      <c r="Y79" s="353" t="s">
        <v>27</v>
      </c>
      <c r="Z79" s="353" t="s">
        <v>27</v>
      </c>
      <c r="AA79" s="353" t="s">
        <v>27</v>
      </c>
      <c r="AB79" s="353" t="s">
        <v>27</v>
      </c>
      <c r="AC79" s="353" t="s">
        <v>27</v>
      </c>
      <c r="AD79" s="353" t="s">
        <v>27</v>
      </c>
      <c r="AE79" s="353" t="s">
        <v>27</v>
      </c>
      <c r="AF79" s="353" t="s">
        <v>27</v>
      </c>
      <c r="AG79" s="353" t="s">
        <v>27</v>
      </c>
      <c r="AH79" s="353" t="s">
        <v>27</v>
      </c>
      <c r="AI79" s="353" t="s">
        <v>27</v>
      </c>
      <c r="AJ79" s="353" t="s">
        <v>27</v>
      </c>
      <c r="AK79" s="353" t="s">
        <v>27</v>
      </c>
      <c r="AL79" s="353" t="s">
        <v>27</v>
      </c>
      <c r="AM79" s="353" t="s">
        <v>27</v>
      </c>
    </row>
    <row r="80" spans="1:39" ht="31.5" customHeight="1">
      <c r="A80" s="532" t="s">
        <v>27</v>
      </c>
      <c r="B80" s="1007">
        <v>34</v>
      </c>
      <c r="C80" s="985">
        <v>1841</v>
      </c>
      <c r="D80" s="985" t="s">
        <v>2036</v>
      </c>
      <c r="E80" s="985" t="s">
        <v>2037</v>
      </c>
      <c r="F80" s="985" t="s">
        <v>2038</v>
      </c>
      <c r="G80" s="985" t="s">
        <v>2039</v>
      </c>
      <c r="H80" s="985" t="s">
        <v>2010</v>
      </c>
      <c r="I80" s="985" t="s">
        <v>1873</v>
      </c>
      <c r="J80" s="985" t="s">
        <v>1874</v>
      </c>
      <c r="K80" s="994">
        <v>6841000000</v>
      </c>
      <c r="L80" s="1006" t="s">
        <v>1875</v>
      </c>
      <c r="M80" s="985" t="s">
        <v>837</v>
      </c>
      <c r="N80" s="985" t="s">
        <v>27</v>
      </c>
      <c r="O80" s="985" t="s">
        <v>799</v>
      </c>
      <c r="P80" s="1026" t="s">
        <v>27</v>
      </c>
      <c r="Q80" s="532" t="s">
        <v>27</v>
      </c>
      <c r="R80" s="535" t="s">
        <v>27</v>
      </c>
      <c r="S80" s="535" t="s">
        <v>27</v>
      </c>
      <c r="T80" s="535" t="s">
        <v>27</v>
      </c>
      <c r="U80" s="543" t="s">
        <v>27</v>
      </c>
      <c r="V80" s="543" t="s">
        <v>27</v>
      </c>
      <c r="W80" s="543" t="s">
        <v>27</v>
      </c>
      <c r="X80" s="532" t="s">
        <v>27</v>
      </c>
      <c r="Y80" s="353" t="s">
        <v>27</v>
      </c>
      <c r="Z80" s="353" t="s">
        <v>27</v>
      </c>
      <c r="AA80" s="353" t="s">
        <v>27</v>
      </c>
      <c r="AB80" s="353" t="s">
        <v>27</v>
      </c>
      <c r="AC80" s="353" t="s">
        <v>27</v>
      </c>
      <c r="AD80" s="353" t="s">
        <v>27</v>
      </c>
      <c r="AE80" s="353" t="s">
        <v>27</v>
      </c>
      <c r="AF80" s="353" t="s">
        <v>27</v>
      </c>
      <c r="AG80" s="353" t="s">
        <v>27</v>
      </c>
      <c r="AH80" s="353" t="s">
        <v>27</v>
      </c>
      <c r="AI80" s="353" t="s">
        <v>27</v>
      </c>
      <c r="AJ80" s="353" t="s">
        <v>27</v>
      </c>
      <c r="AK80" s="353" t="s">
        <v>27</v>
      </c>
      <c r="AL80" s="353" t="s">
        <v>27</v>
      </c>
      <c r="AM80" s="353" t="s">
        <v>27</v>
      </c>
    </row>
    <row r="81" spans="1:39" ht="31.5" customHeight="1">
      <c r="A81" s="532" t="s">
        <v>27</v>
      </c>
      <c r="B81" s="1008"/>
      <c r="C81" s="986"/>
      <c r="D81" s="991"/>
      <c r="E81" s="991"/>
      <c r="F81" s="991"/>
      <c r="G81" s="991"/>
      <c r="H81" s="991"/>
      <c r="I81" s="991"/>
      <c r="J81" s="986"/>
      <c r="K81" s="991"/>
      <c r="L81" s="997"/>
      <c r="M81" s="986"/>
      <c r="N81" s="991"/>
      <c r="O81" s="991"/>
      <c r="P81" s="1027"/>
      <c r="Q81" s="532" t="s">
        <v>27</v>
      </c>
      <c r="R81" s="535" t="s">
        <v>27</v>
      </c>
      <c r="S81" s="535" t="s">
        <v>27</v>
      </c>
      <c r="T81" s="535" t="s">
        <v>27</v>
      </c>
      <c r="U81" s="543" t="s">
        <v>27</v>
      </c>
      <c r="V81" s="543" t="s">
        <v>27</v>
      </c>
      <c r="W81" s="543" t="s">
        <v>27</v>
      </c>
      <c r="X81" s="532" t="s">
        <v>27</v>
      </c>
      <c r="Y81" s="353" t="s">
        <v>27</v>
      </c>
      <c r="Z81" s="353" t="s">
        <v>27</v>
      </c>
      <c r="AA81" s="353" t="s">
        <v>27</v>
      </c>
      <c r="AB81" s="353" t="s">
        <v>27</v>
      </c>
      <c r="AC81" s="353" t="s">
        <v>27</v>
      </c>
      <c r="AD81" s="353" t="s">
        <v>27</v>
      </c>
      <c r="AE81" s="353" t="s">
        <v>27</v>
      </c>
      <c r="AF81" s="353" t="s">
        <v>27</v>
      </c>
      <c r="AG81" s="353" t="s">
        <v>27</v>
      </c>
      <c r="AH81" s="353" t="s">
        <v>27</v>
      </c>
      <c r="AI81" s="353" t="s">
        <v>27</v>
      </c>
      <c r="AJ81" s="353" t="s">
        <v>27</v>
      </c>
      <c r="AK81" s="353" t="s">
        <v>27</v>
      </c>
      <c r="AL81" s="353" t="s">
        <v>27</v>
      </c>
      <c r="AM81" s="353" t="s">
        <v>27</v>
      </c>
    </row>
    <row r="82" spans="1:39" ht="31.5" customHeight="1">
      <c r="A82" s="532" t="s">
        <v>27</v>
      </c>
      <c r="B82" s="1007">
        <v>35</v>
      </c>
      <c r="C82" s="985">
        <v>1723</v>
      </c>
      <c r="D82" s="985" t="s">
        <v>2040</v>
      </c>
      <c r="E82" s="985" t="s">
        <v>2041</v>
      </c>
      <c r="F82" s="985" t="s">
        <v>2042</v>
      </c>
      <c r="G82" s="985" t="s">
        <v>2043</v>
      </c>
      <c r="H82" s="985" t="s">
        <v>1949</v>
      </c>
      <c r="I82" s="985" t="s">
        <v>1873</v>
      </c>
      <c r="J82" s="985" t="s">
        <v>1874</v>
      </c>
      <c r="K82" s="994">
        <v>1903000000</v>
      </c>
      <c r="L82" s="1006" t="s">
        <v>1875</v>
      </c>
      <c r="M82" s="985" t="s">
        <v>837</v>
      </c>
      <c r="N82" s="985" t="s">
        <v>27</v>
      </c>
      <c r="O82" s="985" t="s">
        <v>799</v>
      </c>
      <c r="P82" s="1026" t="s">
        <v>27</v>
      </c>
      <c r="Q82" s="532" t="s">
        <v>27</v>
      </c>
      <c r="R82" s="535" t="s">
        <v>27</v>
      </c>
      <c r="S82" s="535" t="s">
        <v>27</v>
      </c>
      <c r="T82" s="535" t="s">
        <v>27</v>
      </c>
      <c r="U82" s="543" t="s">
        <v>27</v>
      </c>
      <c r="V82" s="543" t="s">
        <v>27</v>
      </c>
      <c r="W82" s="543" t="s">
        <v>27</v>
      </c>
      <c r="X82" s="532" t="s">
        <v>27</v>
      </c>
      <c r="Y82" s="353" t="s">
        <v>27</v>
      </c>
      <c r="Z82" s="353" t="s">
        <v>27</v>
      </c>
      <c r="AA82" s="353" t="s">
        <v>27</v>
      </c>
      <c r="AB82" s="353" t="s">
        <v>27</v>
      </c>
      <c r="AC82" s="353" t="s">
        <v>27</v>
      </c>
      <c r="AD82" s="353" t="s">
        <v>27</v>
      </c>
      <c r="AE82" s="353" t="s">
        <v>27</v>
      </c>
      <c r="AF82" s="353" t="s">
        <v>27</v>
      </c>
      <c r="AG82" s="353" t="s">
        <v>27</v>
      </c>
      <c r="AH82" s="353" t="s">
        <v>27</v>
      </c>
      <c r="AI82" s="353" t="s">
        <v>27</v>
      </c>
      <c r="AJ82" s="353" t="s">
        <v>27</v>
      </c>
      <c r="AK82" s="353" t="s">
        <v>27</v>
      </c>
      <c r="AL82" s="353" t="s">
        <v>27</v>
      </c>
      <c r="AM82" s="353" t="s">
        <v>27</v>
      </c>
    </row>
    <row r="83" spans="1:39" ht="31.5" customHeight="1">
      <c r="A83" s="532" t="s">
        <v>27</v>
      </c>
      <c r="B83" s="1065"/>
      <c r="C83" s="986"/>
      <c r="D83" s="991"/>
      <c r="E83" s="991"/>
      <c r="F83" s="991"/>
      <c r="G83" s="991"/>
      <c r="H83" s="991"/>
      <c r="I83" s="991"/>
      <c r="J83" s="986"/>
      <c r="K83" s="991"/>
      <c r="L83" s="997"/>
      <c r="M83" s="986"/>
      <c r="N83" s="991"/>
      <c r="O83" s="991"/>
      <c r="P83" s="1027"/>
      <c r="Q83" s="532" t="s">
        <v>27</v>
      </c>
      <c r="R83" s="535" t="s">
        <v>27</v>
      </c>
      <c r="S83" s="535" t="s">
        <v>27</v>
      </c>
      <c r="T83" s="535" t="s">
        <v>27</v>
      </c>
      <c r="U83" s="543" t="s">
        <v>27</v>
      </c>
      <c r="V83" s="543" t="s">
        <v>27</v>
      </c>
      <c r="W83" s="543" t="s">
        <v>27</v>
      </c>
      <c r="X83" s="532" t="s">
        <v>27</v>
      </c>
      <c r="Y83" s="353" t="s">
        <v>27</v>
      </c>
      <c r="Z83" s="353" t="s">
        <v>27</v>
      </c>
      <c r="AA83" s="353" t="s">
        <v>27</v>
      </c>
      <c r="AB83" s="353" t="s">
        <v>27</v>
      </c>
      <c r="AC83" s="353" t="s">
        <v>27</v>
      </c>
      <c r="AD83" s="353" t="s">
        <v>27</v>
      </c>
      <c r="AE83" s="353" t="s">
        <v>27</v>
      </c>
      <c r="AF83" s="353" t="s">
        <v>27</v>
      </c>
      <c r="AG83" s="353" t="s">
        <v>27</v>
      </c>
      <c r="AH83" s="353" t="s">
        <v>27</v>
      </c>
      <c r="AI83" s="353" t="s">
        <v>27</v>
      </c>
      <c r="AJ83" s="353" t="s">
        <v>27</v>
      </c>
      <c r="AK83" s="353" t="s">
        <v>27</v>
      </c>
      <c r="AL83" s="353" t="s">
        <v>27</v>
      </c>
      <c r="AM83" s="353" t="s">
        <v>27</v>
      </c>
    </row>
    <row r="84" spans="1:39">
      <c r="A84" s="532" t="s">
        <v>27</v>
      </c>
      <c r="B84" s="351" t="s">
        <v>2044</v>
      </c>
      <c r="C84" s="532"/>
      <c r="D84" s="532"/>
      <c r="E84" s="532"/>
      <c r="F84" s="532"/>
      <c r="G84" s="532" t="s">
        <v>27</v>
      </c>
      <c r="H84" s="532" t="s">
        <v>27</v>
      </c>
      <c r="I84" s="532" t="s">
        <v>27</v>
      </c>
      <c r="J84" s="532" t="s">
        <v>27</v>
      </c>
      <c r="K84" s="532" t="s">
        <v>27</v>
      </c>
      <c r="L84" s="532" t="s">
        <v>27</v>
      </c>
      <c r="M84" s="532" t="s">
        <v>27</v>
      </c>
      <c r="N84" s="532" t="s">
        <v>27</v>
      </c>
      <c r="O84" s="532" t="s">
        <v>27</v>
      </c>
      <c r="P84" s="532" t="s">
        <v>27</v>
      </c>
      <c r="Q84" s="532" t="s">
        <v>27</v>
      </c>
      <c r="R84" s="532" t="s">
        <v>27</v>
      </c>
      <c r="S84" s="532" t="s">
        <v>27</v>
      </c>
      <c r="T84" s="532" t="s">
        <v>27</v>
      </c>
      <c r="U84" s="532" t="s">
        <v>27</v>
      </c>
      <c r="V84" s="532" t="s">
        <v>27</v>
      </c>
      <c r="W84" s="532" t="s">
        <v>27</v>
      </c>
      <c r="X84" s="532" t="s">
        <v>27</v>
      </c>
      <c r="Y84" s="532" t="s">
        <v>2044</v>
      </c>
      <c r="Z84" s="532"/>
      <c r="AA84" s="532"/>
      <c r="AB84" s="532"/>
      <c r="AC84" s="532" t="s">
        <v>27</v>
      </c>
      <c r="AD84" s="532" t="s">
        <v>27</v>
      </c>
      <c r="AE84" s="532" t="s">
        <v>27</v>
      </c>
      <c r="AF84" s="532" t="s">
        <v>27</v>
      </c>
      <c r="AG84" s="532" t="s">
        <v>27</v>
      </c>
      <c r="AH84" s="532" t="s">
        <v>27</v>
      </c>
      <c r="AI84" s="532" t="s">
        <v>27</v>
      </c>
      <c r="AJ84" s="532" t="s">
        <v>27</v>
      </c>
      <c r="AK84" s="532" t="s">
        <v>27</v>
      </c>
      <c r="AL84" s="532" t="s">
        <v>27</v>
      </c>
      <c r="AM84" s="532" t="s">
        <v>27</v>
      </c>
    </row>
    <row r="85" spans="1:39">
      <c r="A85" s="532" t="s">
        <v>27</v>
      </c>
      <c r="B85" s="351" t="s">
        <v>27</v>
      </c>
      <c r="C85" s="532" t="s">
        <v>27</v>
      </c>
      <c r="D85" s="532" t="s">
        <v>27</v>
      </c>
      <c r="E85" s="532" t="s">
        <v>27</v>
      </c>
      <c r="F85" s="532" t="s">
        <v>27</v>
      </c>
      <c r="G85" s="532" t="s">
        <v>27</v>
      </c>
      <c r="H85" s="532" t="s">
        <v>27</v>
      </c>
      <c r="I85" s="532" t="s">
        <v>27</v>
      </c>
      <c r="J85" s="532" t="s">
        <v>27</v>
      </c>
      <c r="K85" s="532" t="s">
        <v>27</v>
      </c>
      <c r="L85" s="532" t="s">
        <v>27</v>
      </c>
      <c r="M85" s="532" t="s">
        <v>27</v>
      </c>
      <c r="N85" s="532" t="s">
        <v>27</v>
      </c>
      <c r="O85" s="532" t="s">
        <v>27</v>
      </c>
      <c r="P85" s="532" t="s">
        <v>27</v>
      </c>
      <c r="Q85" s="532" t="s">
        <v>27</v>
      </c>
      <c r="R85" s="532" t="s">
        <v>27</v>
      </c>
      <c r="S85" s="532" t="s">
        <v>27</v>
      </c>
      <c r="T85" s="532" t="s">
        <v>27</v>
      </c>
      <c r="U85" s="532" t="s">
        <v>27</v>
      </c>
      <c r="V85" s="532" t="s">
        <v>27</v>
      </c>
      <c r="W85" s="532" t="s">
        <v>27</v>
      </c>
      <c r="X85" s="532" t="s">
        <v>27</v>
      </c>
      <c r="Y85" s="532" t="s">
        <v>27</v>
      </c>
      <c r="Z85" s="532" t="s">
        <v>27</v>
      </c>
      <c r="AA85" s="532" t="s">
        <v>27</v>
      </c>
      <c r="AB85" s="532" t="s">
        <v>27</v>
      </c>
      <c r="AC85" s="532" t="s">
        <v>27</v>
      </c>
      <c r="AD85" s="532" t="s">
        <v>27</v>
      </c>
      <c r="AE85" s="532" t="s">
        <v>27</v>
      </c>
      <c r="AF85" s="532" t="s">
        <v>27</v>
      </c>
      <c r="AG85" s="532" t="s">
        <v>27</v>
      </c>
      <c r="AH85" s="532" t="s">
        <v>27</v>
      </c>
      <c r="AI85" s="532" t="s">
        <v>27</v>
      </c>
      <c r="AJ85" s="532" t="s">
        <v>27</v>
      </c>
      <c r="AK85" s="532" t="s">
        <v>27</v>
      </c>
      <c r="AL85" s="532" t="s">
        <v>27</v>
      </c>
      <c r="AM85" s="532" t="s">
        <v>27</v>
      </c>
    </row>
    <row r="86" spans="1:39">
      <c r="A86" s="532" t="s">
        <v>27</v>
      </c>
      <c r="B86" s="351" t="s">
        <v>27</v>
      </c>
      <c r="C86" s="532" t="s">
        <v>27</v>
      </c>
      <c r="D86" s="532" t="s">
        <v>27</v>
      </c>
      <c r="E86" s="532" t="s">
        <v>27</v>
      </c>
      <c r="F86" s="532" t="s">
        <v>27</v>
      </c>
      <c r="G86" s="532" t="s">
        <v>27</v>
      </c>
      <c r="H86" s="532" t="s">
        <v>27</v>
      </c>
      <c r="I86" s="532" t="s">
        <v>27</v>
      </c>
      <c r="J86" s="532" t="s">
        <v>27</v>
      </c>
      <c r="K86" s="532" t="s">
        <v>27</v>
      </c>
      <c r="L86" s="532" t="s">
        <v>27</v>
      </c>
      <c r="M86" s="532" t="s">
        <v>27</v>
      </c>
      <c r="N86" s="532" t="s">
        <v>27</v>
      </c>
      <c r="O86" s="532" t="s">
        <v>27</v>
      </c>
      <c r="P86" s="532" t="s">
        <v>27</v>
      </c>
      <c r="Q86" s="532" t="s">
        <v>27</v>
      </c>
      <c r="R86" s="532" t="s">
        <v>27</v>
      </c>
      <c r="S86" s="532" t="s">
        <v>27</v>
      </c>
      <c r="T86" s="532" t="s">
        <v>27</v>
      </c>
      <c r="U86" s="532" t="s">
        <v>27</v>
      </c>
      <c r="V86" s="532" t="s">
        <v>27</v>
      </c>
      <c r="W86" s="532" t="s">
        <v>27</v>
      </c>
      <c r="X86" s="532" t="s">
        <v>27</v>
      </c>
      <c r="Y86" s="532" t="s">
        <v>27</v>
      </c>
      <c r="Z86" s="532" t="s">
        <v>27</v>
      </c>
      <c r="AA86" s="532" t="s">
        <v>27</v>
      </c>
      <c r="AB86" s="532" t="s">
        <v>27</v>
      </c>
      <c r="AC86" s="532" t="s">
        <v>27</v>
      </c>
      <c r="AD86" s="532" t="s">
        <v>27</v>
      </c>
      <c r="AE86" s="532" t="s">
        <v>27</v>
      </c>
      <c r="AF86" s="532" t="s">
        <v>27</v>
      </c>
      <c r="AG86" s="532" t="s">
        <v>27</v>
      </c>
      <c r="AH86" s="532" t="s">
        <v>27</v>
      </c>
      <c r="AI86" s="532" t="s">
        <v>27</v>
      </c>
      <c r="AJ86" s="532" t="s">
        <v>27</v>
      </c>
      <c r="AK86" s="532" t="s">
        <v>27</v>
      </c>
      <c r="AL86" s="532" t="s">
        <v>27</v>
      </c>
      <c r="AM86" s="532" t="s">
        <v>27</v>
      </c>
    </row>
    <row r="87" spans="1:39" ht="15" customHeight="1">
      <c r="A87" s="532" t="s">
        <v>27</v>
      </c>
      <c r="B87" s="1035" t="s">
        <v>2045</v>
      </c>
      <c r="C87" s="1035"/>
      <c r="D87" s="1035"/>
      <c r="E87" s="1035"/>
      <c r="F87" s="1035"/>
      <c r="G87" s="1035"/>
      <c r="H87" s="1035"/>
      <c r="I87" s="1035"/>
      <c r="J87" s="1035"/>
      <c r="K87" s="1035"/>
      <c r="L87" s="1035"/>
      <c r="M87" s="1035"/>
      <c r="N87" s="1035"/>
      <c r="O87" s="1035"/>
      <c r="P87" s="1035"/>
      <c r="Q87" s="532" t="s">
        <v>27</v>
      </c>
      <c r="R87" s="532" t="s">
        <v>27</v>
      </c>
      <c r="S87" s="532" t="s">
        <v>27</v>
      </c>
      <c r="T87" s="532" t="s">
        <v>27</v>
      </c>
      <c r="U87" s="532" t="s">
        <v>27</v>
      </c>
      <c r="V87" s="532" t="s">
        <v>27</v>
      </c>
      <c r="W87" s="532" t="s">
        <v>27</v>
      </c>
      <c r="X87" s="532" t="s">
        <v>27</v>
      </c>
      <c r="Y87" s="1035" t="s">
        <v>2045</v>
      </c>
      <c r="Z87" s="1035"/>
      <c r="AA87" s="1035"/>
      <c r="AB87" s="1035"/>
      <c r="AC87" s="1035"/>
      <c r="AD87" s="1035"/>
      <c r="AE87" s="1035"/>
      <c r="AF87" s="1035"/>
      <c r="AG87" s="1035"/>
      <c r="AH87" s="1035"/>
      <c r="AI87" s="1035"/>
      <c r="AJ87" s="1035"/>
      <c r="AK87" s="1035"/>
      <c r="AL87" s="1035"/>
      <c r="AM87" s="1035"/>
    </row>
    <row r="88" spans="1:39" ht="15" customHeight="1">
      <c r="A88" s="532" t="s">
        <v>27</v>
      </c>
      <c r="B88" s="351" t="s">
        <v>27</v>
      </c>
      <c r="C88" s="532" t="s">
        <v>27</v>
      </c>
      <c r="D88" s="532" t="s">
        <v>27</v>
      </c>
      <c r="E88" s="532" t="s">
        <v>27</v>
      </c>
      <c r="F88" s="532" t="s">
        <v>27</v>
      </c>
      <c r="G88" s="532" t="s">
        <v>27</v>
      </c>
      <c r="H88" s="532" t="s">
        <v>27</v>
      </c>
      <c r="I88" s="532" t="s">
        <v>27</v>
      </c>
      <c r="J88" s="532" t="s">
        <v>27</v>
      </c>
      <c r="K88" s="532" t="s">
        <v>27</v>
      </c>
      <c r="L88" s="532" t="s">
        <v>27</v>
      </c>
      <c r="M88" s="532" t="s">
        <v>27</v>
      </c>
      <c r="N88" s="532" t="s">
        <v>27</v>
      </c>
      <c r="O88" s="532" t="s">
        <v>27</v>
      </c>
      <c r="P88" s="532" t="s">
        <v>27</v>
      </c>
      <c r="Q88" s="532" t="s">
        <v>27</v>
      </c>
      <c r="R88" s="1040" t="s">
        <v>1848</v>
      </c>
      <c r="S88" s="1040"/>
      <c r="T88" s="1040"/>
      <c r="U88" s="1040" t="s">
        <v>1849</v>
      </c>
      <c r="V88" s="1040"/>
      <c r="W88" s="1040"/>
      <c r="X88" s="532" t="s">
        <v>27</v>
      </c>
      <c r="Y88" s="532" t="s">
        <v>27</v>
      </c>
      <c r="Z88" s="532" t="s">
        <v>27</v>
      </c>
      <c r="AA88" s="532" t="s">
        <v>27</v>
      </c>
      <c r="AB88" s="532" t="s">
        <v>27</v>
      </c>
      <c r="AC88" s="532" t="s">
        <v>27</v>
      </c>
      <c r="AD88" s="532" t="s">
        <v>27</v>
      </c>
      <c r="AE88" s="532" t="s">
        <v>27</v>
      </c>
      <c r="AF88" s="532" t="s">
        <v>27</v>
      </c>
      <c r="AG88" s="532" t="s">
        <v>27</v>
      </c>
      <c r="AH88" s="532" t="s">
        <v>27</v>
      </c>
      <c r="AI88" s="532" t="s">
        <v>27</v>
      </c>
      <c r="AJ88" s="532" t="s">
        <v>27</v>
      </c>
      <c r="AK88" s="532" t="s">
        <v>27</v>
      </c>
      <c r="AL88" s="532" t="s">
        <v>27</v>
      </c>
      <c r="AM88" s="532" t="s">
        <v>27</v>
      </c>
    </row>
    <row r="89" spans="1:39" ht="94.9" customHeight="1">
      <c r="A89" s="532" t="s">
        <v>27</v>
      </c>
      <c r="B89" s="1047" t="s">
        <v>1850</v>
      </c>
      <c r="C89" s="1045" t="s">
        <v>2046</v>
      </c>
      <c r="D89" s="1045" t="s">
        <v>2047</v>
      </c>
      <c r="E89" s="1045" t="s">
        <v>2048</v>
      </c>
      <c r="F89" s="1045" t="s">
        <v>1859</v>
      </c>
      <c r="G89" s="1045" t="s">
        <v>2049</v>
      </c>
      <c r="H89" s="1045" t="s">
        <v>2050</v>
      </c>
      <c r="I89" s="1045" t="s">
        <v>2051</v>
      </c>
      <c r="J89" s="1045" t="s">
        <v>2052</v>
      </c>
      <c r="K89" s="1045" t="s">
        <v>2053</v>
      </c>
      <c r="L89" s="1045" t="s">
        <v>2054</v>
      </c>
      <c r="M89" s="1045" t="s">
        <v>2055</v>
      </c>
      <c r="N89" s="1045" t="s">
        <v>2056</v>
      </c>
      <c r="O89" s="1045" t="s">
        <v>2057</v>
      </c>
      <c r="P89" s="1063" t="s">
        <v>1145</v>
      </c>
      <c r="Q89" s="532" t="s">
        <v>27</v>
      </c>
      <c r="R89" s="1009" t="s">
        <v>2058</v>
      </c>
      <c r="S89" s="1009"/>
      <c r="T89" s="1009"/>
      <c r="U89" s="1003" t="s">
        <v>2059</v>
      </c>
      <c r="V89" s="1003"/>
      <c r="W89" s="1003"/>
      <c r="X89" s="532" t="s">
        <v>27</v>
      </c>
      <c r="Y89" s="1030" t="s">
        <v>1850</v>
      </c>
      <c r="Z89" s="1028" t="s">
        <v>2046</v>
      </c>
      <c r="AA89" s="1028" t="s">
        <v>2047</v>
      </c>
      <c r="AB89" s="1028" t="s">
        <v>2048</v>
      </c>
      <c r="AC89" s="1028" t="s">
        <v>1859</v>
      </c>
      <c r="AD89" s="1028" t="s">
        <v>2049</v>
      </c>
      <c r="AE89" s="1028" t="s">
        <v>2050</v>
      </c>
      <c r="AF89" s="1028" t="s">
        <v>2051</v>
      </c>
      <c r="AG89" s="1028" t="s">
        <v>2052</v>
      </c>
      <c r="AH89" s="1028" t="s">
        <v>2053</v>
      </c>
      <c r="AI89" s="1028" t="s">
        <v>2054</v>
      </c>
      <c r="AJ89" s="1028" t="s">
        <v>2055</v>
      </c>
      <c r="AK89" s="1028" t="s">
        <v>2056</v>
      </c>
      <c r="AL89" s="1028" t="s">
        <v>2057</v>
      </c>
      <c r="AM89" s="1036" t="s">
        <v>1145</v>
      </c>
    </row>
    <row r="90" spans="1:39" ht="94.9" customHeight="1">
      <c r="A90" s="532" t="s">
        <v>27</v>
      </c>
      <c r="B90" s="1048"/>
      <c r="C90" s="1029"/>
      <c r="D90" s="1029"/>
      <c r="E90" s="1029"/>
      <c r="F90" s="1029"/>
      <c r="G90" s="1029"/>
      <c r="H90" s="1029"/>
      <c r="I90" s="1029"/>
      <c r="J90" s="1029"/>
      <c r="K90" s="1029"/>
      <c r="L90" s="1029"/>
      <c r="M90" s="1029"/>
      <c r="N90" s="1029"/>
      <c r="O90" s="1029"/>
      <c r="P90" s="1064"/>
      <c r="Q90" s="532" t="s">
        <v>27</v>
      </c>
      <c r="R90" s="1009" t="s">
        <v>2060</v>
      </c>
      <c r="S90" s="1009"/>
      <c r="T90" s="1009"/>
      <c r="U90" s="1003"/>
      <c r="V90" s="1003"/>
      <c r="W90" s="1003"/>
      <c r="X90" s="532" t="s">
        <v>27</v>
      </c>
      <c r="Y90" s="1031"/>
      <c r="Z90" s="1029"/>
      <c r="AA90" s="1029"/>
      <c r="AB90" s="1029"/>
      <c r="AC90" s="1029"/>
      <c r="AD90" s="1029"/>
      <c r="AE90" s="1029"/>
      <c r="AF90" s="1029"/>
      <c r="AG90" s="1029"/>
      <c r="AH90" s="1029"/>
      <c r="AI90" s="1029"/>
      <c r="AJ90" s="1029"/>
      <c r="AK90" s="1029"/>
      <c r="AL90" s="1029"/>
      <c r="AM90" s="1037"/>
    </row>
    <row r="91" spans="1:39" ht="15" customHeight="1">
      <c r="A91" s="532" t="s">
        <v>27</v>
      </c>
      <c r="B91" s="982">
        <v>1</v>
      </c>
      <c r="C91" s="985">
        <v>1631</v>
      </c>
      <c r="D91" s="985" t="s">
        <v>1868</v>
      </c>
      <c r="E91" s="985" t="s">
        <v>27</v>
      </c>
      <c r="F91" s="1005">
        <v>1177000000</v>
      </c>
      <c r="G91" s="989" t="s">
        <v>1875</v>
      </c>
      <c r="H91" s="539" t="s">
        <v>2061</v>
      </c>
      <c r="I91" s="538" t="s">
        <v>2062</v>
      </c>
      <c r="J91" s="459">
        <v>169828021</v>
      </c>
      <c r="K91" s="539" t="s">
        <v>2063</v>
      </c>
      <c r="L91" s="539">
        <v>6</v>
      </c>
      <c r="M91" s="460">
        <v>44502</v>
      </c>
      <c r="N91" s="460">
        <v>44776</v>
      </c>
      <c r="O91" s="539" t="s">
        <v>2064</v>
      </c>
      <c r="P91" s="461" t="s">
        <v>27</v>
      </c>
      <c r="Q91" s="532" t="s">
        <v>27</v>
      </c>
      <c r="R91" s="1009" t="s">
        <v>2065</v>
      </c>
      <c r="S91" s="1009"/>
      <c r="T91" s="1009"/>
      <c r="U91" s="1003"/>
      <c r="V91" s="1003"/>
      <c r="W91" s="1003"/>
      <c r="X91" s="532" t="s">
        <v>27</v>
      </c>
      <c r="Y91" s="1038">
        <v>1</v>
      </c>
      <c r="Z91" s="1032">
        <v>20120239</v>
      </c>
      <c r="AA91" s="1032" t="s">
        <v>1877</v>
      </c>
      <c r="AB91" s="1032" t="s">
        <v>1878</v>
      </c>
      <c r="AC91" s="1034">
        <v>18000000000</v>
      </c>
      <c r="AD91" s="1032" t="s">
        <v>1884</v>
      </c>
      <c r="AE91" s="462" t="s">
        <v>2066</v>
      </c>
      <c r="AF91" s="462" t="s">
        <v>2067</v>
      </c>
      <c r="AG91" s="463">
        <v>4000000000</v>
      </c>
      <c r="AH91" s="462" t="s">
        <v>2068</v>
      </c>
      <c r="AI91" s="462">
        <v>12</v>
      </c>
      <c r="AJ91" s="462" t="s">
        <v>2069</v>
      </c>
      <c r="AK91" s="462" t="s">
        <v>2070</v>
      </c>
      <c r="AL91" s="462" t="s">
        <v>2071</v>
      </c>
      <c r="AM91" s="464" t="s">
        <v>27</v>
      </c>
    </row>
    <row r="92" spans="1:39" ht="30">
      <c r="A92" s="532" t="s">
        <v>27</v>
      </c>
      <c r="B92" s="982"/>
      <c r="C92" s="985"/>
      <c r="D92" s="985"/>
      <c r="E92" s="985"/>
      <c r="F92" s="985"/>
      <c r="G92" s="989"/>
      <c r="H92" s="539" t="s">
        <v>2072</v>
      </c>
      <c r="I92" s="696" t="s">
        <v>2073</v>
      </c>
      <c r="J92" s="459">
        <v>455087686</v>
      </c>
      <c r="K92" s="354" t="s">
        <v>2074</v>
      </c>
      <c r="L92" s="529">
        <v>7.0666666669999998</v>
      </c>
      <c r="M92" s="460">
        <v>45261</v>
      </c>
      <c r="N92" s="355">
        <v>45473</v>
      </c>
      <c r="O92" s="531" t="s">
        <v>2064</v>
      </c>
      <c r="P92" s="461" t="s">
        <v>27</v>
      </c>
      <c r="Q92" s="532" t="s">
        <v>27</v>
      </c>
      <c r="R92" s="535" t="s">
        <v>27</v>
      </c>
      <c r="S92" s="535" t="s">
        <v>27</v>
      </c>
      <c r="T92" s="535" t="s">
        <v>27</v>
      </c>
      <c r="U92" s="1003"/>
      <c r="V92" s="1003"/>
      <c r="W92" s="1003"/>
      <c r="X92" s="532" t="s">
        <v>27</v>
      </c>
      <c r="Y92" s="1038"/>
      <c r="Z92" s="1032"/>
      <c r="AA92" s="1032"/>
      <c r="AB92" s="1032"/>
      <c r="AC92" s="1032"/>
      <c r="AD92" s="1032"/>
      <c r="AE92" s="462" t="s">
        <v>27</v>
      </c>
      <c r="AF92" s="462" t="s">
        <v>27</v>
      </c>
      <c r="AG92" s="462" t="s">
        <v>27</v>
      </c>
      <c r="AH92" s="462" t="s">
        <v>27</v>
      </c>
      <c r="AI92" s="462" t="s">
        <v>27</v>
      </c>
      <c r="AJ92" s="462" t="s">
        <v>27</v>
      </c>
      <c r="AK92" s="462" t="s">
        <v>27</v>
      </c>
      <c r="AL92" s="462" t="s">
        <v>27</v>
      </c>
      <c r="AM92" s="464" t="s">
        <v>27</v>
      </c>
    </row>
    <row r="93" spans="1:39" ht="45" customHeight="1">
      <c r="A93" s="532" t="s">
        <v>27</v>
      </c>
      <c r="B93" s="990"/>
      <c r="C93" s="991"/>
      <c r="D93" s="991"/>
      <c r="E93" s="985"/>
      <c r="F93" s="991"/>
      <c r="G93" s="997"/>
      <c r="H93" s="539" t="s">
        <v>2075</v>
      </c>
      <c r="I93" s="696" t="s">
        <v>2076</v>
      </c>
      <c r="J93" s="459">
        <v>181100000</v>
      </c>
      <c r="K93" s="697" t="s">
        <v>2077</v>
      </c>
      <c r="L93" s="697">
        <v>6</v>
      </c>
      <c r="M93" s="460">
        <v>44911</v>
      </c>
      <c r="N93" s="698">
        <v>45230</v>
      </c>
      <c r="O93" s="539" t="s">
        <v>2064</v>
      </c>
      <c r="P93" s="461" t="s">
        <v>27</v>
      </c>
      <c r="Q93" s="532" t="s">
        <v>27</v>
      </c>
      <c r="R93" s="1009" t="s">
        <v>2078</v>
      </c>
      <c r="S93" s="1009"/>
      <c r="T93" s="1009"/>
      <c r="U93" s="1003"/>
      <c r="V93" s="1003"/>
      <c r="W93" s="1003"/>
      <c r="X93" s="532" t="s">
        <v>27</v>
      </c>
      <c r="Y93" s="1039"/>
      <c r="Z93" s="1033"/>
      <c r="AA93" s="1033"/>
      <c r="AB93" s="1033"/>
      <c r="AC93" s="1033"/>
      <c r="AD93" s="1033"/>
      <c r="AE93" s="462" t="s">
        <v>2079</v>
      </c>
      <c r="AF93" s="462" t="s">
        <v>27</v>
      </c>
      <c r="AG93" s="462" t="s">
        <v>27</v>
      </c>
      <c r="AH93" s="462" t="s">
        <v>27</v>
      </c>
      <c r="AI93" s="462" t="s">
        <v>27</v>
      </c>
      <c r="AJ93" s="462" t="s">
        <v>27</v>
      </c>
      <c r="AK93" s="462" t="s">
        <v>27</v>
      </c>
      <c r="AL93" s="462" t="s">
        <v>27</v>
      </c>
      <c r="AM93" s="464" t="s">
        <v>27</v>
      </c>
    </row>
    <row r="94" spans="1:39">
      <c r="A94" s="532" t="s">
        <v>27</v>
      </c>
      <c r="B94" s="982">
        <v>2</v>
      </c>
      <c r="C94" s="1019">
        <v>1815</v>
      </c>
      <c r="D94" s="985" t="s">
        <v>1886</v>
      </c>
      <c r="E94" s="1021" t="s">
        <v>27</v>
      </c>
      <c r="F94" s="1024">
        <v>15214000000</v>
      </c>
      <c r="G94" s="989" t="s">
        <v>1875</v>
      </c>
      <c r="H94" s="531" t="s">
        <v>2080</v>
      </c>
      <c r="I94" s="696" t="s">
        <v>2081</v>
      </c>
      <c r="J94" s="459">
        <v>671885108.89999998</v>
      </c>
      <c r="K94" s="539" t="s">
        <v>2082</v>
      </c>
      <c r="L94" s="538">
        <v>12</v>
      </c>
      <c r="M94" s="460">
        <v>44375</v>
      </c>
      <c r="N94" s="460">
        <v>44742</v>
      </c>
      <c r="O94" s="539" t="s">
        <v>2064</v>
      </c>
      <c r="P94" s="461" t="s">
        <v>27</v>
      </c>
      <c r="Q94" s="532" t="s">
        <v>27</v>
      </c>
      <c r="R94" s="1009"/>
      <c r="S94" s="1009"/>
      <c r="T94" s="1009"/>
      <c r="U94" s="1003"/>
      <c r="V94" s="1003"/>
      <c r="W94" s="1003"/>
      <c r="X94" s="532" t="s">
        <v>27</v>
      </c>
      <c r="Y94" s="1014">
        <v>2</v>
      </c>
      <c r="Z94" s="985" t="s">
        <v>27</v>
      </c>
      <c r="AA94" s="985" t="s">
        <v>27</v>
      </c>
      <c r="AB94" s="985" t="s">
        <v>27</v>
      </c>
      <c r="AC94" s="985" t="s">
        <v>27</v>
      </c>
      <c r="AD94" s="985" t="s">
        <v>27</v>
      </c>
      <c r="AE94" s="539" t="s">
        <v>27</v>
      </c>
      <c r="AF94" s="539" t="s">
        <v>27</v>
      </c>
      <c r="AG94" s="539" t="s">
        <v>27</v>
      </c>
      <c r="AH94" s="539" t="s">
        <v>27</v>
      </c>
      <c r="AI94" s="539" t="s">
        <v>27</v>
      </c>
      <c r="AJ94" s="539" t="s">
        <v>27</v>
      </c>
      <c r="AK94" s="539" t="s">
        <v>27</v>
      </c>
      <c r="AL94" s="539" t="s">
        <v>27</v>
      </c>
      <c r="AM94" s="458" t="s">
        <v>27</v>
      </c>
    </row>
    <row r="95" spans="1:39">
      <c r="A95" s="532" t="s">
        <v>27</v>
      </c>
      <c r="B95" s="982"/>
      <c r="C95" s="1019"/>
      <c r="D95" s="985"/>
      <c r="E95" s="1022"/>
      <c r="F95" s="1019"/>
      <c r="G95" s="989"/>
      <c r="H95" s="531" t="s">
        <v>846</v>
      </c>
      <c r="I95" s="696" t="s">
        <v>846</v>
      </c>
      <c r="J95" s="459">
        <v>2137069804</v>
      </c>
      <c r="K95" s="539" t="s">
        <v>2083</v>
      </c>
      <c r="L95" s="696"/>
      <c r="M95" s="460">
        <v>44228</v>
      </c>
      <c r="N95" s="539" t="s">
        <v>846</v>
      </c>
      <c r="O95" s="539" t="s">
        <v>2064</v>
      </c>
      <c r="P95" s="461" t="s">
        <v>27</v>
      </c>
      <c r="Q95" s="532" t="s">
        <v>27</v>
      </c>
      <c r="R95" s="1009"/>
      <c r="S95" s="1009"/>
      <c r="T95" s="1009"/>
      <c r="U95" s="1003"/>
      <c r="V95" s="1003"/>
      <c r="W95" s="1003"/>
      <c r="X95" s="532" t="s">
        <v>27</v>
      </c>
      <c r="Y95" s="1014"/>
      <c r="Z95" s="985"/>
      <c r="AA95" s="985"/>
      <c r="AB95" s="985"/>
      <c r="AC95" s="985"/>
      <c r="AD95" s="985"/>
      <c r="AE95" s="539" t="s">
        <v>27</v>
      </c>
      <c r="AF95" s="539" t="s">
        <v>27</v>
      </c>
      <c r="AG95" s="539" t="s">
        <v>27</v>
      </c>
      <c r="AH95" s="539" t="s">
        <v>27</v>
      </c>
      <c r="AI95" s="539" t="s">
        <v>27</v>
      </c>
      <c r="AJ95" s="539" t="s">
        <v>27</v>
      </c>
      <c r="AK95" s="539" t="s">
        <v>27</v>
      </c>
      <c r="AL95" s="539" t="s">
        <v>27</v>
      </c>
      <c r="AM95" s="458" t="s">
        <v>27</v>
      </c>
    </row>
    <row r="96" spans="1:39">
      <c r="A96" s="532" t="s">
        <v>27</v>
      </c>
      <c r="B96" s="982"/>
      <c r="C96" s="1019"/>
      <c r="D96" s="985"/>
      <c r="E96" s="1022"/>
      <c r="F96" s="1019"/>
      <c r="G96" s="989"/>
      <c r="H96" s="531" t="s">
        <v>2080</v>
      </c>
      <c r="I96" s="696" t="s">
        <v>2081</v>
      </c>
      <c r="J96" s="459">
        <v>707325200</v>
      </c>
      <c r="K96" s="539" t="s">
        <v>2082</v>
      </c>
      <c r="L96" s="696">
        <v>12</v>
      </c>
      <c r="M96" s="460">
        <v>44740</v>
      </c>
      <c r="N96" s="460">
        <v>45107</v>
      </c>
      <c r="O96" s="539" t="s">
        <v>2064</v>
      </c>
      <c r="P96" s="461" t="s">
        <v>27</v>
      </c>
      <c r="Q96" s="532" t="s">
        <v>27</v>
      </c>
      <c r="R96" s="535" t="s">
        <v>27</v>
      </c>
      <c r="S96" s="535" t="s">
        <v>27</v>
      </c>
      <c r="T96" s="535" t="s">
        <v>27</v>
      </c>
      <c r="U96" s="1003"/>
      <c r="V96" s="1003"/>
      <c r="W96" s="1003"/>
      <c r="X96" s="532" t="s">
        <v>27</v>
      </c>
      <c r="Y96" s="1014"/>
      <c r="Z96" s="985"/>
      <c r="AA96" s="985"/>
      <c r="AB96" s="985"/>
      <c r="AC96" s="985"/>
      <c r="AD96" s="985"/>
      <c r="AE96" s="539" t="s">
        <v>27</v>
      </c>
      <c r="AF96" s="539" t="s">
        <v>27</v>
      </c>
      <c r="AG96" s="539" t="s">
        <v>27</v>
      </c>
      <c r="AH96" s="539" t="s">
        <v>27</v>
      </c>
      <c r="AI96" s="539" t="s">
        <v>27</v>
      </c>
      <c r="AJ96" s="539" t="s">
        <v>27</v>
      </c>
      <c r="AK96" s="539" t="s">
        <v>27</v>
      </c>
      <c r="AL96" s="539" t="s">
        <v>27</v>
      </c>
      <c r="AM96" s="458" t="s">
        <v>27</v>
      </c>
    </row>
    <row r="97" spans="1:39">
      <c r="A97" s="532" t="s">
        <v>27</v>
      </c>
      <c r="B97" s="982"/>
      <c r="C97" s="1019"/>
      <c r="D97" s="985"/>
      <c r="E97" s="1022"/>
      <c r="F97" s="1019"/>
      <c r="G97" s="989"/>
      <c r="H97" s="531" t="s">
        <v>846</v>
      </c>
      <c r="I97" s="696" t="s">
        <v>846</v>
      </c>
      <c r="J97" s="459">
        <v>3435427000</v>
      </c>
      <c r="K97" s="539" t="s">
        <v>2083</v>
      </c>
      <c r="L97" s="696">
        <v>11</v>
      </c>
      <c r="M97" s="460">
        <v>44593</v>
      </c>
      <c r="N97" s="460">
        <v>44926</v>
      </c>
      <c r="O97" s="539" t="s">
        <v>2064</v>
      </c>
      <c r="P97" s="461" t="s">
        <v>27</v>
      </c>
      <c r="Q97" s="532" t="s">
        <v>27</v>
      </c>
      <c r="R97" s="535" t="s">
        <v>27</v>
      </c>
      <c r="S97" s="535" t="s">
        <v>27</v>
      </c>
      <c r="T97" s="535" t="s">
        <v>27</v>
      </c>
      <c r="U97" s="1003"/>
      <c r="V97" s="1003"/>
      <c r="W97" s="1003"/>
      <c r="X97" s="532" t="s">
        <v>27</v>
      </c>
      <c r="Y97" s="1014"/>
      <c r="Z97" s="985"/>
      <c r="AA97" s="985"/>
      <c r="AB97" s="985"/>
      <c r="AC97" s="985"/>
      <c r="AD97" s="985"/>
      <c r="AE97" s="539" t="s">
        <v>27</v>
      </c>
      <c r="AF97" s="539" t="s">
        <v>27</v>
      </c>
      <c r="AG97" s="539" t="s">
        <v>27</v>
      </c>
      <c r="AH97" s="539" t="s">
        <v>27</v>
      </c>
      <c r="AI97" s="539" t="s">
        <v>27</v>
      </c>
      <c r="AJ97" s="539" t="s">
        <v>27</v>
      </c>
      <c r="AK97" s="539" t="s">
        <v>27</v>
      </c>
      <c r="AL97" s="539" t="s">
        <v>27</v>
      </c>
      <c r="AM97" s="458" t="s">
        <v>27</v>
      </c>
    </row>
    <row r="98" spans="1:39" ht="30">
      <c r="A98" s="532" t="s">
        <v>27</v>
      </c>
      <c r="B98" s="982"/>
      <c r="C98" s="1019"/>
      <c r="D98" s="985"/>
      <c r="E98" s="1022"/>
      <c r="F98" s="1019"/>
      <c r="G98" s="989"/>
      <c r="H98" s="531" t="s">
        <v>2084</v>
      </c>
      <c r="I98" s="696" t="s">
        <v>2085</v>
      </c>
      <c r="J98" s="459">
        <v>1847184850</v>
      </c>
      <c r="K98" s="539" t="s">
        <v>2083</v>
      </c>
      <c r="L98" s="696">
        <v>11</v>
      </c>
      <c r="M98" s="460">
        <v>44958</v>
      </c>
      <c r="N98" s="460">
        <v>45291</v>
      </c>
      <c r="O98" s="539" t="s">
        <v>2064</v>
      </c>
      <c r="P98" s="461" t="s">
        <v>27</v>
      </c>
      <c r="Q98" s="532" t="s">
        <v>27</v>
      </c>
      <c r="R98" s="535" t="s">
        <v>27</v>
      </c>
      <c r="S98" s="535" t="s">
        <v>27</v>
      </c>
      <c r="T98" s="535" t="s">
        <v>27</v>
      </c>
      <c r="U98" s="1003"/>
      <c r="V98" s="1003"/>
      <c r="W98" s="1003"/>
      <c r="X98" s="532" t="s">
        <v>27</v>
      </c>
      <c r="Y98" s="1014"/>
      <c r="Z98" s="985"/>
      <c r="AA98" s="985"/>
      <c r="AB98" s="985"/>
      <c r="AC98" s="985"/>
      <c r="AD98" s="985"/>
      <c r="AE98" s="539" t="s">
        <v>27</v>
      </c>
      <c r="AF98" s="539" t="s">
        <v>27</v>
      </c>
      <c r="AG98" s="539" t="s">
        <v>27</v>
      </c>
      <c r="AH98" s="539" t="s">
        <v>27</v>
      </c>
      <c r="AI98" s="539" t="s">
        <v>27</v>
      </c>
      <c r="AJ98" s="539" t="s">
        <v>27</v>
      </c>
      <c r="AK98" s="539" t="s">
        <v>27</v>
      </c>
      <c r="AL98" s="539" t="s">
        <v>27</v>
      </c>
      <c r="AM98" s="458" t="s">
        <v>27</v>
      </c>
    </row>
    <row r="99" spans="1:39" ht="30" customHeight="1">
      <c r="A99" s="532" t="s">
        <v>27</v>
      </c>
      <c r="B99" s="983"/>
      <c r="C99" s="1020"/>
      <c r="D99" s="991"/>
      <c r="E99" s="1023"/>
      <c r="F99" s="1025"/>
      <c r="G99" s="998"/>
      <c r="H99" s="531" t="s">
        <v>2080</v>
      </c>
      <c r="I99" s="696" t="s">
        <v>2081</v>
      </c>
      <c r="J99" s="459">
        <v>1224116000</v>
      </c>
      <c r="K99" s="539" t="s">
        <v>2082</v>
      </c>
      <c r="L99" s="696">
        <v>12</v>
      </c>
      <c r="M99" s="460">
        <v>45105</v>
      </c>
      <c r="N99" s="460">
        <v>45473</v>
      </c>
      <c r="O99" s="539" t="s">
        <v>2064</v>
      </c>
      <c r="P99" s="461" t="s">
        <v>27</v>
      </c>
      <c r="Q99" s="532" t="s">
        <v>27</v>
      </c>
      <c r="R99" s="535" t="s">
        <v>27</v>
      </c>
      <c r="S99" s="535" t="s">
        <v>27</v>
      </c>
      <c r="T99" s="535" t="s">
        <v>27</v>
      </c>
      <c r="U99" s="1003"/>
      <c r="V99" s="1003"/>
      <c r="W99" s="1003"/>
      <c r="X99" s="532" t="s">
        <v>27</v>
      </c>
      <c r="Y99" s="1014"/>
      <c r="Z99" s="985"/>
      <c r="AA99" s="985"/>
      <c r="AB99" s="985"/>
      <c r="AC99" s="985"/>
      <c r="AD99" s="985"/>
      <c r="AE99" s="539" t="s">
        <v>27</v>
      </c>
      <c r="AF99" s="539" t="s">
        <v>27</v>
      </c>
      <c r="AG99" s="539" t="s">
        <v>27</v>
      </c>
      <c r="AH99" s="539" t="s">
        <v>27</v>
      </c>
      <c r="AI99" s="539" t="s">
        <v>27</v>
      </c>
      <c r="AJ99" s="539" t="s">
        <v>27</v>
      </c>
      <c r="AK99" s="539" t="s">
        <v>27</v>
      </c>
      <c r="AL99" s="539" t="s">
        <v>27</v>
      </c>
      <c r="AM99" s="458" t="s">
        <v>27</v>
      </c>
    </row>
    <row r="100" spans="1:39" ht="30" customHeight="1">
      <c r="A100" s="532" t="s">
        <v>27</v>
      </c>
      <c r="B100" s="982">
        <v>3</v>
      </c>
      <c r="C100" s="985">
        <v>1830</v>
      </c>
      <c r="D100" s="985" t="s">
        <v>1892</v>
      </c>
      <c r="E100" s="985" t="s">
        <v>27</v>
      </c>
      <c r="F100" s="994">
        <v>2613000000</v>
      </c>
      <c r="G100" s="989" t="s">
        <v>2086</v>
      </c>
      <c r="H100" s="539" t="s">
        <v>2087</v>
      </c>
      <c r="I100" s="696" t="s">
        <v>2088</v>
      </c>
      <c r="J100" s="459">
        <v>47165756</v>
      </c>
      <c r="K100" s="539" t="s">
        <v>2089</v>
      </c>
      <c r="L100" s="697">
        <v>5</v>
      </c>
      <c r="M100" s="460">
        <v>44599</v>
      </c>
      <c r="N100" s="460">
        <v>45000</v>
      </c>
      <c r="O100" s="539" t="s">
        <v>2064</v>
      </c>
      <c r="P100" s="461" t="s">
        <v>27</v>
      </c>
      <c r="Q100" s="532" t="s">
        <v>27</v>
      </c>
      <c r="R100" s="1009" t="s">
        <v>2090</v>
      </c>
      <c r="S100" s="1009"/>
      <c r="T100" s="1009"/>
      <c r="U100" s="1003"/>
      <c r="V100" s="1003"/>
      <c r="W100" s="1003"/>
      <c r="X100" s="532" t="s">
        <v>27</v>
      </c>
      <c r="Y100" s="1018"/>
      <c r="Z100" s="991"/>
      <c r="AA100" s="991"/>
      <c r="AB100" s="991"/>
      <c r="AC100" s="991"/>
      <c r="AD100" s="991"/>
      <c r="AE100" s="539" t="s">
        <v>27</v>
      </c>
      <c r="AF100" s="539" t="s">
        <v>27</v>
      </c>
      <c r="AG100" s="539" t="s">
        <v>27</v>
      </c>
      <c r="AH100" s="539" t="s">
        <v>27</v>
      </c>
      <c r="AI100" s="539" t="s">
        <v>27</v>
      </c>
      <c r="AJ100" s="539" t="s">
        <v>27</v>
      </c>
      <c r="AK100" s="539" t="s">
        <v>27</v>
      </c>
      <c r="AL100" s="539" t="s">
        <v>27</v>
      </c>
      <c r="AM100" s="458" t="s">
        <v>27</v>
      </c>
    </row>
    <row r="101" spans="1:39" ht="30" customHeight="1">
      <c r="A101" s="532" t="s">
        <v>27</v>
      </c>
      <c r="B101" s="982"/>
      <c r="C101" s="985"/>
      <c r="D101" s="985"/>
      <c r="E101" s="985"/>
      <c r="F101" s="985"/>
      <c r="G101" s="989"/>
      <c r="H101" s="539" t="s">
        <v>2091</v>
      </c>
      <c r="I101" s="696" t="s">
        <v>2092</v>
      </c>
      <c r="J101" s="459">
        <v>35066718</v>
      </c>
      <c r="K101" s="539" t="s">
        <v>2093</v>
      </c>
      <c r="L101" s="539">
        <v>9</v>
      </c>
      <c r="M101" s="460">
        <v>44600</v>
      </c>
      <c r="N101" s="460">
        <v>44880</v>
      </c>
      <c r="O101" s="539" t="s">
        <v>2064</v>
      </c>
      <c r="P101" s="461" t="s">
        <v>27</v>
      </c>
      <c r="Q101" s="532" t="s">
        <v>27</v>
      </c>
      <c r="R101" s="1009"/>
      <c r="S101" s="1009"/>
      <c r="T101" s="1009"/>
      <c r="U101" s="1003"/>
      <c r="V101" s="1003"/>
      <c r="W101" s="1003"/>
      <c r="X101" s="532" t="s">
        <v>27</v>
      </c>
      <c r="Y101" s="1014">
        <v>3</v>
      </c>
      <c r="Z101" s="985" t="s">
        <v>27</v>
      </c>
      <c r="AA101" s="985" t="s">
        <v>27</v>
      </c>
      <c r="AB101" s="985" t="s">
        <v>27</v>
      </c>
      <c r="AC101" s="985" t="s">
        <v>27</v>
      </c>
      <c r="AD101" s="985" t="s">
        <v>27</v>
      </c>
      <c r="AE101" s="539" t="s">
        <v>27</v>
      </c>
      <c r="AF101" s="539" t="s">
        <v>27</v>
      </c>
      <c r="AG101" s="539" t="s">
        <v>27</v>
      </c>
      <c r="AH101" s="539" t="s">
        <v>27</v>
      </c>
      <c r="AI101" s="539" t="s">
        <v>27</v>
      </c>
      <c r="AJ101" s="539" t="s">
        <v>27</v>
      </c>
      <c r="AK101" s="539" t="s">
        <v>27</v>
      </c>
      <c r="AL101" s="539" t="s">
        <v>27</v>
      </c>
      <c r="AM101" s="458" t="s">
        <v>27</v>
      </c>
    </row>
    <row r="102" spans="1:39" ht="30" customHeight="1">
      <c r="A102" s="532" t="s">
        <v>27</v>
      </c>
      <c r="B102" s="982"/>
      <c r="C102" s="985"/>
      <c r="D102" s="985"/>
      <c r="E102" s="985"/>
      <c r="F102" s="985"/>
      <c r="G102" s="989"/>
      <c r="H102" s="538" t="s">
        <v>2094</v>
      </c>
      <c r="I102" s="696" t="s">
        <v>2095</v>
      </c>
      <c r="J102" s="459">
        <v>243844472</v>
      </c>
      <c r="K102" s="538" t="s">
        <v>2096</v>
      </c>
      <c r="L102" s="538">
        <v>2</v>
      </c>
      <c r="M102" s="460">
        <v>44600</v>
      </c>
      <c r="N102" s="460">
        <v>44658</v>
      </c>
      <c r="O102" s="539" t="s">
        <v>2064</v>
      </c>
      <c r="P102" s="356" t="s">
        <v>27</v>
      </c>
      <c r="Q102" s="532" t="s">
        <v>27</v>
      </c>
      <c r="R102" s="1009"/>
      <c r="S102" s="1009"/>
      <c r="T102" s="1009"/>
      <c r="U102" s="1003"/>
      <c r="V102" s="1003"/>
      <c r="W102" s="1003"/>
      <c r="X102" s="532" t="s">
        <v>27</v>
      </c>
      <c r="Y102" s="1014"/>
      <c r="Z102" s="985"/>
      <c r="AA102" s="985"/>
      <c r="AB102" s="985"/>
      <c r="AC102" s="985"/>
      <c r="AD102" s="985"/>
      <c r="AE102" s="538" t="s">
        <v>27</v>
      </c>
      <c r="AF102" s="538" t="s">
        <v>27</v>
      </c>
      <c r="AG102" s="538" t="s">
        <v>27</v>
      </c>
      <c r="AH102" s="538" t="s">
        <v>27</v>
      </c>
      <c r="AI102" s="538" t="s">
        <v>27</v>
      </c>
      <c r="AJ102" s="538" t="s">
        <v>27</v>
      </c>
      <c r="AK102" s="538" t="s">
        <v>27</v>
      </c>
      <c r="AL102" s="538" t="s">
        <v>27</v>
      </c>
      <c r="AM102" s="357" t="s">
        <v>27</v>
      </c>
    </row>
    <row r="103" spans="1:39" ht="30" customHeight="1">
      <c r="A103" s="532" t="s">
        <v>27</v>
      </c>
      <c r="B103" s="982"/>
      <c r="C103" s="985"/>
      <c r="D103" s="985"/>
      <c r="E103" s="985"/>
      <c r="F103" s="985"/>
      <c r="G103" s="989"/>
      <c r="H103" s="696" t="s">
        <v>2097</v>
      </c>
      <c r="I103" s="696" t="s">
        <v>2098</v>
      </c>
      <c r="J103" s="459">
        <v>191115830</v>
      </c>
      <c r="K103" s="696" t="s">
        <v>2099</v>
      </c>
      <c r="L103" s="696">
        <v>4</v>
      </c>
      <c r="M103" s="460">
        <v>44447</v>
      </c>
      <c r="N103" s="460">
        <v>44568</v>
      </c>
      <c r="O103" s="539" t="s">
        <v>2064</v>
      </c>
      <c r="P103" s="699" t="s">
        <v>27</v>
      </c>
      <c r="Q103" s="532" t="s">
        <v>27</v>
      </c>
      <c r="R103" s="1009"/>
      <c r="S103" s="1009"/>
      <c r="T103" s="1009"/>
      <c r="U103" s="1003"/>
      <c r="V103" s="1003"/>
      <c r="W103" s="1003"/>
      <c r="X103" s="532" t="s">
        <v>27</v>
      </c>
      <c r="Y103" s="1014"/>
      <c r="Z103" s="985"/>
      <c r="AA103" s="985"/>
      <c r="AB103" s="985"/>
      <c r="AC103" s="985"/>
      <c r="AD103" s="985"/>
      <c r="AE103" s="696" t="s">
        <v>27</v>
      </c>
      <c r="AF103" s="696" t="s">
        <v>27</v>
      </c>
      <c r="AG103" s="696" t="s">
        <v>27</v>
      </c>
      <c r="AH103" s="696" t="s">
        <v>27</v>
      </c>
      <c r="AI103" s="696" t="s">
        <v>27</v>
      </c>
      <c r="AJ103" s="696" t="s">
        <v>27</v>
      </c>
      <c r="AK103" s="696" t="s">
        <v>27</v>
      </c>
      <c r="AL103" s="696" t="s">
        <v>27</v>
      </c>
      <c r="AM103" s="700" t="s">
        <v>27</v>
      </c>
    </row>
    <row r="104" spans="1:39" ht="30" customHeight="1">
      <c r="A104" s="532" t="s">
        <v>27</v>
      </c>
      <c r="B104" s="982"/>
      <c r="C104" s="985"/>
      <c r="D104" s="985"/>
      <c r="E104" s="985"/>
      <c r="F104" s="985"/>
      <c r="G104" s="989"/>
      <c r="H104" s="696" t="s">
        <v>2100</v>
      </c>
      <c r="I104" s="696" t="s">
        <v>2101</v>
      </c>
      <c r="J104" s="459">
        <v>280959622</v>
      </c>
      <c r="K104" s="696" t="s">
        <v>2102</v>
      </c>
      <c r="L104" s="696">
        <v>3</v>
      </c>
      <c r="M104" s="460">
        <v>44979</v>
      </c>
      <c r="N104" s="460">
        <v>45174</v>
      </c>
      <c r="O104" s="539" t="s">
        <v>2064</v>
      </c>
      <c r="P104" s="699" t="s">
        <v>27</v>
      </c>
      <c r="Q104" s="532" t="s">
        <v>27</v>
      </c>
      <c r="R104" s="1009"/>
      <c r="S104" s="1009"/>
      <c r="T104" s="1009"/>
      <c r="U104" s="1003"/>
      <c r="V104" s="1003"/>
      <c r="W104" s="1003"/>
      <c r="X104" s="532" t="s">
        <v>27</v>
      </c>
      <c r="Y104" s="1014"/>
      <c r="Z104" s="985"/>
      <c r="AA104" s="985"/>
      <c r="AB104" s="985"/>
      <c r="AC104" s="985"/>
      <c r="AD104" s="985"/>
      <c r="AE104" s="696" t="s">
        <v>27</v>
      </c>
      <c r="AF104" s="696" t="s">
        <v>27</v>
      </c>
      <c r="AG104" s="696" t="s">
        <v>27</v>
      </c>
      <c r="AH104" s="696" t="s">
        <v>27</v>
      </c>
      <c r="AI104" s="696" t="s">
        <v>27</v>
      </c>
      <c r="AJ104" s="696" t="s">
        <v>27</v>
      </c>
      <c r="AK104" s="696" t="s">
        <v>27</v>
      </c>
      <c r="AL104" s="696" t="s">
        <v>27</v>
      </c>
      <c r="AM104" s="700" t="s">
        <v>27</v>
      </c>
    </row>
    <row r="105" spans="1:39" ht="30" customHeight="1">
      <c r="A105" s="532" t="s">
        <v>27</v>
      </c>
      <c r="B105" s="982"/>
      <c r="C105" s="985"/>
      <c r="D105" s="985"/>
      <c r="E105" s="985"/>
      <c r="F105" s="985"/>
      <c r="G105" s="989"/>
      <c r="H105" s="696" t="s">
        <v>2103</v>
      </c>
      <c r="I105" s="696" t="s">
        <v>2104</v>
      </c>
      <c r="J105" s="459">
        <v>280000000</v>
      </c>
      <c r="K105" s="696" t="s">
        <v>2105</v>
      </c>
      <c r="L105" s="696">
        <v>7</v>
      </c>
      <c r="M105" s="460">
        <v>44852</v>
      </c>
      <c r="N105" s="460">
        <v>45063</v>
      </c>
      <c r="O105" s="539" t="s">
        <v>2064</v>
      </c>
      <c r="P105" s="699" t="s">
        <v>27</v>
      </c>
      <c r="Q105" s="532" t="s">
        <v>27</v>
      </c>
      <c r="R105" s="1009"/>
      <c r="S105" s="1009"/>
      <c r="T105" s="1009"/>
      <c r="U105" s="1003"/>
      <c r="V105" s="1003"/>
      <c r="W105" s="1003"/>
      <c r="X105" s="532" t="s">
        <v>27</v>
      </c>
      <c r="Y105" s="1014"/>
      <c r="Z105" s="985"/>
      <c r="AA105" s="985"/>
      <c r="AB105" s="985"/>
      <c r="AC105" s="985"/>
      <c r="AD105" s="985"/>
      <c r="AE105" s="696" t="s">
        <v>27</v>
      </c>
      <c r="AF105" s="696" t="s">
        <v>27</v>
      </c>
      <c r="AG105" s="696" t="s">
        <v>27</v>
      </c>
      <c r="AH105" s="696" t="s">
        <v>27</v>
      </c>
      <c r="AI105" s="696" t="s">
        <v>27</v>
      </c>
      <c r="AJ105" s="696" t="s">
        <v>27</v>
      </c>
      <c r="AK105" s="696" t="s">
        <v>27</v>
      </c>
      <c r="AL105" s="696" t="s">
        <v>27</v>
      </c>
      <c r="AM105" s="700" t="s">
        <v>27</v>
      </c>
    </row>
    <row r="106" spans="1:39" ht="30" customHeight="1">
      <c r="A106" s="532" t="s">
        <v>27</v>
      </c>
      <c r="B106" s="982"/>
      <c r="C106" s="985"/>
      <c r="D106" s="985"/>
      <c r="E106" s="985"/>
      <c r="F106" s="985"/>
      <c r="G106" s="989"/>
      <c r="H106" s="696" t="s">
        <v>2106</v>
      </c>
      <c r="I106" s="696" t="s">
        <v>2107</v>
      </c>
      <c r="J106" s="459">
        <v>379061430</v>
      </c>
      <c r="K106" s="696" t="s">
        <v>2105</v>
      </c>
      <c r="L106" s="696">
        <v>5</v>
      </c>
      <c r="M106" s="460">
        <v>45146</v>
      </c>
      <c r="N106" s="460">
        <v>45298</v>
      </c>
      <c r="O106" s="539" t="s">
        <v>2064</v>
      </c>
      <c r="P106" s="699" t="s">
        <v>27</v>
      </c>
      <c r="Q106" s="532" t="s">
        <v>27</v>
      </c>
      <c r="R106" s="1009"/>
      <c r="S106" s="1009"/>
      <c r="T106" s="1009"/>
      <c r="U106" s="1003"/>
      <c r="V106" s="1003"/>
      <c r="W106" s="1003"/>
      <c r="X106" s="532" t="s">
        <v>27</v>
      </c>
      <c r="Y106" s="1014"/>
      <c r="Z106" s="985"/>
      <c r="AA106" s="985"/>
      <c r="AB106" s="985"/>
      <c r="AC106" s="985"/>
      <c r="AD106" s="985"/>
      <c r="AE106" s="696" t="s">
        <v>27</v>
      </c>
      <c r="AF106" s="696" t="s">
        <v>27</v>
      </c>
      <c r="AG106" s="696" t="s">
        <v>27</v>
      </c>
      <c r="AH106" s="696" t="s">
        <v>27</v>
      </c>
      <c r="AI106" s="696" t="s">
        <v>27</v>
      </c>
      <c r="AJ106" s="696" t="s">
        <v>27</v>
      </c>
      <c r="AK106" s="696" t="s">
        <v>27</v>
      </c>
      <c r="AL106" s="696" t="s">
        <v>27</v>
      </c>
      <c r="AM106" s="700" t="s">
        <v>27</v>
      </c>
    </row>
    <row r="107" spans="1:39" ht="30" customHeight="1">
      <c r="A107" s="532" t="s">
        <v>27</v>
      </c>
      <c r="B107" s="982"/>
      <c r="C107" s="985"/>
      <c r="D107" s="985"/>
      <c r="E107" s="985"/>
      <c r="F107" s="985"/>
      <c r="G107" s="989"/>
      <c r="H107" s="696" t="s">
        <v>2108</v>
      </c>
      <c r="I107" s="696" t="s">
        <v>2109</v>
      </c>
      <c r="J107" s="459">
        <v>105000663</v>
      </c>
      <c r="K107" s="696" t="s">
        <v>2110</v>
      </c>
      <c r="L107" s="696">
        <v>2</v>
      </c>
      <c r="M107" s="460">
        <v>45250</v>
      </c>
      <c r="N107" s="460">
        <v>45310</v>
      </c>
      <c r="O107" s="539" t="s">
        <v>2064</v>
      </c>
      <c r="P107" s="699" t="s">
        <v>27</v>
      </c>
      <c r="Q107" s="532" t="s">
        <v>27</v>
      </c>
      <c r="R107" s="1009"/>
      <c r="S107" s="1009"/>
      <c r="T107" s="1009"/>
      <c r="U107" s="1003"/>
      <c r="V107" s="1003"/>
      <c r="W107" s="1003"/>
      <c r="X107" s="532" t="s">
        <v>27</v>
      </c>
      <c r="Y107" s="1014"/>
      <c r="Z107" s="985"/>
      <c r="AA107" s="985"/>
      <c r="AB107" s="985"/>
      <c r="AC107" s="985"/>
      <c r="AD107" s="985"/>
      <c r="AE107" s="696" t="s">
        <v>27</v>
      </c>
      <c r="AF107" s="696" t="s">
        <v>27</v>
      </c>
      <c r="AG107" s="696" t="s">
        <v>27</v>
      </c>
      <c r="AH107" s="696" t="s">
        <v>27</v>
      </c>
      <c r="AI107" s="696" t="s">
        <v>27</v>
      </c>
      <c r="AJ107" s="696" t="s">
        <v>27</v>
      </c>
      <c r="AK107" s="696" t="s">
        <v>27</v>
      </c>
      <c r="AL107" s="696" t="s">
        <v>27</v>
      </c>
      <c r="AM107" s="700" t="s">
        <v>27</v>
      </c>
    </row>
    <row r="108" spans="1:39" ht="30" customHeight="1">
      <c r="A108" s="532" t="s">
        <v>27</v>
      </c>
      <c r="B108" s="982"/>
      <c r="C108" s="985"/>
      <c r="D108" s="985"/>
      <c r="E108" s="985"/>
      <c r="F108" s="985"/>
      <c r="G108" s="989"/>
      <c r="H108" s="696" t="s">
        <v>2111</v>
      </c>
      <c r="I108" s="696" t="s">
        <v>2112</v>
      </c>
      <c r="J108" s="459">
        <v>31037464</v>
      </c>
      <c r="K108" s="696" t="s">
        <v>2113</v>
      </c>
      <c r="L108" s="696">
        <v>2</v>
      </c>
      <c r="M108" s="460">
        <v>45250</v>
      </c>
      <c r="N108" s="460">
        <v>45310</v>
      </c>
      <c r="O108" s="539" t="s">
        <v>2064</v>
      </c>
      <c r="P108" s="699" t="s">
        <v>27</v>
      </c>
      <c r="Q108" s="532" t="s">
        <v>27</v>
      </c>
      <c r="R108" s="1009"/>
      <c r="S108" s="1009"/>
      <c r="T108" s="1009"/>
      <c r="U108" s="1003"/>
      <c r="V108" s="1003"/>
      <c r="W108" s="1003"/>
      <c r="X108" s="532" t="s">
        <v>27</v>
      </c>
      <c r="Y108" s="1014"/>
      <c r="Z108" s="985"/>
      <c r="AA108" s="985"/>
      <c r="AB108" s="985"/>
      <c r="AC108" s="985"/>
      <c r="AD108" s="985"/>
      <c r="AE108" s="696" t="s">
        <v>27</v>
      </c>
      <c r="AF108" s="696" t="s">
        <v>27</v>
      </c>
      <c r="AG108" s="696" t="s">
        <v>27</v>
      </c>
      <c r="AH108" s="696" t="s">
        <v>27</v>
      </c>
      <c r="AI108" s="696" t="s">
        <v>27</v>
      </c>
      <c r="AJ108" s="696" t="s">
        <v>27</v>
      </c>
      <c r="AK108" s="696" t="s">
        <v>27</v>
      </c>
      <c r="AL108" s="696" t="s">
        <v>27</v>
      </c>
      <c r="AM108" s="700" t="s">
        <v>27</v>
      </c>
    </row>
    <row r="109" spans="1:39" ht="30" customHeight="1">
      <c r="A109" s="532" t="s">
        <v>27</v>
      </c>
      <c r="B109" s="999">
        <v>4</v>
      </c>
      <c r="C109" s="984">
        <v>1671</v>
      </c>
      <c r="D109" s="1013" t="s">
        <v>1899</v>
      </c>
      <c r="E109" s="984" t="s">
        <v>27</v>
      </c>
      <c r="F109" s="987">
        <v>4033000000</v>
      </c>
      <c r="G109" s="989" t="s">
        <v>2086</v>
      </c>
      <c r="H109" s="696" t="s">
        <v>2114</v>
      </c>
      <c r="I109" s="696" t="s">
        <v>2115</v>
      </c>
      <c r="J109" s="459">
        <v>88781194</v>
      </c>
      <c r="K109" s="696" t="s">
        <v>2116</v>
      </c>
      <c r="L109" s="696">
        <v>21.56666667</v>
      </c>
      <c r="M109" s="460">
        <v>44445</v>
      </c>
      <c r="N109" s="460">
        <v>45092</v>
      </c>
      <c r="O109" s="539" t="s">
        <v>2064</v>
      </c>
      <c r="P109" s="699" t="s">
        <v>27</v>
      </c>
      <c r="Q109" s="532" t="s">
        <v>27</v>
      </c>
      <c r="R109" s="1009"/>
      <c r="S109" s="1009"/>
      <c r="T109" s="1009"/>
      <c r="U109" s="1003"/>
      <c r="V109" s="1003"/>
      <c r="W109" s="1003"/>
      <c r="X109" s="532" t="s">
        <v>27</v>
      </c>
      <c r="Y109" s="1014"/>
      <c r="Z109" s="985"/>
      <c r="AA109" s="985"/>
      <c r="AB109" s="985"/>
      <c r="AC109" s="985"/>
      <c r="AD109" s="985"/>
      <c r="AE109" s="696" t="s">
        <v>27</v>
      </c>
      <c r="AF109" s="696" t="s">
        <v>27</v>
      </c>
      <c r="AG109" s="696" t="s">
        <v>27</v>
      </c>
      <c r="AH109" s="696" t="s">
        <v>27</v>
      </c>
      <c r="AI109" s="696" t="s">
        <v>27</v>
      </c>
      <c r="AJ109" s="696" t="s">
        <v>27</v>
      </c>
      <c r="AK109" s="696" t="s">
        <v>27</v>
      </c>
      <c r="AL109" s="696" t="s">
        <v>27</v>
      </c>
      <c r="AM109" s="700" t="s">
        <v>27</v>
      </c>
    </row>
    <row r="110" spans="1:39" ht="30" customHeight="1">
      <c r="A110" s="532" t="s">
        <v>27</v>
      </c>
      <c r="B110" s="982"/>
      <c r="C110" s="985"/>
      <c r="D110" s="992"/>
      <c r="E110" s="985"/>
      <c r="F110" s="985"/>
      <c r="G110" s="989"/>
      <c r="H110" s="696" t="s">
        <v>2117</v>
      </c>
      <c r="I110" s="696" t="s">
        <v>2118</v>
      </c>
      <c r="J110" s="459">
        <v>556300000</v>
      </c>
      <c r="K110" s="696" t="s">
        <v>2119</v>
      </c>
      <c r="L110" s="696">
        <v>16</v>
      </c>
      <c r="M110" s="460">
        <v>44354</v>
      </c>
      <c r="N110" s="460">
        <v>44855</v>
      </c>
      <c r="O110" s="539" t="s">
        <v>2064</v>
      </c>
      <c r="P110" s="699" t="s">
        <v>27</v>
      </c>
      <c r="Q110" s="532" t="s">
        <v>27</v>
      </c>
      <c r="R110" s="1009"/>
      <c r="S110" s="1009"/>
      <c r="T110" s="1009"/>
      <c r="U110" s="1003"/>
      <c r="V110" s="1003"/>
      <c r="W110" s="1003"/>
      <c r="X110" s="532" t="s">
        <v>27</v>
      </c>
      <c r="Y110" s="1014"/>
      <c r="Z110" s="985"/>
      <c r="AA110" s="985"/>
      <c r="AB110" s="985"/>
      <c r="AC110" s="985"/>
      <c r="AD110" s="985"/>
      <c r="AE110" s="696" t="s">
        <v>27</v>
      </c>
      <c r="AF110" s="696" t="s">
        <v>27</v>
      </c>
      <c r="AG110" s="696" t="s">
        <v>27</v>
      </c>
      <c r="AH110" s="696" t="s">
        <v>27</v>
      </c>
      <c r="AI110" s="696" t="s">
        <v>27</v>
      </c>
      <c r="AJ110" s="696" t="s">
        <v>27</v>
      </c>
      <c r="AK110" s="696" t="s">
        <v>27</v>
      </c>
      <c r="AL110" s="696" t="s">
        <v>27</v>
      </c>
      <c r="AM110" s="700" t="s">
        <v>27</v>
      </c>
    </row>
    <row r="111" spans="1:39" ht="30" customHeight="1">
      <c r="A111" s="532" t="s">
        <v>27</v>
      </c>
      <c r="B111" s="982"/>
      <c r="C111" s="985"/>
      <c r="D111" s="992"/>
      <c r="E111" s="985"/>
      <c r="F111" s="985"/>
      <c r="G111" s="989"/>
      <c r="H111" s="696" t="s">
        <v>2120</v>
      </c>
      <c r="I111" s="696" t="s">
        <v>2121</v>
      </c>
      <c r="J111" s="459">
        <v>485462825</v>
      </c>
      <c r="K111" s="696" t="s">
        <v>2122</v>
      </c>
      <c r="L111" s="696">
        <v>13</v>
      </c>
      <c r="M111" s="460">
        <v>44393</v>
      </c>
      <c r="N111" s="460">
        <v>44804</v>
      </c>
      <c r="O111" s="539" t="s">
        <v>2064</v>
      </c>
      <c r="P111" s="699" t="s">
        <v>27</v>
      </c>
      <c r="Q111" s="532" t="s">
        <v>27</v>
      </c>
      <c r="R111" s="1009"/>
      <c r="S111" s="1009"/>
      <c r="T111" s="1009"/>
      <c r="U111" s="1003"/>
      <c r="V111" s="1003"/>
      <c r="W111" s="1003"/>
      <c r="X111" s="532" t="s">
        <v>27</v>
      </c>
      <c r="Y111" s="1014"/>
      <c r="Z111" s="985"/>
      <c r="AA111" s="985"/>
      <c r="AB111" s="985"/>
      <c r="AC111" s="985"/>
      <c r="AD111" s="985"/>
      <c r="AE111" s="696" t="s">
        <v>27</v>
      </c>
      <c r="AF111" s="696" t="s">
        <v>27</v>
      </c>
      <c r="AG111" s="696" t="s">
        <v>27</v>
      </c>
      <c r="AH111" s="696" t="s">
        <v>27</v>
      </c>
      <c r="AI111" s="696" t="s">
        <v>27</v>
      </c>
      <c r="AJ111" s="696" t="s">
        <v>27</v>
      </c>
      <c r="AK111" s="696" t="s">
        <v>27</v>
      </c>
      <c r="AL111" s="696" t="s">
        <v>27</v>
      </c>
      <c r="AM111" s="700" t="s">
        <v>27</v>
      </c>
    </row>
    <row r="112" spans="1:39" ht="30" customHeight="1">
      <c r="A112" s="532" t="s">
        <v>27</v>
      </c>
      <c r="B112" s="982"/>
      <c r="C112" s="985"/>
      <c r="D112" s="992"/>
      <c r="E112" s="985"/>
      <c r="F112" s="985"/>
      <c r="G112" s="989"/>
      <c r="H112" s="696" t="s">
        <v>2123</v>
      </c>
      <c r="I112" s="702" t="s">
        <v>2124</v>
      </c>
      <c r="J112" s="459">
        <v>72520766</v>
      </c>
      <c r="K112" s="696" t="s">
        <v>2125</v>
      </c>
      <c r="L112" s="696">
        <v>3</v>
      </c>
      <c r="M112" s="460">
        <v>44584</v>
      </c>
      <c r="N112" s="460">
        <v>44674</v>
      </c>
      <c r="O112" s="539" t="s">
        <v>2064</v>
      </c>
      <c r="P112" s="699" t="s">
        <v>27</v>
      </c>
      <c r="Q112" s="532" t="s">
        <v>27</v>
      </c>
      <c r="R112" s="1009"/>
      <c r="S112" s="1009"/>
      <c r="T112" s="1009"/>
      <c r="U112" s="1003"/>
      <c r="V112" s="1003"/>
      <c r="W112" s="1003"/>
      <c r="X112" s="532" t="s">
        <v>27</v>
      </c>
      <c r="Y112" s="1014"/>
      <c r="Z112" s="985"/>
      <c r="AA112" s="985"/>
      <c r="AB112" s="985"/>
      <c r="AC112" s="985"/>
      <c r="AD112" s="985"/>
      <c r="AE112" s="696" t="s">
        <v>27</v>
      </c>
      <c r="AF112" s="696" t="s">
        <v>27</v>
      </c>
      <c r="AG112" s="696" t="s">
        <v>27</v>
      </c>
      <c r="AH112" s="696" t="s">
        <v>27</v>
      </c>
      <c r="AI112" s="696" t="s">
        <v>27</v>
      </c>
      <c r="AJ112" s="696" t="s">
        <v>27</v>
      </c>
      <c r="AK112" s="696" t="s">
        <v>27</v>
      </c>
      <c r="AL112" s="696" t="s">
        <v>27</v>
      </c>
      <c r="AM112" s="700" t="s">
        <v>27</v>
      </c>
    </row>
    <row r="113" spans="1:39" ht="30" customHeight="1">
      <c r="A113" s="532" t="s">
        <v>27</v>
      </c>
      <c r="B113" s="982"/>
      <c r="C113" s="985"/>
      <c r="D113" s="992"/>
      <c r="E113" s="985"/>
      <c r="F113" s="985"/>
      <c r="G113" s="989"/>
      <c r="H113" s="696" t="s">
        <v>2126</v>
      </c>
      <c r="I113" s="696" t="s">
        <v>2127</v>
      </c>
      <c r="J113" s="459">
        <v>515807457</v>
      </c>
      <c r="K113" s="696" t="s">
        <v>2128</v>
      </c>
      <c r="L113" s="696">
        <v>7</v>
      </c>
      <c r="M113" s="460">
        <v>44923</v>
      </c>
      <c r="N113" s="460">
        <v>45226</v>
      </c>
      <c r="O113" s="539" t="s">
        <v>2064</v>
      </c>
      <c r="P113" s="699" t="s">
        <v>27</v>
      </c>
      <c r="Q113" s="532" t="s">
        <v>27</v>
      </c>
      <c r="R113" s="1009"/>
      <c r="S113" s="1009"/>
      <c r="T113" s="1009"/>
      <c r="U113" s="1003"/>
      <c r="V113" s="1003"/>
      <c r="W113" s="1003"/>
      <c r="X113" s="532" t="s">
        <v>27</v>
      </c>
      <c r="Y113" s="1014"/>
      <c r="Z113" s="985"/>
      <c r="AA113" s="985"/>
      <c r="AB113" s="985"/>
      <c r="AC113" s="985"/>
      <c r="AD113" s="985"/>
      <c r="AE113" s="696" t="s">
        <v>27</v>
      </c>
      <c r="AF113" s="696" t="s">
        <v>27</v>
      </c>
      <c r="AG113" s="696" t="s">
        <v>27</v>
      </c>
      <c r="AH113" s="696" t="s">
        <v>27</v>
      </c>
      <c r="AI113" s="696" t="s">
        <v>27</v>
      </c>
      <c r="AJ113" s="696" t="s">
        <v>27</v>
      </c>
      <c r="AK113" s="696" t="s">
        <v>27</v>
      </c>
      <c r="AL113" s="696" t="s">
        <v>27</v>
      </c>
      <c r="AM113" s="700" t="s">
        <v>27</v>
      </c>
    </row>
    <row r="114" spans="1:39" ht="30" customHeight="1">
      <c r="A114" s="532" t="s">
        <v>27</v>
      </c>
      <c r="B114" s="982"/>
      <c r="C114" s="985"/>
      <c r="D114" s="992"/>
      <c r="E114" s="985"/>
      <c r="F114" s="985"/>
      <c r="G114" s="989"/>
      <c r="H114" s="696" t="s">
        <v>2129</v>
      </c>
      <c r="I114" s="696" t="s">
        <v>2130</v>
      </c>
      <c r="J114" s="459">
        <v>683403543</v>
      </c>
      <c r="K114" s="696" t="s">
        <v>2131</v>
      </c>
      <c r="L114" s="696">
        <v>15</v>
      </c>
      <c r="M114" s="460">
        <v>44793</v>
      </c>
      <c r="N114" s="460">
        <v>45260</v>
      </c>
      <c r="O114" s="539" t="s">
        <v>2064</v>
      </c>
      <c r="P114" s="699" t="s">
        <v>27</v>
      </c>
      <c r="Q114" s="532" t="s">
        <v>27</v>
      </c>
      <c r="R114" s="1009"/>
      <c r="S114" s="1009"/>
      <c r="T114" s="1009"/>
      <c r="U114" s="1003"/>
      <c r="V114" s="1003"/>
      <c r="W114" s="1003"/>
      <c r="X114" s="532" t="s">
        <v>27</v>
      </c>
      <c r="Y114" s="1014"/>
      <c r="Z114" s="985"/>
      <c r="AA114" s="985"/>
      <c r="AB114" s="985"/>
      <c r="AC114" s="985"/>
      <c r="AD114" s="985"/>
      <c r="AE114" s="696" t="s">
        <v>27</v>
      </c>
      <c r="AF114" s="696" t="s">
        <v>27</v>
      </c>
      <c r="AG114" s="696" t="s">
        <v>27</v>
      </c>
      <c r="AH114" s="696" t="s">
        <v>27</v>
      </c>
      <c r="AI114" s="696" t="s">
        <v>27</v>
      </c>
      <c r="AJ114" s="696" t="s">
        <v>27</v>
      </c>
      <c r="AK114" s="696" t="s">
        <v>27</v>
      </c>
      <c r="AL114" s="696" t="s">
        <v>27</v>
      </c>
      <c r="AM114" s="700" t="s">
        <v>27</v>
      </c>
    </row>
    <row r="115" spans="1:39" ht="30" customHeight="1">
      <c r="A115" s="532" t="s">
        <v>27</v>
      </c>
      <c r="B115" s="982"/>
      <c r="C115" s="985"/>
      <c r="D115" s="992"/>
      <c r="E115" s="985"/>
      <c r="F115" s="985"/>
      <c r="G115" s="989"/>
      <c r="H115" s="696" t="s">
        <v>2132</v>
      </c>
      <c r="I115" s="696" t="s">
        <v>2133</v>
      </c>
      <c r="J115" s="459">
        <v>599340000</v>
      </c>
      <c r="K115" s="696" t="s">
        <v>2131</v>
      </c>
      <c r="L115" s="696">
        <v>5</v>
      </c>
      <c r="M115" s="460">
        <v>45103</v>
      </c>
      <c r="N115" s="460">
        <v>45255</v>
      </c>
      <c r="O115" s="539" t="s">
        <v>2064</v>
      </c>
      <c r="P115" s="699" t="s">
        <v>27</v>
      </c>
      <c r="Q115" s="532" t="s">
        <v>27</v>
      </c>
      <c r="R115" s="1009"/>
      <c r="S115" s="1009"/>
      <c r="T115" s="1009"/>
      <c r="U115" s="1003"/>
      <c r="V115" s="1003"/>
      <c r="W115" s="1003"/>
      <c r="X115" s="532" t="s">
        <v>27</v>
      </c>
      <c r="Y115" s="1014"/>
      <c r="Z115" s="985"/>
      <c r="AA115" s="985"/>
      <c r="AB115" s="985"/>
      <c r="AC115" s="985"/>
      <c r="AD115" s="985"/>
      <c r="AE115" s="696" t="s">
        <v>27</v>
      </c>
      <c r="AF115" s="696" t="s">
        <v>27</v>
      </c>
      <c r="AG115" s="696" t="s">
        <v>27</v>
      </c>
      <c r="AH115" s="696" t="s">
        <v>27</v>
      </c>
      <c r="AI115" s="696" t="s">
        <v>27</v>
      </c>
      <c r="AJ115" s="696" t="s">
        <v>27</v>
      </c>
      <c r="AK115" s="696" t="s">
        <v>27</v>
      </c>
      <c r="AL115" s="696" t="s">
        <v>27</v>
      </c>
      <c r="AM115" s="700" t="s">
        <v>27</v>
      </c>
    </row>
    <row r="116" spans="1:39" ht="30" customHeight="1">
      <c r="A116" s="532" t="s">
        <v>27</v>
      </c>
      <c r="B116" s="990"/>
      <c r="C116" s="991"/>
      <c r="D116" s="993"/>
      <c r="E116" s="985"/>
      <c r="F116" s="985"/>
      <c r="G116" s="989"/>
      <c r="H116" s="696" t="s">
        <v>2134</v>
      </c>
      <c r="I116" s="696" t="s">
        <v>2135</v>
      </c>
      <c r="J116" s="459">
        <v>256000000</v>
      </c>
      <c r="K116" s="696" t="s">
        <v>2136</v>
      </c>
      <c r="L116" s="696">
        <v>4</v>
      </c>
      <c r="M116" s="460">
        <v>45202</v>
      </c>
      <c r="N116" s="460">
        <v>45342</v>
      </c>
      <c r="O116" s="539" t="s">
        <v>2064</v>
      </c>
      <c r="P116" s="699" t="s">
        <v>27</v>
      </c>
      <c r="Q116" s="532" t="s">
        <v>27</v>
      </c>
      <c r="R116" s="1009"/>
      <c r="S116" s="1009"/>
      <c r="T116" s="1009"/>
      <c r="U116" s="1003"/>
      <c r="V116" s="1003"/>
      <c r="W116" s="1003"/>
      <c r="X116" s="532" t="s">
        <v>27</v>
      </c>
      <c r="Y116" s="1014"/>
      <c r="Z116" s="985"/>
      <c r="AA116" s="985"/>
      <c r="AB116" s="985"/>
      <c r="AC116" s="985"/>
      <c r="AD116" s="985"/>
      <c r="AE116" s="696" t="s">
        <v>27</v>
      </c>
      <c r="AF116" s="696" t="s">
        <v>27</v>
      </c>
      <c r="AG116" s="696" t="s">
        <v>27</v>
      </c>
      <c r="AH116" s="696" t="s">
        <v>27</v>
      </c>
      <c r="AI116" s="696" t="s">
        <v>27</v>
      </c>
      <c r="AJ116" s="696" t="s">
        <v>27</v>
      </c>
      <c r="AK116" s="696" t="s">
        <v>27</v>
      </c>
      <c r="AL116" s="696" t="s">
        <v>27</v>
      </c>
      <c r="AM116" s="700" t="s">
        <v>27</v>
      </c>
    </row>
    <row r="117" spans="1:39" ht="30" customHeight="1">
      <c r="A117" s="532" t="s">
        <v>27</v>
      </c>
      <c r="B117" s="982">
        <v>5</v>
      </c>
      <c r="C117" s="985">
        <v>1710</v>
      </c>
      <c r="D117" s="992" t="s">
        <v>1904</v>
      </c>
      <c r="E117" s="984" t="s">
        <v>27</v>
      </c>
      <c r="F117" s="987">
        <v>1199000000</v>
      </c>
      <c r="G117" s="988" t="s">
        <v>2086</v>
      </c>
      <c r="H117" s="696" t="s">
        <v>2137</v>
      </c>
      <c r="I117" s="696" t="s">
        <v>2138</v>
      </c>
      <c r="J117" s="459">
        <v>205666726</v>
      </c>
      <c r="K117" s="696" t="s">
        <v>2139</v>
      </c>
      <c r="L117" s="696">
        <v>6</v>
      </c>
      <c r="M117" s="460">
        <v>44480</v>
      </c>
      <c r="N117" s="460">
        <v>44880</v>
      </c>
      <c r="O117" s="539" t="s">
        <v>2064</v>
      </c>
      <c r="P117" s="699" t="s">
        <v>27</v>
      </c>
      <c r="Q117" s="532" t="s">
        <v>27</v>
      </c>
      <c r="R117" s="1009"/>
      <c r="S117" s="1009"/>
      <c r="T117" s="1009"/>
      <c r="U117" s="1003"/>
      <c r="V117" s="1003"/>
      <c r="W117" s="1003"/>
      <c r="X117" s="532" t="s">
        <v>27</v>
      </c>
      <c r="Y117" s="1014"/>
      <c r="Z117" s="985"/>
      <c r="AA117" s="985"/>
      <c r="AB117" s="985"/>
      <c r="AC117" s="985"/>
      <c r="AD117" s="985"/>
      <c r="AE117" s="696" t="s">
        <v>27</v>
      </c>
      <c r="AF117" s="696" t="s">
        <v>27</v>
      </c>
      <c r="AG117" s="696" t="s">
        <v>27</v>
      </c>
      <c r="AH117" s="696" t="s">
        <v>27</v>
      </c>
      <c r="AI117" s="696" t="s">
        <v>27</v>
      </c>
      <c r="AJ117" s="696" t="s">
        <v>27</v>
      </c>
      <c r="AK117" s="696" t="s">
        <v>27</v>
      </c>
      <c r="AL117" s="696" t="s">
        <v>27</v>
      </c>
      <c r="AM117" s="700" t="s">
        <v>27</v>
      </c>
    </row>
    <row r="118" spans="1:39" ht="30" customHeight="1">
      <c r="A118" s="532" t="s">
        <v>27</v>
      </c>
      <c r="B118" s="982"/>
      <c r="C118" s="985"/>
      <c r="D118" s="992"/>
      <c r="E118" s="985"/>
      <c r="F118" s="985"/>
      <c r="G118" s="989"/>
      <c r="H118" s="696" t="s">
        <v>2140</v>
      </c>
      <c r="I118" s="696" t="s">
        <v>2141</v>
      </c>
      <c r="J118" s="459">
        <v>255720000</v>
      </c>
      <c r="K118" s="696" t="s">
        <v>2099</v>
      </c>
      <c r="L118" s="696">
        <v>6</v>
      </c>
      <c r="M118" s="460">
        <v>44964</v>
      </c>
      <c r="N118" s="460">
        <v>45144</v>
      </c>
      <c r="O118" s="539" t="s">
        <v>2064</v>
      </c>
      <c r="P118" s="699" t="s">
        <v>27</v>
      </c>
      <c r="Q118" s="532" t="s">
        <v>27</v>
      </c>
      <c r="R118" s="1009"/>
      <c r="S118" s="1009"/>
      <c r="T118" s="1009"/>
      <c r="U118" s="1003"/>
      <c r="V118" s="1003"/>
      <c r="W118" s="1003"/>
      <c r="X118" s="532" t="s">
        <v>27</v>
      </c>
      <c r="Y118" s="1014"/>
      <c r="Z118" s="985"/>
      <c r="AA118" s="985"/>
      <c r="AB118" s="985"/>
      <c r="AC118" s="985"/>
      <c r="AD118" s="985"/>
      <c r="AE118" s="696" t="s">
        <v>27</v>
      </c>
      <c r="AF118" s="696" t="s">
        <v>27</v>
      </c>
      <c r="AG118" s="696" t="s">
        <v>27</v>
      </c>
      <c r="AH118" s="696" t="s">
        <v>27</v>
      </c>
      <c r="AI118" s="696" t="s">
        <v>27</v>
      </c>
      <c r="AJ118" s="696" t="s">
        <v>27</v>
      </c>
      <c r="AK118" s="696" t="s">
        <v>27</v>
      </c>
      <c r="AL118" s="696" t="s">
        <v>27</v>
      </c>
      <c r="AM118" s="700" t="s">
        <v>27</v>
      </c>
    </row>
    <row r="119" spans="1:39" ht="60">
      <c r="A119" s="532" t="s">
        <v>27</v>
      </c>
      <c r="B119" s="982"/>
      <c r="C119" s="985"/>
      <c r="D119" s="992"/>
      <c r="E119" s="985"/>
      <c r="F119" s="985"/>
      <c r="G119" s="989"/>
      <c r="H119" s="696" t="s">
        <v>2100</v>
      </c>
      <c r="I119" s="696" t="s">
        <v>2101</v>
      </c>
      <c r="J119" s="459">
        <v>280959622</v>
      </c>
      <c r="K119" s="696" t="s">
        <v>2102</v>
      </c>
      <c r="L119" s="696">
        <v>6.5</v>
      </c>
      <c r="M119" s="460">
        <v>44979</v>
      </c>
      <c r="N119" s="460">
        <v>45174</v>
      </c>
      <c r="O119" s="539" t="s">
        <v>2064</v>
      </c>
      <c r="P119" s="699" t="s">
        <v>27</v>
      </c>
      <c r="Q119" s="532" t="s">
        <v>27</v>
      </c>
      <c r="R119" s="1009"/>
      <c r="S119" s="1009"/>
      <c r="T119" s="1009"/>
      <c r="U119" s="1003"/>
      <c r="V119" s="1003"/>
      <c r="W119" s="1003"/>
      <c r="X119" s="532" t="s">
        <v>27</v>
      </c>
      <c r="Y119" s="1014"/>
      <c r="Z119" s="985"/>
      <c r="AA119" s="985"/>
      <c r="AB119" s="985"/>
      <c r="AC119" s="985"/>
      <c r="AD119" s="985"/>
      <c r="AE119" s="696" t="s">
        <v>27</v>
      </c>
      <c r="AF119" s="696" t="s">
        <v>27</v>
      </c>
      <c r="AG119" s="696" t="s">
        <v>27</v>
      </c>
      <c r="AH119" s="696" t="s">
        <v>27</v>
      </c>
      <c r="AI119" s="696" t="s">
        <v>27</v>
      </c>
      <c r="AJ119" s="696" t="s">
        <v>27</v>
      </c>
      <c r="AK119" s="696" t="s">
        <v>27</v>
      </c>
      <c r="AL119" s="696" t="s">
        <v>27</v>
      </c>
      <c r="AM119" s="700" t="s">
        <v>27</v>
      </c>
    </row>
    <row r="120" spans="1:39" ht="30">
      <c r="A120" s="532" t="s">
        <v>27</v>
      </c>
      <c r="B120" s="990"/>
      <c r="C120" s="991"/>
      <c r="D120" s="993"/>
      <c r="E120" s="985"/>
      <c r="F120" s="985"/>
      <c r="G120" s="989"/>
      <c r="H120" s="696" t="s">
        <v>2142</v>
      </c>
      <c r="I120" s="696" t="s">
        <v>2143</v>
      </c>
      <c r="J120" s="459">
        <v>262196000</v>
      </c>
      <c r="K120" s="696" t="s">
        <v>2144</v>
      </c>
      <c r="L120" s="696">
        <v>6</v>
      </c>
      <c r="M120" s="460">
        <v>45208</v>
      </c>
      <c r="N120" s="460">
        <v>45390</v>
      </c>
      <c r="O120" s="539" t="s">
        <v>2064</v>
      </c>
      <c r="P120" s="699" t="s">
        <v>27</v>
      </c>
      <c r="Q120" s="532" t="s">
        <v>27</v>
      </c>
      <c r="R120" s="1009"/>
      <c r="S120" s="1009"/>
      <c r="T120" s="1009"/>
      <c r="U120" s="1003"/>
      <c r="V120" s="1003"/>
      <c r="W120" s="1003"/>
      <c r="X120" s="532" t="s">
        <v>27</v>
      </c>
      <c r="Y120" s="1014"/>
      <c r="Z120" s="985"/>
      <c r="AA120" s="985"/>
      <c r="AB120" s="985"/>
      <c r="AC120" s="985"/>
      <c r="AD120" s="985"/>
      <c r="AE120" s="696" t="s">
        <v>27</v>
      </c>
      <c r="AF120" s="696" t="s">
        <v>27</v>
      </c>
      <c r="AG120" s="696" t="s">
        <v>27</v>
      </c>
      <c r="AH120" s="696" t="s">
        <v>27</v>
      </c>
      <c r="AI120" s="696" t="s">
        <v>27</v>
      </c>
      <c r="AJ120" s="696" t="s">
        <v>27</v>
      </c>
      <c r="AK120" s="696" t="s">
        <v>27</v>
      </c>
      <c r="AL120" s="696" t="s">
        <v>27</v>
      </c>
      <c r="AM120" s="700" t="s">
        <v>27</v>
      </c>
    </row>
    <row r="121" spans="1:39" ht="45" customHeight="1">
      <c r="A121" s="532" t="s">
        <v>27</v>
      </c>
      <c r="B121" s="982">
        <v>6</v>
      </c>
      <c r="C121" s="985">
        <v>1855</v>
      </c>
      <c r="D121" s="992" t="s">
        <v>1909</v>
      </c>
      <c r="E121" s="984" t="s">
        <v>27</v>
      </c>
      <c r="F121" s="1016">
        <v>825000000</v>
      </c>
      <c r="G121" s="373" t="s">
        <v>2086</v>
      </c>
      <c r="H121" s="696" t="s">
        <v>2145</v>
      </c>
      <c r="I121" s="696" t="s">
        <v>2146</v>
      </c>
      <c r="J121" s="459">
        <v>584677363</v>
      </c>
      <c r="K121" s="696" t="s">
        <v>2147</v>
      </c>
      <c r="L121" s="696">
        <v>8</v>
      </c>
      <c r="M121" s="460">
        <v>44937</v>
      </c>
      <c r="N121" s="460">
        <v>45179</v>
      </c>
      <c r="O121" s="539" t="s">
        <v>2064</v>
      </c>
      <c r="P121" s="699" t="s">
        <v>27</v>
      </c>
      <c r="Q121" s="532" t="s">
        <v>27</v>
      </c>
      <c r="R121" s="1009"/>
      <c r="S121" s="1009"/>
      <c r="T121" s="1009"/>
      <c r="U121" s="1003"/>
      <c r="V121" s="1003"/>
      <c r="W121" s="1003"/>
      <c r="X121" s="532" t="s">
        <v>27</v>
      </c>
      <c r="Y121" s="1014"/>
      <c r="Z121" s="985"/>
      <c r="AA121" s="985"/>
      <c r="AB121" s="985"/>
      <c r="AC121" s="985"/>
      <c r="AD121" s="985"/>
      <c r="AE121" s="696" t="s">
        <v>27</v>
      </c>
      <c r="AF121" s="696" t="s">
        <v>27</v>
      </c>
      <c r="AG121" s="696" t="s">
        <v>27</v>
      </c>
      <c r="AH121" s="696" t="s">
        <v>27</v>
      </c>
      <c r="AI121" s="696" t="s">
        <v>27</v>
      </c>
      <c r="AJ121" s="696" t="s">
        <v>27</v>
      </c>
      <c r="AK121" s="696" t="s">
        <v>27</v>
      </c>
      <c r="AL121" s="696" t="s">
        <v>27</v>
      </c>
      <c r="AM121" s="700" t="s">
        <v>27</v>
      </c>
    </row>
    <row r="122" spans="1:39" ht="45" customHeight="1">
      <c r="A122" s="532" t="s">
        <v>27</v>
      </c>
      <c r="B122" s="990"/>
      <c r="C122" s="991"/>
      <c r="D122" s="993"/>
      <c r="E122" s="986"/>
      <c r="F122" s="1017"/>
      <c r="G122" s="374" t="s">
        <v>27</v>
      </c>
      <c r="H122" s="696" t="s">
        <v>2148</v>
      </c>
      <c r="I122" s="696" t="s">
        <v>2149</v>
      </c>
      <c r="J122" s="459">
        <v>587961528</v>
      </c>
      <c r="K122" s="696" t="s">
        <v>2150</v>
      </c>
      <c r="L122" s="696">
        <v>7</v>
      </c>
      <c r="M122" s="460">
        <v>45222</v>
      </c>
      <c r="N122" s="460">
        <v>45434</v>
      </c>
      <c r="O122" s="539" t="s">
        <v>2064</v>
      </c>
      <c r="P122" s="699" t="s">
        <v>27</v>
      </c>
      <c r="Q122" s="532" t="s">
        <v>27</v>
      </c>
      <c r="R122" s="1009"/>
      <c r="S122" s="1009"/>
      <c r="T122" s="1009"/>
      <c r="U122" s="1003"/>
      <c r="V122" s="1003"/>
      <c r="W122" s="1003"/>
      <c r="X122" s="532" t="s">
        <v>27</v>
      </c>
      <c r="Y122" s="1014"/>
      <c r="Z122" s="985"/>
      <c r="AA122" s="985"/>
      <c r="AB122" s="985"/>
      <c r="AC122" s="985"/>
      <c r="AD122" s="985"/>
      <c r="AE122" s="696" t="s">
        <v>27</v>
      </c>
      <c r="AF122" s="696" t="s">
        <v>27</v>
      </c>
      <c r="AG122" s="696" t="s">
        <v>27</v>
      </c>
      <c r="AH122" s="696" t="s">
        <v>27</v>
      </c>
      <c r="AI122" s="696" t="s">
        <v>27</v>
      </c>
      <c r="AJ122" s="696" t="s">
        <v>27</v>
      </c>
      <c r="AK122" s="696" t="s">
        <v>27</v>
      </c>
      <c r="AL122" s="696" t="s">
        <v>27</v>
      </c>
      <c r="AM122" s="700" t="s">
        <v>27</v>
      </c>
    </row>
    <row r="123" spans="1:39" ht="45" customHeight="1">
      <c r="A123" s="532" t="s">
        <v>27</v>
      </c>
      <c r="B123" s="982">
        <v>7</v>
      </c>
      <c r="C123" s="985">
        <v>2024</v>
      </c>
      <c r="D123" s="992" t="s">
        <v>1915</v>
      </c>
      <c r="E123" s="985" t="s">
        <v>27</v>
      </c>
      <c r="F123" s="994">
        <v>2213000000</v>
      </c>
      <c r="G123" s="989" t="s">
        <v>2086</v>
      </c>
      <c r="H123" s="696" t="s">
        <v>2151</v>
      </c>
      <c r="I123" s="696" t="s">
        <v>2152</v>
      </c>
      <c r="J123" s="459">
        <v>286792968</v>
      </c>
      <c r="K123" s="696" t="s">
        <v>2153</v>
      </c>
      <c r="L123" s="696">
        <v>5</v>
      </c>
      <c r="M123" s="460">
        <v>44606</v>
      </c>
      <c r="N123" s="460">
        <v>44749</v>
      </c>
      <c r="O123" s="539" t="s">
        <v>2064</v>
      </c>
      <c r="P123" s="699" t="s">
        <v>27</v>
      </c>
      <c r="Q123" s="532" t="s">
        <v>27</v>
      </c>
      <c r="R123" s="1009"/>
      <c r="S123" s="1009"/>
      <c r="T123" s="1009"/>
      <c r="U123" s="1003"/>
      <c r="V123" s="1003"/>
      <c r="W123" s="1003"/>
      <c r="X123" s="532" t="s">
        <v>27</v>
      </c>
      <c r="Y123" s="1014"/>
      <c r="Z123" s="985"/>
      <c r="AA123" s="985"/>
      <c r="AB123" s="985"/>
      <c r="AC123" s="985"/>
      <c r="AD123" s="985"/>
      <c r="AE123" s="696" t="s">
        <v>27</v>
      </c>
      <c r="AF123" s="696" t="s">
        <v>27</v>
      </c>
      <c r="AG123" s="696" t="s">
        <v>27</v>
      </c>
      <c r="AH123" s="696" t="s">
        <v>27</v>
      </c>
      <c r="AI123" s="696" t="s">
        <v>27</v>
      </c>
      <c r="AJ123" s="696" t="s">
        <v>27</v>
      </c>
      <c r="AK123" s="696" t="s">
        <v>27</v>
      </c>
      <c r="AL123" s="696" t="s">
        <v>27</v>
      </c>
      <c r="AM123" s="700" t="s">
        <v>27</v>
      </c>
    </row>
    <row r="124" spans="1:39" ht="45" customHeight="1">
      <c r="A124" s="532" t="s">
        <v>27</v>
      </c>
      <c r="B124" s="982"/>
      <c r="C124" s="985"/>
      <c r="D124" s="992"/>
      <c r="E124" s="985"/>
      <c r="F124" s="985"/>
      <c r="G124" s="989"/>
      <c r="H124" s="696" t="s">
        <v>2154</v>
      </c>
      <c r="I124" s="696" t="s">
        <v>2155</v>
      </c>
      <c r="J124" s="459">
        <v>134855265</v>
      </c>
      <c r="K124" s="696" t="s">
        <v>2156</v>
      </c>
      <c r="L124" s="696">
        <v>4</v>
      </c>
      <c r="M124" s="460">
        <v>44599</v>
      </c>
      <c r="N124" s="460">
        <v>44721</v>
      </c>
      <c r="O124" s="539" t="s">
        <v>2064</v>
      </c>
      <c r="P124" s="699" t="s">
        <v>27</v>
      </c>
      <c r="Q124" s="532" t="s">
        <v>27</v>
      </c>
      <c r="R124" s="1009"/>
      <c r="S124" s="1009"/>
      <c r="T124" s="1009"/>
      <c r="U124" s="1003"/>
      <c r="V124" s="1003"/>
      <c r="W124" s="1003"/>
      <c r="X124" s="532" t="s">
        <v>27</v>
      </c>
      <c r="Y124" s="1014"/>
      <c r="Z124" s="985"/>
      <c r="AA124" s="985"/>
      <c r="AB124" s="985"/>
      <c r="AC124" s="985"/>
      <c r="AD124" s="985"/>
      <c r="AE124" s="696" t="s">
        <v>27</v>
      </c>
      <c r="AF124" s="696" t="s">
        <v>27</v>
      </c>
      <c r="AG124" s="696" t="s">
        <v>27</v>
      </c>
      <c r="AH124" s="696" t="s">
        <v>27</v>
      </c>
      <c r="AI124" s="696" t="s">
        <v>27</v>
      </c>
      <c r="AJ124" s="696" t="s">
        <v>27</v>
      </c>
      <c r="AK124" s="696" t="s">
        <v>27</v>
      </c>
      <c r="AL124" s="696" t="s">
        <v>27</v>
      </c>
      <c r="AM124" s="700" t="s">
        <v>27</v>
      </c>
    </row>
    <row r="125" spans="1:39" ht="45" customHeight="1">
      <c r="A125" s="532" t="s">
        <v>27</v>
      </c>
      <c r="B125" s="982"/>
      <c r="C125" s="985"/>
      <c r="D125" s="992"/>
      <c r="E125" s="985"/>
      <c r="F125" s="985"/>
      <c r="G125" s="989"/>
      <c r="H125" s="696" t="s">
        <v>2157</v>
      </c>
      <c r="I125" s="696" t="s">
        <v>2158</v>
      </c>
      <c r="J125" s="459">
        <v>313190339</v>
      </c>
      <c r="K125" s="696" t="s">
        <v>2159</v>
      </c>
      <c r="L125" s="696">
        <v>11</v>
      </c>
      <c r="M125" s="460">
        <v>44921</v>
      </c>
      <c r="N125" s="460">
        <v>45266</v>
      </c>
      <c r="O125" s="539" t="s">
        <v>2064</v>
      </c>
      <c r="P125" s="699" t="s">
        <v>27</v>
      </c>
      <c r="Q125" s="532" t="s">
        <v>27</v>
      </c>
      <c r="R125" s="1009"/>
      <c r="S125" s="1009"/>
      <c r="T125" s="1009"/>
      <c r="U125" s="1003"/>
      <c r="V125" s="1003"/>
      <c r="W125" s="1003"/>
      <c r="X125" s="532" t="s">
        <v>27</v>
      </c>
      <c r="Y125" s="1014"/>
      <c r="Z125" s="985"/>
      <c r="AA125" s="985"/>
      <c r="AB125" s="985"/>
      <c r="AC125" s="985"/>
      <c r="AD125" s="985"/>
      <c r="AE125" s="696" t="s">
        <v>27</v>
      </c>
      <c r="AF125" s="696" t="s">
        <v>27</v>
      </c>
      <c r="AG125" s="696" t="s">
        <v>27</v>
      </c>
      <c r="AH125" s="696" t="s">
        <v>27</v>
      </c>
      <c r="AI125" s="696" t="s">
        <v>27</v>
      </c>
      <c r="AJ125" s="696" t="s">
        <v>27</v>
      </c>
      <c r="AK125" s="696" t="s">
        <v>27</v>
      </c>
      <c r="AL125" s="696" t="s">
        <v>27</v>
      </c>
      <c r="AM125" s="700" t="s">
        <v>27</v>
      </c>
    </row>
    <row r="126" spans="1:39" ht="45" customHeight="1">
      <c r="A126" s="532" t="s">
        <v>27</v>
      </c>
      <c r="B126" s="982"/>
      <c r="C126" s="985"/>
      <c r="D126" s="992"/>
      <c r="E126" s="985"/>
      <c r="F126" s="985"/>
      <c r="G126" s="989"/>
      <c r="H126" s="696" t="s">
        <v>2160</v>
      </c>
      <c r="I126" s="696" t="s">
        <v>2161</v>
      </c>
      <c r="J126" s="459">
        <v>75615691</v>
      </c>
      <c r="K126" s="696" t="s">
        <v>2144</v>
      </c>
      <c r="L126" s="696">
        <v>3</v>
      </c>
      <c r="M126" s="460">
        <v>44949</v>
      </c>
      <c r="N126" s="460">
        <v>45038</v>
      </c>
      <c r="O126" s="539" t="s">
        <v>2064</v>
      </c>
      <c r="P126" s="699" t="s">
        <v>27</v>
      </c>
      <c r="Q126" s="532" t="s">
        <v>27</v>
      </c>
      <c r="R126" s="1009"/>
      <c r="S126" s="1009"/>
      <c r="T126" s="1009"/>
      <c r="U126" s="1003"/>
      <c r="V126" s="1003"/>
      <c r="W126" s="1003"/>
      <c r="X126" s="532" t="s">
        <v>27</v>
      </c>
      <c r="Y126" s="1014"/>
      <c r="Z126" s="985"/>
      <c r="AA126" s="985"/>
      <c r="AB126" s="985"/>
      <c r="AC126" s="985"/>
      <c r="AD126" s="985"/>
      <c r="AE126" s="696" t="s">
        <v>27</v>
      </c>
      <c r="AF126" s="696" t="s">
        <v>27</v>
      </c>
      <c r="AG126" s="696" t="s">
        <v>27</v>
      </c>
      <c r="AH126" s="696" t="s">
        <v>27</v>
      </c>
      <c r="AI126" s="696" t="s">
        <v>27</v>
      </c>
      <c r="AJ126" s="696" t="s">
        <v>27</v>
      </c>
      <c r="AK126" s="696" t="s">
        <v>27</v>
      </c>
      <c r="AL126" s="696" t="s">
        <v>27</v>
      </c>
      <c r="AM126" s="700" t="s">
        <v>27</v>
      </c>
    </row>
    <row r="127" spans="1:39" ht="45" customHeight="1">
      <c r="A127" s="532" t="s">
        <v>27</v>
      </c>
      <c r="B127" s="982"/>
      <c r="C127" s="985"/>
      <c r="D127" s="992"/>
      <c r="E127" s="985"/>
      <c r="F127" s="985"/>
      <c r="G127" s="989"/>
      <c r="H127" s="696" t="s">
        <v>2162</v>
      </c>
      <c r="I127" s="696" t="s">
        <v>2163</v>
      </c>
      <c r="J127" s="459">
        <v>17000000</v>
      </c>
      <c r="K127" s="696" t="s">
        <v>2164</v>
      </c>
      <c r="L127" s="696">
        <v>3</v>
      </c>
      <c r="M127" s="460">
        <v>44946</v>
      </c>
      <c r="N127" s="460">
        <v>45035</v>
      </c>
      <c r="O127" s="539" t="s">
        <v>2064</v>
      </c>
      <c r="P127" s="699" t="s">
        <v>27</v>
      </c>
      <c r="Q127" s="532" t="s">
        <v>27</v>
      </c>
      <c r="R127" s="1009"/>
      <c r="S127" s="1009"/>
      <c r="T127" s="1009"/>
      <c r="U127" s="1003"/>
      <c r="V127" s="1003"/>
      <c r="W127" s="1003"/>
      <c r="X127" s="532" t="s">
        <v>27</v>
      </c>
      <c r="Y127" s="1014"/>
      <c r="Z127" s="985"/>
      <c r="AA127" s="985"/>
      <c r="AB127" s="985"/>
      <c r="AC127" s="985"/>
      <c r="AD127" s="985"/>
      <c r="AE127" s="696" t="s">
        <v>27</v>
      </c>
      <c r="AF127" s="696" t="s">
        <v>27</v>
      </c>
      <c r="AG127" s="696" t="s">
        <v>27</v>
      </c>
      <c r="AH127" s="696" t="s">
        <v>27</v>
      </c>
      <c r="AI127" s="696" t="s">
        <v>27</v>
      </c>
      <c r="AJ127" s="696" t="s">
        <v>27</v>
      </c>
      <c r="AK127" s="696" t="s">
        <v>27</v>
      </c>
      <c r="AL127" s="696" t="s">
        <v>27</v>
      </c>
      <c r="AM127" s="700" t="s">
        <v>27</v>
      </c>
    </row>
    <row r="128" spans="1:39" ht="45" customHeight="1">
      <c r="A128" s="532" t="s">
        <v>27</v>
      </c>
      <c r="B128" s="982"/>
      <c r="C128" s="985"/>
      <c r="D128" s="992"/>
      <c r="E128" s="985"/>
      <c r="F128" s="985"/>
      <c r="G128" s="989"/>
      <c r="H128" s="696" t="s">
        <v>2165</v>
      </c>
      <c r="I128" s="696" t="s">
        <v>2166</v>
      </c>
      <c r="J128" s="459">
        <v>22680361</v>
      </c>
      <c r="K128" s="696" t="s">
        <v>2167</v>
      </c>
      <c r="L128" s="696">
        <v>3</v>
      </c>
      <c r="M128" s="460">
        <v>45194</v>
      </c>
      <c r="N128" s="460">
        <v>45269</v>
      </c>
      <c r="O128" s="539" t="s">
        <v>2064</v>
      </c>
      <c r="P128" s="699" t="s">
        <v>27</v>
      </c>
      <c r="Q128" s="532" t="s">
        <v>27</v>
      </c>
      <c r="R128" s="1009"/>
      <c r="S128" s="1009"/>
      <c r="T128" s="1009"/>
      <c r="U128" s="1003"/>
      <c r="V128" s="1003"/>
      <c r="W128" s="1003"/>
      <c r="X128" s="532" t="s">
        <v>27</v>
      </c>
      <c r="Y128" s="1014"/>
      <c r="Z128" s="985"/>
      <c r="AA128" s="985"/>
      <c r="AB128" s="985"/>
      <c r="AC128" s="985"/>
      <c r="AD128" s="985"/>
      <c r="AE128" s="696" t="s">
        <v>27</v>
      </c>
      <c r="AF128" s="696" t="s">
        <v>27</v>
      </c>
      <c r="AG128" s="696" t="s">
        <v>27</v>
      </c>
      <c r="AH128" s="696" t="s">
        <v>27</v>
      </c>
      <c r="AI128" s="696" t="s">
        <v>27</v>
      </c>
      <c r="AJ128" s="696" t="s">
        <v>27</v>
      </c>
      <c r="AK128" s="696" t="s">
        <v>27</v>
      </c>
      <c r="AL128" s="696" t="s">
        <v>27</v>
      </c>
      <c r="AM128" s="700" t="s">
        <v>27</v>
      </c>
    </row>
    <row r="129" spans="1:39" ht="30" customHeight="1">
      <c r="A129" s="532" t="s">
        <v>27</v>
      </c>
      <c r="B129" s="982"/>
      <c r="C129" s="985"/>
      <c r="D129" s="992"/>
      <c r="E129" s="985"/>
      <c r="F129" s="985"/>
      <c r="G129" s="989"/>
      <c r="H129" s="696" t="s">
        <v>2168</v>
      </c>
      <c r="I129" s="696" t="s">
        <v>2169</v>
      </c>
      <c r="J129" s="459">
        <v>264398000</v>
      </c>
      <c r="K129" s="696" t="s">
        <v>2144</v>
      </c>
      <c r="L129" s="696">
        <v>6</v>
      </c>
      <c r="M129" s="460">
        <v>45173</v>
      </c>
      <c r="N129" s="460">
        <v>45354</v>
      </c>
      <c r="O129" s="539" t="s">
        <v>2064</v>
      </c>
      <c r="P129" s="699" t="s">
        <v>27</v>
      </c>
      <c r="Q129" s="532" t="s">
        <v>27</v>
      </c>
      <c r="R129" s="1009"/>
      <c r="S129" s="1009"/>
      <c r="T129" s="1009"/>
      <c r="U129" s="1003"/>
      <c r="V129" s="1003"/>
      <c r="W129" s="1003"/>
      <c r="X129" s="532" t="s">
        <v>27</v>
      </c>
      <c r="Y129" s="1014"/>
      <c r="Z129" s="985"/>
      <c r="AA129" s="985"/>
      <c r="AB129" s="985"/>
      <c r="AC129" s="985"/>
      <c r="AD129" s="985"/>
      <c r="AE129" s="696" t="s">
        <v>27</v>
      </c>
      <c r="AF129" s="696" t="s">
        <v>27</v>
      </c>
      <c r="AG129" s="696" t="s">
        <v>27</v>
      </c>
      <c r="AH129" s="696" t="s">
        <v>27</v>
      </c>
      <c r="AI129" s="696" t="s">
        <v>27</v>
      </c>
      <c r="AJ129" s="696" t="s">
        <v>27</v>
      </c>
      <c r="AK129" s="696" t="s">
        <v>27</v>
      </c>
      <c r="AL129" s="696" t="s">
        <v>27</v>
      </c>
      <c r="AM129" s="700" t="s">
        <v>27</v>
      </c>
    </row>
    <row r="130" spans="1:39" ht="30" customHeight="1">
      <c r="A130" s="532" t="s">
        <v>27</v>
      </c>
      <c r="B130" s="990"/>
      <c r="C130" s="991"/>
      <c r="D130" s="993"/>
      <c r="E130" s="985"/>
      <c r="F130" s="985"/>
      <c r="G130" s="989"/>
      <c r="H130" s="696" t="s">
        <v>2170</v>
      </c>
      <c r="I130" s="696" t="s">
        <v>2171</v>
      </c>
      <c r="J130" s="459">
        <v>207850000</v>
      </c>
      <c r="K130" s="696" t="s">
        <v>2172</v>
      </c>
      <c r="L130" s="696">
        <v>6</v>
      </c>
      <c r="M130" s="460">
        <v>45240</v>
      </c>
      <c r="N130" s="460">
        <v>45421</v>
      </c>
      <c r="O130" s="539" t="s">
        <v>2064</v>
      </c>
      <c r="P130" s="699" t="s">
        <v>27</v>
      </c>
      <c r="Q130" s="532" t="s">
        <v>27</v>
      </c>
      <c r="R130" s="1009"/>
      <c r="S130" s="1009"/>
      <c r="T130" s="1009"/>
      <c r="U130" s="1003"/>
      <c r="V130" s="1003"/>
      <c r="W130" s="1003"/>
      <c r="X130" s="532" t="s">
        <v>27</v>
      </c>
      <c r="Y130" s="1014"/>
      <c r="Z130" s="985"/>
      <c r="AA130" s="985"/>
      <c r="AB130" s="985"/>
      <c r="AC130" s="985"/>
      <c r="AD130" s="985"/>
      <c r="AE130" s="696" t="s">
        <v>27</v>
      </c>
      <c r="AF130" s="696" t="s">
        <v>27</v>
      </c>
      <c r="AG130" s="696" t="s">
        <v>27</v>
      </c>
      <c r="AH130" s="696" t="s">
        <v>27</v>
      </c>
      <c r="AI130" s="696" t="s">
        <v>27</v>
      </c>
      <c r="AJ130" s="696" t="s">
        <v>27</v>
      </c>
      <c r="AK130" s="696" t="s">
        <v>27</v>
      </c>
      <c r="AL130" s="696" t="s">
        <v>27</v>
      </c>
      <c r="AM130" s="700" t="s">
        <v>27</v>
      </c>
    </row>
    <row r="131" spans="1:39" ht="30" customHeight="1">
      <c r="A131" s="532" t="s">
        <v>27</v>
      </c>
      <c r="B131" s="530">
        <v>8</v>
      </c>
      <c r="C131" s="539">
        <v>2025</v>
      </c>
      <c r="D131" s="465" t="s">
        <v>1920</v>
      </c>
      <c r="E131" s="701" t="s">
        <v>27</v>
      </c>
      <c r="F131" s="703">
        <v>378000000</v>
      </c>
      <c r="G131" s="704" t="s">
        <v>2086</v>
      </c>
      <c r="H131" s="696" t="s">
        <v>2168</v>
      </c>
      <c r="I131" s="696" t="s">
        <v>2169</v>
      </c>
      <c r="J131" s="459">
        <v>264398000</v>
      </c>
      <c r="K131" s="696" t="s">
        <v>2144</v>
      </c>
      <c r="L131" s="696">
        <v>6</v>
      </c>
      <c r="M131" s="460">
        <v>45173</v>
      </c>
      <c r="N131" s="460">
        <v>45354</v>
      </c>
      <c r="O131" s="539" t="s">
        <v>2064</v>
      </c>
      <c r="P131" s="699" t="s">
        <v>27</v>
      </c>
      <c r="Q131" s="532" t="s">
        <v>27</v>
      </c>
      <c r="R131" s="1009"/>
      <c r="S131" s="1009"/>
      <c r="T131" s="1009"/>
      <c r="U131" s="1003"/>
      <c r="V131" s="1003"/>
      <c r="W131" s="1003"/>
      <c r="X131" s="532" t="s">
        <v>27</v>
      </c>
      <c r="Y131" s="1014"/>
      <c r="Z131" s="985"/>
      <c r="AA131" s="985"/>
      <c r="AB131" s="985"/>
      <c r="AC131" s="985"/>
      <c r="AD131" s="985"/>
      <c r="AE131" s="696" t="s">
        <v>27</v>
      </c>
      <c r="AF131" s="696" t="s">
        <v>27</v>
      </c>
      <c r="AG131" s="696" t="s">
        <v>27</v>
      </c>
      <c r="AH131" s="696" t="s">
        <v>27</v>
      </c>
      <c r="AI131" s="696" t="s">
        <v>27</v>
      </c>
      <c r="AJ131" s="696" t="s">
        <v>27</v>
      </c>
      <c r="AK131" s="696" t="s">
        <v>27</v>
      </c>
      <c r="AL131" s="696" t="s">
        <v>27</v>
      </c>
      <c r="AM131" s="700" t="s">
        <v>27</v>
      </c>
    </row>
    <row r="132" spans="1:39" ht="30" customHeight="1">
      <c r="A132" s="532" t="s">
        <v>27</v>
      </c>
      <c r="B132" s="530">
        <v>9</v>
      </c>
      <c r="C132" s="539">
        <v>1842</v>
      </c>
      <c r="D132" s="465" t="s">
        <v>1925</v>
      </c>
      <c r="E132" s="701" t="s">
        <v>27</v>
      </c>
      <c r="F132" s="705">
        <v>608000000</v>
      </c>
      <c r="G132" s="375" t="s">
        <v>2086</v>
      </c>
      <c r="H132" s="696" t="s">
        <v>846</v>
      </c>
      <c r="I132" s="696" t="s">
        <v>846</v>
      </c>
      <c r="J132" s="539" t="s">
        <v>2173</v>
      </c>
      <c r="K132" s="696" t="s">
        <v>846</v>
      </c>
      <c r="L132" s="696" t="s">
        <v>846</v>
      </c>
      <c r="M132" s="539" t="s">
        <v>846</v>
      </c>
      <c r="N132" s="539" t="s">
        <v>846</v>
      </c>
      <c r="O132" s="539" t="s">
        <v>2064</v>
      </c>
      <c r="P132" s="699" t="s">
        <v>2174</v>
      </c>
      <c r="Q132" s="532" t="s">
        <v>27</v>
      </c>
      <c r="R132" s="1009"/>
      <c r="S132" s="1009"/>
      <c r="T132" s="1009"/>
      <c r="U132" s="1003"/>
      <c r="V132" s="1003"/>
      <c r="W132" s="1003"/>
      <c r="X132" s="532" t="s">
        <v>27</v>
      </c>
      <c r="Y132" s="1014"/>
      <c r="Z132" s="985"/>
      <c r="AA132" s="985"/>
      <c r="AB132" s="985"/>
      <c r="AC132" s="985"/>
      <c r="AD132" s="985"/>
      <c r="AE132" s="696" t="s">
        <v>27</v>
      </c>
      <c r="AF132" s="696" t="s">
        <v>27</v>
      </c>
      <c r="AG132" s="696" t="s">
        <v>27</v>
      </c>
      <c r="AH132" s="696" t="s">
        <v>27</v>
      </c>
      <c r="AI132" s="696" t="s">
        <v>27</v>
      </c>
      <c r="AJ132" s="696" t="s">
        <v>27</v>
      </c>
      <c r="AK132" s="696" t="s">
        <v>27</v>
      </c>
      <c r="AL132" s="696" t="s">
        <v>27</v>
      </c>
      <c r="AM132" s="700" t="s">
        <v>27</v>
      </c>
    </row>
    <row r="133" spans="1:39" ht="30" customHeight="1">
      <c r="A133" s="532" t="s">
        <v>27</v>
      </c>
      <c r="B133" s="982">
        <v>10</v>
      </c>
      <c r="C133" s="985">
        <v>1743</v>
      </c>
      <c r="D133" s="985" t="s">
        <v>1931</v>
      </c>
      <c r="E133" s="984" t="s">
        <v>27</v>
      </c>
      <c r="F133" s="1016">
        <v>5486000000</v>
      </c>
      <c r="G133" s="1010" t="s">
        <v>2086</v>
      </c>
      <c r="H133" s="696" t="s">
        <v>2175</v>
      </c>
      <c r="I133" s="696" t="s">
        <v>2176</v>
      </c>
      <c r="J133" s="459">
        <v>946160300</v>
      </c>
      <c r="K133" s="696" t="s">
        <v>2177</v>
      </c>
      <c r="L133" s="696">
        <v>115.7666667</v>
      </c>
      <c r="M133" s="460">
        <v>44375</v>
      </c>
      <c r="N133" s="460">
        <v>47848</v>
      </c>
      <c r="O133" s="539" t="s">
        <v>2064</v>
      </c>
      <c r="P133" s="699" t="s">
        <v>27</v>
      </c>
      <c r="Q133" s="532" t="s">
        <v>27</v>
      </c>
      <c r="R133" s="1009"/>
      <c r="S133" s="1009"/>
      <c r="T133" s="1009"/>
      <c r="U133" s="1003"/>
      <c r="V133" s="1003"/>
      <c r="W133" s="1003"/>
      <c r="X133" s="532" t="s">
        <v>27</v>
      </c>
      <c r="Y133" s="1014"/>
      <c r="Z133" s="985"/>
      <c r="AA133" s="985"/>
      <c r="AB133" s="985"/>
      <c r="AC133" s="985"/>
      <c r="AD133" s="985"/>
      <c r="AE133" s="696" t="s">
        <v>27</v>
      </c>
      <c r="AF133" s="696" t="s">
        <v>27</v>
      </c>
      <c r="AG133" s="696" t="s">
        <v>27</v>
      </c>
      <c r="AH133" s="696" t="s">
        <v>27</v>
      </c>
      <c r="AI133" s="696" t="s">
        <v>27</v>
      </c>
      <c r="AJ133" s="696" t="s">
        <v>27</v>
      </c>
      <c r="AK133" s="696" t="s">
        <v>27</v>
      </c>
      <c r="AL133" s="696" t="s">
        <v>27</v>
      </c>
      <c r="AM133" s="700" t="s">
        <v>27</v>
      </c>
    </row>
    <row r="134" spans="1:39" ht="45" customHeight="1">
      <c r="A134" s="532" t="s">
        <v>27</v>
      </c>
      <c r="B134" s="982"/>
      <c r="C134" s="985"/>
      <c r="D134" s="985"/>
      <c r="E134" s="985"/>
      <c r="F134" s="992"/>
      <c r="G134" s="1011"/>
      <c r="H134" s="696" t="s">
        <v>2178</v>
      </c>
      <c r="I134" s="696" t="s">
        <v>2179</v>
      </c>
      <c r="J134" s="459">
        <v>1153434000</v>
      </c>
      <c r="K134" s="696" t="s">
        <v>2180</v>
      </c>
      <c r="L134" s="696">
        <v>101.4666667</v>
      </c>
      <c r="M134" s="460">
        <v>44804</v>
      </c>
      <c r="N134" s="460">
        <v>47848</v>
      </c>
      <c r="O134" s="539" t="s">
        <v>2064</v>
      </c>
      <c r="P134" s="699" t="s">
        <v>27</v>
      </c>
      <c r="Q134" s="532" t="s">
        <v>27</v>
      </c>
      <c r="R134" s="1009"/>
      <c r="S134" s="1009"/>
      <c r="T134" s="1009"/>
      <c r="U134" s="1003"/>
      <c r="V134" s="1003"/>
      <c r="W134" s="1003"/>
      <c r="X134" s="532" t="s">
        <v>27</v>
      </c>
      <c r="Y134" s="1014"/>
      <c r="Z134" s="985"/>
      <c r="AA134" s="985"/>
      <c r="AB134" s="985"/>
      <c r="AC134" s="985"/>
      <c r="AD134" s="985"/>
      <c r="AE134" s="696" t="s">
        <v>27</v>
      </c>
      <c r="AF134" s="696" t="s">
        <v>27</v>
      </c>
      <c r="AG134" s="696" t="s">
        <v>27</v>
      </c>
      <c r="AH134" s="696" t="s">
        <v>27</v>
      </c>
      <c r="AI134" s="696" t="s">
        <v>27</v>
      </c>
      <c r="AJ134" s="696" t="s">
        <v>27</v>
      </c>
      <c r="AK134" s="696" t="s">
        <v>27</v>
      </c>
      <c r="AL134" s="696" t="s">
        <v>27</v>
      </c>
      <c r="AM134" s="700" t="s">
        <v>27</v>
      </c>
    </row>
    <row r="135" spans="1:39" ht="45" customHeight="1">
      <c r="A135" s="532" t="s">
        <v>27</v>
      </c>
      <c r="B135" s="982"/>
      <c r="C135" s="985"/>
      <c r="D135" s="985"/>
      <c r="E135" s="985"/>
      <c r="F135" s="992"/>
      <c r="G135" s="1012"/>
      <c r="H135" s="696" t="s">
        <v>2181</v>
      </c>
      <c r="I135" s="696" t="s">
        <v>2182</v>
      </c>
      <c r="J135" s="459">
        <v>1480000000</v>
      </c>
      <c r="K135" s="696" t="s">
        <v>2180</v>
      </c>
      <c r="L135" s="696">
        <v>92.766666670000006</v>
      </c>
      <c r="M135" s="460">
        <v>45065</v>
      </c>
      <c r="N135" s="460">
        <v>47848</v>
      </c>
      <c r="O135" s="539" t="s">
        <v>2064</v>
      </c>
      <c r="P135" s="699" t="s">
        <v>27</v>
      </c>
      <c r="Q135" s="532" t="s">
        <v>27</v>
      </c>
      <c r="R135" s="1009"/>
      <c r="S135" s="1009"/>
      <c r="T135" s="1009"/>
      <c r="U135" s="1003"/>
      <c r="V135" s="1003"/>
      <c r="W135" s="1003"/>
      <c r="X135" s="532" t="s">
        <v>27</v>
      </c>
      <c r="Y135" s="1014"/>
      <c r="Z135" s="985"/>
      <c r="AA135" s="985"/>
      <c r="AB135" s="985"/>
      <c r="AC135" s="985"/>
      <c r="AD135" s="985"/>
      <c r="AE135" s="696" t="s">
        <v>27</v>
      </c>
      <c r="AF135" s="696" t="s">
        <v>27</v>
      </c>
      <c r="AG135" s="696" t="s">
        <v>27</v>
      </c>
      <c r="AH135" s="696" t="s">
        <v>27</v>
      </c>
      <c r="AI135" s="696" t="s">
        <v>27</v>
      </c>
      <c r="AJ135" s="696" t="s">
        <v>27</v>
      </c>
      <c r="AK135" s="696" t="s">
        <v>27</v>
      </c>
      <c r="AL135" s="696" t="s">
        <v>27</v>
      </c>
      <c r="AM135" s="700" t="s">
        <v>27</v>
      </c>
    </row>
    <row r="136" spans="1:39" ht="45" customHeight="1">
      <c r="A136" s="532" t="s">
        <v>27</v>
      </c>
      <c r="B136" s="999">
        <v>11</v>
      </c>
      <c r="C136" s="984">
        <v>1695</v>
      </c>
      <c r="D136" s="1013" t="s">
        <v>1935</v>
      </c>
      <c r="E136" s="984" t="s">
        <v>27</v>
      </c>
      <c r="F136" s="987">
        <v>296000000</v>
      </c>
      <c r="G136" s="989" t="s">
        <v>2086</v>
      </c>
      <c r="H136" s="696" t="s">
        <v>2183</v>
      </c>
      <c r="I136" s="696" t="s">
        <v>2184</v>
      </c>
      <c r="J136" s="459">
        <v>3190165</v>
      </c>
      <c r="K136" s="696" t="s">
        <v>2185</v>
      </c>
      <c r="L136" s="696">
        <v>2</v>
      </c>
      <c r="M136" s="460">
        <v>44452</v>
      </c>
      <c r="N136" s="460">
        <v>44516</v>
      </c>
      <c r="O136" s="539" t="s">
        <v>2064</v>
      </c>
      <c r="P136" s="699" t="s">
        <v>27</v>
      </c>
      <c r="Q136" s="532" t="s">
        <v>27</v>
      </c>
      <c r="R136" s="1009"/>
      <c r="S136" s="1009"/>
      <c r="T136" s="1009"/>
      <c r="U136" s="1003"/>
      <c r="V136" s="1003"/>
      <c r="W136" s="1003"/>
      <c r="X136" s="532" t="s">
        <v>27</v>
      </c>
      <c r="Y136" s="1014"/>
      <c r="Z136" s="985"/>
      <c r="AA136" s="985"/>
      <c r="AB136" s="985"/>
      <c r="AC136" s="985"/>
      <c r="AD136" s="985"/>
      <c r="AE136" s="696" t="s">
        <v>27</v>
      </c>
      <c r="AF136" s="696" t="s">
        <v>27</v>
      </c>
      <c r="AG136" s="696" t="s">
        <v>27</v>
      </c>
      <c r="AH136" s="696" t="s">
        <v>27</v>
      </c>
      <c r="AI136" s="696" t="s">
        <v>27</v>
      </c>
      <c r="AJ136" s="696" t="s">
        <v>27</v>
      </c>
      <c r="AK136" s="696" t="s">
        <v>27</v>
      </c>
      <c r="AL136" s="696" t="s">
        <v>27</v>
      </c>
      <c r="AM136" s="700" t="s">
        <v>27</v>
      </c>
    </row>
    <row r="137" spans="1:39" ht="45" customHeight="1">
      <c r="A137" s="532" t="s">
        <v>27</v>
      </c>
      <c r="B137" s="982"/>
      <c r="C137" s="985"/>
      <c r="D137" s="992"/>
      <c r="E137" s="985"/>
      <c r="F137" s="985"/>
      <c r="G137" s="989"/>
      <c r="H137" s="696" t="s">
        <v>2186</v>
      </c>
      <c r="I137" s="696" t="s">
        <v>2187</v>
      </c>
      <c r="J137" s="459">
        <v>20990000</v>
      </c>
      <c r="K137" s="696" t="s">
        <v>2188</v>
      </c>
      <c r="L137" s="696">
        <v>2</v>
      </c>
      <c r="M137" s="460">
        <v>44452</v>
      </c>
      <c r="N137" s="460">
        <v>44514</v>
      </c>
      <c r="O137" s="539" t="s">
        <v>2064</v>
      </c>
      <c r="P137" s="699" t="s">
        <v>27</v>
      </c>
      <c r="Q137" s="532" t="s">
        <v>27</v>
      </c>
      <c r="R137" s="1009"/>
      <c r="S137" s="1009"/>
      <c r="T137" s="1009"/>
      <c r="U137" s="1003"/>
      <c r="V137" s="1003"/>
      <c r="W137" s="1003"/>
      <c r="X137" s="532" t="s">
        <v>27</v>
      </c>
      <c r="Y137" s="1014"/>
      <c r="Z137" s="985"/>
      <c r="AA137" s="985"/>
      <c r="AB137" s="985"/>
      <c r="AC137" s="985"/>
      <c r="AD137" s="985"/>
      <c r="AE137" s="696" t="s">
        <v>27</v>
      </c>
      <c r="AF137" s="696" t="s">
        <v>27</v>
      </c>
      <c r="AG137" s="696" t="s">
        <v>27</v>
      </c>
      <c r="AH137" s="696" t="s">
        <v>27</v>
      </c>
      <c r="AI137" s="696" t="s">
        <v>27</v>
      </c>
      <c r="AJ137" s="696" t="s">
        <v>27</v>
      </c>
      <c r="AK137" s="696" t="s">
        <v>27</v>
      </c>
      <c r="AL137" s="696" t="s">
        <v>27</v>
      </c>
      <c r="AM137" s="700" t="s">
        <v>27</v>
      </c>
    </row>
    <row r="138" spans="1:39" ht="45">
      <c r="A138" s="532" t="s">
        <v>27</v>
      </c>
      <c r="B138" s="982"/>
      <c r="C138" s="985"/>
      <c r="D138" s="992"/>
      <c r="E138" s="985"/>
      <c r="F138" s="985"/>
      <c r="G138" s="989"/>
      <c r="H138" s="706" t="s">
        <v>2189</v>
      </c>
      <c r="I138" s="696" t="s">
        <v>2190</v>
      </c>
      <c r="J138" s="459">
        <v>12998000</v>
      </c>
      <c r="K138" s="696" t="s">
        <v>2188</v>
      </c>
      <c r="L138" s="696">
        <v>2</v>
      </c>
      <c r="M138" s="460">
        <v>44452</v>
      </c>
      <c r="N138" s="460">
        <v>44514</v>
      </c>
      <c r="O138" s="539" t="s">
        <v>2064</v>
      </c>
      <c r="P138" s="699" t="s">
        <v>27</v>
      </c>
      <c r="Q138" s="532" t="s">
        <v>27</v>
      </c>
      <c r="R138" s="1009"/>
      <c r="S138" s="1009"/>
      <c r="T138" s="1009"/>
      <c r="U138" s="1003"/>
      <c r="V138" s="1003"/>
      <c r="W138" s="1003"/>
      <c r="X138" s="532" t="s">
        <v>27</v>
      </c>
      <c r="Y138" s="1014"/>
      <c r="Z138" s="985"/>
      <c r="AA138" s="985"/>
      <c r="AB138" s="985"/>
      <c r="AC138" s="985"/>
      <c r="AD138" s="985"/>
      <c r="AE138" s="696" t="s">
        <v>27</v>
      </c>
      <c r="AF138" s="696" t="s">
        <v>27</v>
      </c>
      <c r="AG138" s="696" t="s">
        <v>27</v>
      </c>
      <c r="AH138" s="696" t="s">
        <v>27</v>
      </c>
      <c r="AI138" s="696" t="s">
        <v>27</v>
      </c>
      <c r="AJ138" s="696" t="s">
        <v>27</v>
      </c>
      <c r="AK138" s="696" t="s">
        <v>27</v>
      </c>
      <c r="AL138" s="696" t="s">
        <v>27</v>
      </c>
      <c r="AM138" s="700" t="s">
        <v>27</v>
      </c>
    </row>
    <row r="139" spans="1:39" ht="15" customHeight="1">
      <c r="A139" s="532" t="s">
        <v>27</v>
      </c>
      <c r="B139" s="982"/>
      <c r="C139" s="985"/>
      <c r="D139" s="992"/>
      <c r="E139" s="985"/>
      <c r="F139" s="985"/>
      <c r="G139" s="989"/>
      <c r="H139" s="706" t="s">
        <v>2191</v>
      </c>
      <c r="I139" s="696" t="s">
        <v>2192</v>
      </c>
      <c r="J139" s="459">
        <v>310400000</v>
      </c>
      <c r="K139" s="696" t="s">
        <v>2193</v>
      </c>
      <c r="L139" s="696">
        <v>2</v>
      </c>
      <c r="M139" s="460">
        <v>44452</v>
      </c>
      <c r="N139" s="460">
        <v>44512</v>
      </c>
      <c r="O139" s="539" t="s">
        <v>2064</v>
      </c>
      <c r="P139" s="699" t="s">
        <v>27</v>
      </c>
      <c r="Q139" s="532" t="s">
        <v>27</v>
      </c>
      <c r="R139" s="1009"/>
      <c r="S139" s="1009"/>
      <c r="T139" s="1009"/>
      <c r="U139" s="1003"/>
      <c r="V139" s="1003"/>
      <c r="W139" s="1003"/>
      <c r="X139" s="532" t="s">
        <v>27</v>
      </c>
      <c r="Y139" s="1014"/>
      <c r="Z139" s="985"/>
      <c r="AA139" s="985"/>
      <c r="AB139" s="985"/>
      <c r="AC139" s="985"/>
      <c r="AD139" s="985"/>
      <c r="AE139" s="696" t="s">
        <v>27</v>
      </c>
      <c r="AF139" s="696" t="s">
        <v>27</v>
      </c>
      <c r="AG139" s="696" t="s">
        <v>27</v>
      </c>
      <c r="AH139" s="696" t="s">
        <v>27</v>
      </c>
      <c r="AI139" s="696" t="s">
        <v>27</v>
      </c>
      <c r="AJ139" s="696" t="s">
        <v>27</v>
      </c>
      <c r="AK139" s="696" t="s">
        <v>27</v>
      </c>
      <c r="AL139" s="696" t="s">
        <v>27</v>
      </c>
      <c r="AM139" s="700" t="s">
        <v>27</v>
      </c>
    </row>
    <row r="140" spans="1:39" ht="45" customHeight="1">
      <c r="A140" s="532" t="s">
        <v>27</v>
      </c>
      <c r="B140" s="990"/>
      <c r="C140" s="991"/>
      <c r="D140" s="993"/>
      <c r="E140" s="986"/>
      <c r="F140" s="986"/>
      <c r="G140" s="998"/>
      <c r="H140" s="696" t="s">
        <v>2194</v>
      </c>
      <c r="I140" s="696" t="s">
        <v>2195</v>
      </c>
      <c r="J140" s="459">
        <v>46000000</v>
      </c>
      <c r="K140" s="696" t="s">
        <v>2196</v>
      </c>
      <c r="L140" s="696">
        <v>2</v>
      </c>
      <c r="M140" s="460">
        <v>44452</v>
      </c>
      <c r="N140" s="460">
        <v>44512</v>
      </c>
      <c r="O140" s="539" t="s">
        <v>2064</v>
      </c>
      <c r="P140" s="699" t="s">
        <v>27</v>
      </c>
      <c r="Q140" s="532" t="s">
        <v>27</v>
      </c>
      <c r="R140" s="1009"/>
      <c r="S140" s="1009"/>
      <c r="T140" s="1009"/>
      <c r="U140" s="1003"/>
      <c r="V140" s="1003"/>
      <c r="W140" s="1003"/>
      <c r="X140" s="532" t="s">
        <v>27</v>
      </c>
      <c r="Y140" s="1014"/>
      <c r="Z140" s="985"/>
      <c r="AA140" s="985"/>
      <c r="AB140" s="985"/>
      <c r="AC140" s="985"/>
      <c r="AD140" s="985"/>
      <c r="AE140" s="696" t="s">
        <v>27</v>
      </c>
      <c r="AF140" s="696" t="s">
        <v>27</v>
      </c>
      <c r="AG140" s="696" t="s">
        <v>27</v>
      </c>
      <c r="AH140" s="696" t="s">
        <v>27</v>
      </c>
      <c r="AI140" s="696" t="s">
        <v>27</v>
      </c>
      <c r="AJ140" s="696" t="s">
        <v>27</v>
      </c>
      <c r="AK140" s="696" t="s">
        <v>27</v>
      </c>
      <c r="AL140" s="696" t="s">
        <v>27</v>
      </c>
      <c r="AM140" s="700" t="s">
        <v>27</v>
      </c>
    </row>
    <row r="141" spans="1:39" ht="45" customHeight="1">
      <c r="A141" s="532" t="s">
        <v>27</v>
      </c>
      <c r="B141" s="530">
        <v>12</v>
      </c>
      <c r="C141" s="539">
        <v>1699</v>
      </c>
      <c r="D141" s="465" t="s">
        <v>1940</v>
      </c>
      <c r="E141" s="529" t="s">
        <v>27</v>
      </c>
      <c r="F141" s="540">
        <v>573000000</v>
      </c>
      <c r="G141" s="545" t="s">
        <v>846</v>
      </c>
      <c r="H141" s="701" t="s">
        <v>846</v>
      </c>
      <c r="I141" s="696" t="s">
        <v>846</v>
      </c>
      <c r="J141" s="539" t="s">
        <v>2173</v>
      </c>
      <c r="K141" s="696" t="s">
        <v>846</v>
      </c>
      <c r="L141" s="696" t="s">
        <v>846</v>
      </c>
      <c r="M141" s="539" t="s">
        <v>846</v>
      </c>
      <c r="N141" s="539" t="s">
        <v>846</v>
      </c>
      <c r="O141" s="539" t="s">
        <v>2064</v>
      </c>
      <c r="P141" s="699" t="s">
        <v>2197</v>
      </c>
      <c r="Q141" s="532" t="s">
        <v>27</v>
      </c>
      <c r="R141" s="1009"/>
      <c r="S141" s="1009"/>
      <c r="T141" s="1009"/>
      <c r="U141" s="1003"/>
      <c r="V141" s="1003"/>
      <c r="W141" s="1003"/>
      <c r="X141" s="532" t="s">
        <v>27</v>
      </c>
      <c r="Y141" s="1014"/>
      <c r="Z141" s="985"/>
      <c r="AA141" s="985"/>
      <c r="AB141" s="985"/>
      <c r="AC141" s="985"/>
      <c r="AD141" s="985"/>
      <c r="AE141" s="696" t="s">
        <v>27</v>
      </c>
      <c r="AF141" s="696" t="s">
        <v>27</v>
      </c>
      <c r="AG141" s="696" t="s">
        <v>27</v>
      </c>
      <c r="AH141" s="696" t="s">
        <v>27</v>
      </c>
      <c r="AI141" s="696" t="s">
        <v>27</v>
      </c>
      <c r="AJ141" s="696" t="s">
        <v>27</v>
      </c>
      <c r="AK141" s="696" t="s">
        <v>27</v>
      </c>
      <c r="AL141" s="696" t="s">
        <v>27</v>
      </c>
      <c r="AM141" s="700" t="s">
        <v>27</v>
      </c>
    </row>
    <row r="142" spans="1:39" ht="45" customHeight="1">
      <c r="A142" s="532" t="s">
        <v>27</v>
      </c>
      <c r="B142" s="982">
        <v>13</v>
      </c>
      <c r="C142" s="985">
        <v>1845</v>
      </c>
      <c r="D142" s="992" t="s">
        <v>1945</v>
      </c>
      <c r="E142" s="984" t="s">
        <v>27</v>
      </c>
      <c r="F142" s="987">
        <v>2256000000</v>
      </c>
      <c r="G142" s="988" t="s">
        <v>2086</v>
      </c>
      <c r="H142" s="696" t="s">
        <v>2198</v>
      </c>
      <c r="I142" s="696" t="s">
        <v>2199</v>
      </c>
      <c r="J142" s="459">
        <v>19590300</v>
      </c>
      <c r="K142" s="696" t="s">
        <v>2200</v>
      </c>
      <c r="L142" s="696">
        <v>9</v>
      </c>
      <c r="M142" s="460">
        <v>44606</v>
      </c>
      <c r="N142" s="460">
        <v>44880</v>
      </c>
      <c r="O142" s="539" t="s">
        <v>2064</v>
      </c>
      <c r="P142" s="699" t="s">
        <v>27</v>
      </c>
      <c r="Q142" s="532" t="s">
        <v>27</v>
      </c>
      <c r="R142" s="1009"/>
      <c r="S142" s="1009"/>
      <c r="T142" s="1009"/>
      <c r="U142" s="1003"/>
      <c r="V142" s="1003"/>
      <c r="W142" s="1003"/>
      <c r="X142" s="532" t="s">
        <v>27</v>
      </c>
      <c r="Y142" s="1014"/>
      <c r="Z142" s="985"/>
      <c r="AA142" s="985"/>
      <c r="AB142" s="985"/>
      <c r="AC142" s="985"/>
      <c r="AD142" s="985"/>
      <c r="AE142" s="696" t="s">
        <v>27</v>
      </c>
      <c r="AF142" s="696" t="s">
        <v>27</v>
      </c>
      <c r="AG142" s="696" t="s">
        <v>27</v>
      </c>
      <c r="AH142" s="696" t="s">
        <v>27</v>
      </c>
      <c r="AI142" s="696" t="s">
        <v>27</v>
      </c>
      <c r="AJ142" s="696" t="s">
        <v>27</v>
      </c>
      <c r="AK142" s="696" t="s">
        <v>27</v>
      </c>
      <c r="AL142" s="696" t="s">
        <v>27</v>
      </c>
      <c r="AM142" s="700" t="s">
        <v>27</v>
      </c>
    </row>
    <row r="143" spans="1:39" ht="45" customHeight="1">
      <c r="A143" s="532" t="s">
        <v>27</v>
      </c>
      <c r="B143" s="982"/>
      <c r="C143" s="985"/>
      <c r="D143" s="992"/>
      <c r="E143" s="985"/>
      <c r="F143" s="985"/>
      <c r="G143" s="989"/>
      <c r="H143" s="696" t="s">
        <v>2201</v>
      </c>
      <c r="I143" s="696" t="s">
        <v>2202</v>
      </c>
      <c r="J143" s="459">
        <v>212315400</v>
      </c>
      <c r="K143" s="696" t="s">
        <v>2203</v>
      </c>
      <c r="L143" s="696">
        <v>10</v>
      </c>
      <c r="M143" s="460">
        <v>44460</v>
      </c>
      <c r="N143" s="460">
        <v>44779</v>
      </c>
      <c r="O143" s="539" t="s">
        <v>2064</v>
      </c>
      <c r="P143" s="699" t="s">
        <v>27</v>
      </c>
      <c r="Q143" s="532" t="s">
        <v>27</v>
      </c>
      <c r="R143" s="1009"/>
      <c r="S143" s="1009"/>
      <c r="T143" s="1009"/>
      <c r="U143" s="1003"/>
      <c r="V143" s="1003"/>
      <c r="W143" s="1003"/>
      <c r="X143" s="532" t="s">
        <v>27</v>
      </c>
      <c r="Y143" s="1014"/>
      <c r="Z143" s="985"/>
      <c r="AA143" s="985"/>
      <c r="AB143" s="985"/>
      <c r="AC143" s="985"/>
      <c r="AD143" s="985"/>
      <c r="AE143" s="696" t="s">
        <v>27</v>
      </c>
      <c r="AF143" s="696" t="s">
        <v>27</v>
      </c>
      <c r="AG143" s="696" t="s">
        <v>27</v>
      </c>
      <c r="AH143" s="696" t="s">
        <v>27</v>
      </c>
      <c r="AI143" s="696" t="s">
        <v>27</v>
      </c>
      <c r="AJ143" s="696" t="s">
        <v>27</v>
      </c>
      <c r="AK143" s="696" t="s">
        <v>27</v>
      </c>
      <c r="AL143" s="696" t="s">
        <v>27</v>
      </c>
      <c r="AM143" s="700" t="s">
        <v>27</v>
      </c>
    </row>
    <row r="144" spans="1:39" ht="45" customHeight="1">
      <c r="A144" s="532" t="s">
        <v>27</v>
      </c>
      <c r="B144" s="982"/>
      <c r="C144" s="985"/>
      <c r="D144" s="992"/>
      <c r="E144" s="985"/>
      <c r="F144" s="985"/>
      <c r="G144" s="989"/>
      <c r="H144" s="696" t="s">
        <v>2204</v>
      </c>
      <c r="I144" s="696" t="s">
        <v>2205</v>
      </c>
      <c r="J144" s="459">
        <v>22642200</v>
      </c>
      <c r="K144" s="696" t="s">
        <v>2206</v>
      </c>
      <c r="L144" s="696">
        <v>2</v>
      </c>
      <c r="M144" s="460">
        <v>44874</v>
      </c>
      <c r="N144" s="460">
        <v>45135</v>
      </c>
      <c r="O144" s="539" t="s">
        <v>2064</v>
      </c>
      <c r="P144" s="699" t="s">
        <v>27</v>
      </c>
      <c r="Q144" s="532" t="s">
        <v>27</v>
      </c>
      <c r="R144" s="1009"/>
      <c r="S144" s="1009"/>
      <c r="T144" s="1009"/>
      <c r="U144" s="1003"/>
      <c r="V144" s="1003"/>
      <c r="W144" s="1003"/>
      <c r="X144" s="532" t="s">
        <v>27</v>
      </c>
      <c r="Y144" s="1014"/>
      <c r="Z144" s="985"/>
      <c r="AA144" s="985"/>
      <c r="AB144" s="985"/>
      <c r="AC144" s="985"/>
      <c r="AD144" s="985"/>
      <c r="AE144" s="696" t="s">
        <v>27</v>
      </c>
      <c r="AF144" s="696" t="s">
        <v>27</v>
      </c>
      <c r="AG144" s="696" t="s">
        <v>27</v>
      </c>
      <c r="AH144" s="696" t="s">
        <v>27</v>
      </c>
      <c r="AI144" s="696" t="s">
        <v>27</v>
      </c>
      <c r="AJ144" s="696" t="s">
        <v>27</v>
      </c>
      <c r="AK144" s="696" t="s">
        <v>27</v>
      </c>
      <c r="AL144" s="696" t="s">
        <v>27</v>
      </c>
      <c r="AM144" s="700" t="s">
        <v>27</v>
      </c>
    </row>
    <row r="145" spans="1:39" ht="45" customHeight="1">
      <c r="A145" s="532" t="s">
        <v>27</v>
      </c>
      <c r="B145" s="982"/>
      <c r="C145" s="985"/>
      <c r="D145" s="992"/>
      <c r="E145" s="985"/>
      <c r="F145" s="985"/>
      <c r="G145" s="989"/>
      <c r="H145" s="696" t="s">
        <v>2207</v>
      </c>
      <c r="I145" s="696" t="s">
        <v>2208</v>
      </c>
      <c r="J145" s="459">
        <v>174562956</v>
      </c>
      <c r="K145" s="696" t="s">
        <v>2209</v>
      </c>
      <c r="L145" s="696">
        <v>7.7</v>
      </c>
      <c r="M145" s="460">
        <v>44880</v>
      </c>
      <c r="N145" s="460">
        <v>45111</v>
      </c>
      <c r="O145" s="539" t="s">
        <v>2064</v>
      </c>
      <c r="P145" s="699" t="s">
        <v>27</v>
      </c>
      <c r="Q145" s="532" t="s">
        <v>27</v>
      </c>
      <c r="R145" s="1009"/>
      <c r="S145" s="1009"/>
      <c r="T145" s="1009"/>
      <c r="U145" s="1003"/>
      <c r="V145" s="1003"/>
      <c r="W145" s="1003"/>
      <c r="X145" s="532" t="s">
        <v>27</v>
      </c>
      <c r="Y145" s="1014"/>
      <c r="Z145" s="985"/>
      <c r="AA145" s="985"/>
      <c r="AB145" s="985"/>
      <c r="AC145" s="985"/>
      <c r="AD145" s="985"/>
      <c r="AE145" s="696" t="s">
        <v>27</v>
      </c>
      <c r="AF145" s="696" t="s">
        <v>27</v>
      </c>
      <c r="AG145" s="696" t="s">
        <v>27</v>
      </c>
      <c r="AH145" s="696" t="s">
        <v>27</v>
      </c>
      <c r="AI145" s="696" t="s">
        <v>27</v>
      </c>
      <c r="AJ145" s="696" t="s">
        <v>27</v>
      </c>
      <c r="AK145" s="696" t="s">
        <v>27</v>
      </c>
      <c r="AL145" s="696" t="s">
        <v>27</v>
      </c>
      <c r="AM145" s="700" t="s">
        <v>27</v>
      </c>
    </row>
    <row r="146" spans="1:39" ht="45" customHeight="1">
      <c r="A146" s="532" t="s">
        <v>27</v>
      </c>
      <c r="B146" s="982"/>
      <c r="C146" s="985"/>
      <c r="D146" s="992"/>
      <c r="E146" s="985"/>
      <c r="F146" s="985"/>
      <c r="G146" s="989"/>
      <c r="H146" s="696" t="s">
        <v>2210</v>
      </c>
      <c r="I146" s="696" t="s">
        <v>2211</v>
      </c>
      <c r="J146" s="459">
        <v>258914320</v>
      </c>
      <c r="K146" s="696" t="s">
        <v>2099</v>
      </c>
      <c r="L146" s="696">
        <v>11.133333329999999</v>
      </c>
      <c r="M146" s="460">
        <v>44725</v>
      </c>
      <c r="N146" s="460">
        <v>45059</v>
      </c>
      <c r="O146" s="539" t="s">
        <v>2064</v>
      </c>
      <c r="P146" s="699" t="s">
        <v>27</v>
      </c>
      <c r="Q146" s="532" t="s">
        <v>27</v>
      </c>
      <c r="R146" s="1009"/>
      <c r="S146" s="1009"/>
      <c r="T146" s="1009"/>
      <c r="U146" s="1003"/>
      <c r="V146" s="1003"/>
      <c r="W146" s="1003"/>
      <c r="X146" s="532" t="s">
        <v>27</v>
      </c>
      <c r="Y146" s="1014"/>
      <c r="Z146" s="985"/>
      <c r="AA146" s="985"/>
      <c r="AB146" s="985"/>
      <c r="AC146" s="985"/>
      <c r="AD146" s="985"/>
      <c r="AE146" s="696" t="s">
        <v>27</v>
      </c>
      <c r="AF146" s="696" t="s">
        <v>27</v>
      </c>
      <c r="AG146" s="696" t="s">
        <v>27</v>
      </c>
      <c r="AH146" s="696" t="s">
        <v>27</v>
      </c>
      <c r="AI146" s="696" t="s">
        <v>27</v>
      </c>
      <c r="AJ146" s="696" t="s">
        <v>27</v>
      </c>
      <c r="AK146" s="696" t="s">
        <v>27</v>
      </c>
      <c r="AL146" s="696" t="s">
        <v>27</v>
      </c>
      <c r="AM146" s="700" t="s">
        <v>27</v>
      </c>
    </row>
    <row r="147" spans="1:39" ht="30">
      <c r="A147" s="532" t="s">
        <v>27</v>
      </c>
      <c r="B147" s="982"/>
      <c r="C147" s="985"/>
      <c r="D147" s="992"/>
      <c r="E147" s="985"/>
      <c r="F147" s="985"/>
      <c r="G147" s="989"/>
      <c r="H147" s="696" t="s">
        <v>2212</v>
      </c>
      <c r="I147" s="696" t="s">
        <v>2213</v>
      </c>
      <c r="J147" s="459">
        <v>27000000</v>
      </c>
      <c r="K147" s="696" t="s">
        <v>2156</v>
      </c>
      <c r="L147" s="696">
        <v>6.1333333330000004</v>
      </c>
      <c r="M147" s="460">
        <v>44671</v>
      </c>
      <c r="N147" s="460">
        <v>44855</v>
      </c>
      <c r="O147" s="539" t="s">
        <v>2064</v>
      </c>
      <c r="P147" s="699" t="s">
        <v>27</v>
      </c>
      <c r="Q147" s="532" t="s">
        <v>27</v>
      </c>
      <c r="R147" s="1009"/>
      <c r="S147" s="1009"/>
      <c r="T147" s="1009"/>
      <c r="U147" s="1003"/>
      <c r="V147" s="1003"/>
      <c r="W147" s="1003"/>
      <c r="X147" s="532" t="s">
        <v>27</v>
      </c>
      <c r="Y147" s="1014"/>
      <c r="Z147" s="985"/>
      <c r="AA147" s="985"/>
      <c r="AB147" s="985"/>
      <c r="AC147" s="985"/>
      <c r="AD147" s="985"/>
      <c r="AE147" s="696" t="s">
        <v>27</v>
      </c>
      <c r="AF147" s="696" t="s">
        <v>27</v>
      </c>
      <c r="AG147" s="696" t="s">
        <v>27</v>
      </c>
      <c r="AH147" s="696" t="s">
        <v>27</v>
      </c>
      <c r="AI147" s="696" t="s">
        <v>27</v>
      </c>
      <c r="AJ147" s="696" t="s">
        <v>27</v>
      </c>
      <c r="AK147" s="696" t="s">
        <v>27</v>
      </c>
      <c r="AL147" s="696" t="s">
        <v>27</v>
      </c>
      <c r="AM147" s="700" t="s">
        <v>27</v>
      </c>
    </row>
    <row r="148" spans="1:39" ht="30" customHeight="1">
      <c r="A148" s="532" t="s">
        <v>27</v>
      </c>
      <c r="B148" s="982"/>
      <c r="C148" s="985"/>
      <c r="D148" s="992"/>
      <c r="E148" s="985"/>
      <c r="F148" s="985"/>
      <c r="G148" s="989"/>
      <c r="H148" s="696" t="s">
        <v>2214</v>
      </c>
      <c r="I148" s="696" t="s">
        <v>2215</v>
      </c>
      <c r="J148" s="459">
        <v>200000000</v>
      </c>
      <c r="K148" s="696" t="s">
        <v>2167</v>
      </c>
      <c r="L148" s="696">
        <v>8.1666666669999994</v>
      </c>
      <c r="M148" s="460">
        <v>45092</v>
      </c>
      <c r="N148" s="460">
        <v>45337</v>
      </c>
      <c r="O148" s="539" t="s">
        <v>2064</v>
      </c>
      <c r="P148" s="699" t="s">
        <v>27</v>
      </c>
      <c r="Q148" s="532" t="s">
        <v>27</v>
      </c>
      <c r="R148" s="1009"/>
      <c r="S148" s="1009"/>
      <c r="T148" s="1009"/>
      <c r="U148" s="1003"/>
      <c r="V148" s="1003"/>
      <c r="W148" s="1003"/>
      <c r="X148" s="532" t="s">
        <v>27</v>
      </c>
      <c r="Y148" s="1014"/>
      <c r="Z148" s="985"/>
      <c r="AA148" s="985"/>
      <c r="AB148" s="985"/>
      <c r="AC148" s="985"/>
      <c r="AD148" s="985"/>
      <c r="AE148" s="696" t="s">
        <v>27</v>
      </c>
      <c r="AF148" s="696" t="s">
        <v>27</v>
      </c>
      <c r="AG148" s="696" t="s">
        <v>27</v>
      </c>
      <c r="AH148" s="696" t="s">
        <v>27</v>
      </c>
      <c r="AI148" s="696" t="s">
        <v>27</v>
      </c>
      <c r="AJ148" s="696" t="s">
        <v>27</v>
      </c>
      <c r="AK148" s="696" t="s">
        <v>27</v>
      </c>
      <c r="AL148" s="696" t="s">
        <v>27</v>
      </c>
      <c r="AM148" s="700" t="s">
        <v>27</v>
      </c>
    </row>
    <row r="149" spans="1:39" ht="30" customHeight="1">
      <c r="A149" s="532" t="s">
        <v>27</v>
      </c>
      <c r="B149" s="990"/>
      <c r="C149" s="991"/>
      <c r="D149" s="993"/>
      <c r="E149" s="986"/>
      <c r="F149" s="986"/>
      <c r="G149" s="998"/>
      <c r="H149" s="696" t="s">
        <v>2216</v>
      </c>
      <c r="I149" s="696" t="s">
        <v>2217</v>
      </c>
      <c r="J149" s="459">
        <v>282818009</v>
      </c>
      <c r="K149" s="696" t="s">
        <v>2218</v>
      </c>
      <c r="L149" s="696">
        <v>6.0666666669999998</v>
      </c>
      <c r="M149" s="460">
        <v>45217</v>
      </c>
      <c r="N149" s="460">
        <v>45399</v>
      </c>
      <c r="O149" s="539" t="s">
        <v>2064</v>
      </c>
      <c r="P149" s="699" t="s">
        <v>27</v>
      </c>
      <c r="Q149" s="532" t="s">
        <v>27</v>
      </c>
      <c r="R149" s="1009"/>
      <c r="S149" s="1009"/>
      <c r="T149" s="1009"/>
      <c r="U149" s="1003"/>
      <c r="V149" s="1003"/>
      <c r="W149" s="1003"/>
      <c r="X149" s="532" t="s">
        <v>27</v>
      </c>
      <c r="Y149" s="1014"/>
      <c r="Z149" s="985"/>
      <c r="AA149" s="985"/>
      <c r="AB149" s="985"/>
      <c r="AC149" s="985"/>
      <c r="AD149" s="985"/>
      <c r="AE149" s="696" t="s">
        <v>27</v>
      </c>
      <c r="AF149" s="696" t="s">
        <v>27</v>
      </c>
      <c r="AG149" s="696" t="s">
        <v>27</v>
      </c>
      <c r="AH149" s="696" t="s">
        <v>27</v>
      </c>
      <c r="AI149" s="696" t="s">
        <v>27</v>
      </c>
      <c r="AJ149" s="696" t="s">
        <v>27</v>
      </c>
      <c r="AK149" s="696" t="s">
        <v>27</v>
      </c>
      <c r="AL149" s="696" t="s">
        <v>27</v>
      </c>
      <c r="AM149" s="700" t="s">
        <v>27</v>
      </c>
    </row>
    <row r="150" spans="1:39" ht="30" customHeight="1">
      <c r="A150" s="532" t="s">
        <v>27</v>
      </c>
      <c r="B150" s="982">
        <v>14</v>
      </c>
      <c r="C150" s="985">
        <v>1848</v>
      </c>
      <c r="D150" s="992" t="s">
        <v>1950</v>
      </c>
      <c r="E150" s="985" t="s">
        <v>27</v>
      </c>
      <c r="F150" s="994">
        <v>3952000000</v>
      </c>
      <c r="G150" s="989" t="s">
        <v>2086</v>
      </c>
      <c r="H150" s="696" t="s">
        <v>2219</v>
      </c>
      <c r="I150" s="696" t="s">
        <v>2220</v>
      </c>
      <c r="J150" s="459">
        <v>13519000</v>
      </c>
      <c r="K150" s="696" t="s">
        <v>2156</v>
      </c>
      <c r="L150" s="696">
        <v>28</v>
      </c>
      <c r="M150" s="460">
        <v>44389</v>
      </c>
      <c r="N150" s="460">
        <v>45229</v>
      </c>
      <c r="O150" s="539" t="s">
        <v>2064</v>
      </c>
      <c r="P150" s="699" t="s">
        <v>2221</v>
      </c>
      <c r="Q150" s="532" t="s">
        <v>27</v>
      </c>
      <c r="R150" s="1009"/>
      <c r="S150" s="1009"/>
      <c r="T150" s="1009"/>
      <c r="U150" s="1003"/>
      <c r="V150" s="1003"/>
      <c r="W150" s="1003"/>
      <c r="X150" s="532" t="s">
        <v>27</v>
      </c>
      <c r="Y150" s="1014"/>
      <c r="Z150" s="985"/>
      <c r="AA150" s="985"/>
      <c r="AB150" s="985"/>
      <c r="AC150" s="985"/>
      <c r="AD150" s="985"/>
      <c r="AE150" s="696" t="s">
        <v>27</v>
      </c>
      <c r="AF150" s="696" t="s">
        <v>27</v>
      </c>
      <c r="AG150" s="696" t="s">
        <v>27</v>
      </c>
      <c r="AH150" s="696" t="s">
        <v>27</v>
      </c>
      <c r="AI150" s="696" t="s">
        <v>27</v>
      </c>
      <c r="AJ150" s="696" t="s">
        <v>27</v>
      </c>
      <c r="AK150" s="696" t="s">
        <v>27</v>
      </c>
      <c r="AL150" s="696" t="s">
        <v>27</v>
      </c>
      <c r="AM150" s="700" t="s">
        <v>27</v>
      </c>
    </row>
    <row r="151" spans="1:39" ht="30" customHeight="1">
      <c r="A151" s="532" t="s">
        <v>27</v>
      </c>
      <c r="B151" s="982"/>
      <c r="C151" s="985"/>
      <c r="D151" s="992"/>
      <c r="E151" s="985"/>
      <c r="F151" s="985"/>
      <c r="G151" s="989"/>
      <c r="H151" s="696" t="s">
        <v>2222</v>
      </c>
      <c r="I151" s="696" t="s">
        <v>2223</v>
      </c>
      <c r="J151" s="539" t="s">
        <v>2224</v>
      </c>
      <c r="K151" s="696" t="s">
        <v>2225</v>
      </c>
      <c r="L151" s="696">
        <v>42.366666670000001</v>
      </c>
      <c r="M151" s="460">
        <v>44202</v>
      </c>
      <c r="N151" s="460">
        <v>45473</v>
      </c>
      <c r="O151" s="539" t="s">
        <v>2064</v>
      </c>
      <c r="P151" s="699" t="s">
        <v>27</v>
      </c>
      <c r="Q151" s="532" t="s">
        <v>27</v>
      </c>
      <c r="R151" s="1009"/>
      <c r="S151" s="1009"/>
      <c r="T151" s="1009"/>
      <c r="U151" s="1003"/>
      <c r="V151" s="1003"/>
      <c r="W151" s="1003"/>
      <c r="X151" s="532" t="s">
        <v>27</v>
      </c>
      <c r="Y151" s="1014"/>
      <c r="Z151" s="985"/>
      <c r="AA151" s="985"/>
      <c r="AB151" s="985"/>
      <c r="AC151" s="985"/>
      <c r="AD151" s="985"/>
      <c r="AE151" s="696" t="s">
        <v>27</v>
      </c>
      <c r="AF151" s="696" t="s">
        <v>27</v>
      </c>
      <c r="AG151" s="696" t="s">
        <v>27</v>
      </c>
      <c r="AH151" s="696" t="s">
        <v>27</v>
      </c>
      <c r="AI151" s="696" t="s">
        <v>27</v>
      </c>
      <c r="AJ151" s="696" t="s">
        <v>27</v>
      </c>
      <c r="AK151" s="696" t="s">
        <v>27</v>
      </c>
      <c r="AL151" s="696" t="s">
        <v>27</v>
      </c>
      <c r="AM151" s="700" t="s">
        <v>27</v>
      </c>
    </row>
    <row r="152" spans="1:39" ht="30" customHeight="1">
      <c r="A152" s="532" t="s">
        <v>27</v>
      </c>
      <c r="B152" s="982"/>
      <c r="C152" s="985"/>
      <c r="D152" s="992"/>
      <c r="E152" s="985"/>
      <c r="F152" s="985"/>
      <c r="G152" s="989"/>
      <c r="H152" s="696" t="s">
        <v>2117</v>
      </c>
      <c r="I152" s="696" t="s">
        <v>2118</v>
      </c>
      <c r="J152" s="459">
        <v>556300000</v>
      </c>
      <c r="K152" s="696" t="s">
        <v>2119</v>
      </c>
      <c r="L152" s="696">
        <v>16.7</v>
      </c>
      <c r="M152" s="460">
        <v>44354</v>
      </c>
      <c r="N152" s="460">
        <v>44855</v>
      </c>
      <c r="O152" s="539" t="s">
        <v>2064</v>
      </c>
      <c r="P152" s="699" t="s">
        <v>27</v>
      </c>
      <c r="Q152" s="532" t="s">
        <v>27</v>
      </c>
      <c r="R152" s="1009"/>
      <c r="S152" s="1009"/>
      <c r="T152" s="1009"/>
      <c r="U152" s="1003"/>
      <c r="V152" s="1003"/>
      <c r="W152" s="1003"/>
      <c r="X152" s="532" t="s">
        <v>27</v>
      </c>
      <c r="Y152" s="1014"/>
      <c r="Z152" s="985"/>
      <c r="AA152" s="985"/>
      <c r="AB152" s="985"/>
      <c r="AC152" s="985"/>
      <c r="AD152" s="985"/>
      <c r="AE152" s="696" t="s">
        <v>27</v>
      </c>
      <c r="AF152" s="696" t="s">
        <v>27</v>
      </c>
      <c r="AG152" s="696" t="s">
        <v>27</v>
      </c>
      <c r="AH152" s="696" t="s">
        <v>27</v>
      </c>
      <c r="AI152" s="696" t="s">
        <v>27</v>
      </c>
      <c r="AJ152" s="696" t="s">
        <v>27</v>
      </c>
      <c r="AK152" s="696" t="s">
        <v>27</v>
      </c>
      <c r="AL152" s="696" t="s">
        <v>27</v>
      </c>
      <c r="AM152" s="700" t="s">
        <v>27</v>
      </c>
    </row>
    <row r="153" spans="1:39" ht="30" customHeight="1">
      <c r="A153" s="532" t="s">
        <v>27</v>
      </c>
      <c r="B153" s="982"/>
      <c r="C153" s="985"/>
      <c r="D153" s="992"/>
      <c r="E153" s="985"/>
      <c r="F153" s="985"/>
      <c r="G153" s="989"/>
      <c r="H153" s="696" t="s">
        <v>2226</v>
      </c>
      <c r="I153" s="696" t="s">
        <v>2227</v>
      </c>
      <c r="J153" s="459">
        <v>490000000</v>
      </c>
      <c r="K153" s="696" t="s">
        <v>2119</v>
      </c>
      <c r="L153" s="696">
        <v>17.633333329999999</v>
      </c>
      <c r="M153" s="460">
        <v>44761</v>
      </c>
      <c r="N153" s="460">
        <v>45290</v>
      </c>
      <c r="O153" s="539" t="s">
        <v>2064</v>
      </c>
      <c r="P153" s="699" t="s">
        <v>27</v>
      </c>
      <c r="Q153" s="532" t="s">
        <v>27</v>
      </c>
      <c r="R153" s="1009"/>
      <c r="S153" s="1009"/>
      <c r="T153" s="1009"/>
      <c r="U153" s="1003"/>
      <c r="V153" s="1003"/>
      <c r="W153" s="1003"/>
      <c r="X153" s="532" t="s">
        <v>27</v>
      </c>
      <c r="Y153" s="1014"/>
      <c r="Z153" s="985"/>
      <c r="AA153" s="985"/>
      <c r="AB153" s="985"/>
      <c r="AC153" s="985"/>
      <c r="AD153" s="985"/>
      <c r="AE153" s="696" t="s">
        <v>27</v>
      </c>
      <c r="AF153" s="696" t="s">
        <v>27</v>
      </c>
      <c r="AG153" s="696" t="s">
        <v>27</v>
      </c>
      <c r="AH153" s="696" t="s">
        <v>27</v>
      </c>
      <c r="AI153" s="696" t="s">
        <v>27</v>
      </c>
      <c r="AJ153" s="696" t="s">
        <v>27</v>
      </c>
      <c r="AK153" s="696" t="s">
        <v>27</v>
      </c>
      <c r="AL153" s="696" t="s">
        <v>27</v>
      </c>
      <c r="AM153" s="700" t="s">
        <v>27</v>
      </c>
    </row>
    <row r="154" spans="1:39" ht="30" customHeight="1">
      <c r="A154" s="532" t="s">
        <v>27</v>
      </c>
      <c r="B154" s="982"/>
      <c r="C154" s="985"/>
      <c r="D154" s="992"/>
      <c r="E154" s="985"/>
      <c r="F154" s="985"/>
      <c r="G154" s="989"/>
      <c r="H154" s="696" t="s">
        <v>2228</v>
      </c>
      <c r="I154" s="696" t="s">
        <v>2229</v>
      </c>
      <c r="J154" s="459">
        <v>260182932</v>
      </c>
      <c r="K154" s="696" t="s">
        <v>2230</v>
      </c>
      <c r="L154" s="696">
        <v>6</v>
      </c>
      <c r="M154" s="460">
        <v>44774</v>
      </c>
      <c r="N154" s="460">
        <v>45007</v>
      </c>
      <c r="O154" s="539" t="s">
        <v>2064</v>
      </c>
      <c r="P154" s="699" t="s">
        <v>27</v>
      </c>
      <c r="Q154" s="532" t="s">
        <v>27</v>
      </c>
      <c r="R154" s="1009"/>
      <c r="S154" s="1009"/>
      <c r="T154" s="1009"/>
      <c r="U154" s="1003"/>
      <c r="V154" s="1003"/>
      <c r="W154" s="1003"/>
      <c r="X154" s="532" t="s">
        <v>27</v>
      </c>
      <c r="Y154" s="1014"/>
      <c r="Z154" s="985"/>
      <c r="AA154" s="985"/>
      <c r="AB154" s="985"/>
      <c r="AC154" s="985"/>
      <c r="AD154" s="985"/>
      <c r="AE154" s="696" t="s">
        <v>27</v>
      </c>
      <c r="AF154" s="696" t="s">
        <v>27</v>
      </c>
      <c r="AG154" s="696" t="s">
        <v>27</v>
      </c>
      <c r="AH154" s="696" t="s">
        <v>27</v>
      </c>
      <c r="AI154" s="696" t="s">
        <v>27</v>
      </c>
      <c r="AJ154" s="696" t="s">
        <v>27</v>
      </c>
      <c r="AK154" s="696" t="s">
        <v>27</v>
      </c>
      <c r="AL154" s="696" t="s">
        <v>27</v>
      </c>
      <c r="AM154" s="700" t="s">
        <v>27</v>
      </c>
    </row>
    <row r="155" spans="1:39" ht="30" customHeight="1">
      <c r="A155" s="532" t="s">
        <v>27</v>
      </c>
      <c r="B155" s="982"/>
      <c r="C155" s="985"/>
      <c r="D155" s="992"/>
      <c r="E155" s="985"/>
      <c r="F155" s="985"/>
      <c r="G155" s="989"/>
      <c r="H155" s="696" t="s">
        <v>2231</v>
      </c>
      <c r="I155" s="696" t="s">
        <v>2232</v>
      </c>
      <c r="J155" s="459">
        <v>50000000</v>
      </c>
      <c r="K155" s="696" t="s">
        <v>2233</v>
      </c>
      <c r="L155" s="696">
        <v>3</v>
      </c>
      <c r="M155" s="460">
        <v>44874</v>
      </c>
      <c r="N155" s="460">
        <v>44967</v>
      </c>
      <c r="O155" s="539" t="s">
        <v>2064</v>
      </c>
      <c r="P155" s="699" t="s">
        <v>27</v>
      </c>
      <c r="Q155" s="532" t="s">
        <v>27</v>
      </c>
      <c r="R155" s="1009"/>
      <c r="S155" s="1009"/>
      <c r="T155" s="1009"/>
      <c r="U155" s="1003"/>
      <c r="V155" s="1003"/>
      <c r="W155" s="1003"/>
      <c r="X155" s="532" t="s">
        <v>27</v>
      </c>
      <c r="Y155" s="1014"/>
      <c r="Z155" s="985"/>
      <c r="AA155" s="985"/>
      <c r="AB155" s="985"/>
      <c r="AC155" s="985"/>
      <c r="AD155" s="985"/>
      <c r="AE155" s="696" t="s">
        <v>27</v>
      </c>
      <c r="AF155" s="696" t="s">
        <v>27</v>
      </c>
      <c r="AG155" s="696" t="s">
        <v>27</v>
      </c>
      <c r="AH155" s="696" t="s">
        <v>27</v>
      </c>
      <c r="AI155" s="696" t="s">
        <v>27</v>
      </c>
      <c r="AJ155" s="696" t="s">
        <v>27</v>
      </c>
      <c r="AK155" s="696" t="s">
        <v>27</v>
      </c>
      <c r="AL155" s="696" t="s">
        <v>27</v>
      </c>
      <c r="AM155" s="700" t="s">
        <v>27</v>
      </c>
    </row>
    <row r="156" spans="1:39" ht="30" customHeight="1">
      <c r="A156" s="532" t="s">
        <v>27</v>
      </c>
      <c r="B156" s="982"/>
      <c r="C156" s="985"/>
      <c r="D156" s="992"/>
      <c r="E156" s="985"/>
      <c r="F156" s="985"/>
      <c r="G156" s="989"/>
      <c r="H156" s="696" t="s">
        <v>2234</v>
      </c>
      <c r="I156" s="696" t="s">
        <v>2235</v>
      </c>
      <c r="J156" s="459">
        <v>324800000</v>
      </c>
      <c r="K156" s="696" t="s">
        <v>2105</v>
      </c>
      <c r="L156" s="696">
        <v>8</v>
      </c>
      <c r="M156" s="460">
        <v>45079</v>
      </c>
      <c r="N156" s="460">
        <v>45323</v>
      </c>
      <c r="O156" s="539" t="s">
        <v>2064</v>
      </c>
      <c r="P156" s="699" t="s">
        <v>27</v>
      </c>
      <c r="Q156" s="532" t="s">
        <v>27</v>
      </c>
      <c r="R156" s="1009"/>
      <c r="S156" s="1009"/>
      <c r="T156" s="1009"/>
      <c r="U156" s="1003"/>
      <c r="V156" s="1003"/>
      <c r="W156" s="1003"/>
      <c r="X156" s="532" t="s">
        <v>27</v>
      </c>
      <c r="Y156" s="1014"/>
      <c r="Z156" s="985"/>
      <c r="AA156" s="985"/>
      <c r="AB156" s="985"/>
      <c r="AC156" s="985"/>
      <c r="AD156" s="985"/>
      <c r="AE156" s="696" t="s">
        <v>27</v>
      </c>
      <c r="AF156" s="696" t="s">
        <v>27</v>
      </c>
      <c r="AG156" s="696" t="s">
        <v>27</v>
      </c>
      <c r="AH156" s="696" t="s">
        <v>27</v>
      </c>
      <c r="AI156" s="696" t="s">
        <v>27</v>
      </c>
      <c r="AJ156" s="696" t="s">
        <v>27</v>
      </c>
      <c r="AK156" s="696" t="s">
        <v>27</v>
      </c>
      <c r="AL156" s="696" t="s">
        <v>27</v>
      </c>
      <c r="AM156" s="700" t="s">
        <v>27</v>
      </c>
    </row>
    <row r="157" spans="1:39" ht="30" customHeight="1">
      <c r="A157" s="532" t="s">
        <v>27</v>
      </c>
      <c r="B157" s="982"/>
      <c r="C157" s="985"/>
      <c r="D157" s="992"/>
      <c r="E157" s="985"/>
      <c r="F157" s="985"/>
      <c r="G157" s="989"/>
      <c r="H157" s="696" t="s">
        <v>2236</v>
      </c>
      <c r="I157" s="696" t="s">
        <v>2237</v>
      </c>
      <c r="J157" s="459">
        <v>200000000</v>
      </c>
      <c r="K157" s="696" t="s">
        <v>2238</v>
      </c>
      <c r="L157" s="696">
        <v>8</v>
      </c>
      <c r="M157" s="460">
        <v>45117</v>
      </c>
      <c r="N157" s="460">
        <v>45361</v>
      </c>
      <c r="O157" s="539" t="s">
        <v>2064</v>
      </c>
      <c r="P157" s="699" t="s">
        <v>27</v>
      </c>
      <c r="Q157" s="532" t="s">
        <v>27</v>
      </c>
      <c r="R157" s="1009"/>
      <c r="S157" s="1009"/>
      <c r="T157" s="1009"/>
      <c r="U157" s="1003"/>
      <c r="V157" s="1003"/>
      <c r="W157" s="1003"/>
      <c r="X157" s="532" t="s">
        <v>27</v>
      </c>
      <c r="Y157" s="1014"/>
      <c r="Z157" s="985"/>
      <c r="AA157" s="985"/>
      <c r="AB157" s="985"/>
      <c r="AC157" s="985"/>
      <c r="AD157" s="985"/>
      <c r="AE157" s="696" t="s">
        <v>27</v>
      </c>
      <c r="AF157" s="696" t="s">
        <v>27</v>
      </c>
      <c r="AG157" s="696" t="s">
        <v>27</v>
      </c>
      <c r="AH157" s="696" t="s">
        <v>27</v>
      </c>
      <c r="AI157" s="696" t="s">
        <v>27</v>
      </c>
      <c r="AJ157" s="696" t="s">
        <v>27</v>
      </c>
      <c r="AK157" s="696" t="s">
        <v>27</v>
      </c>
      <c r="AL157" s="696" t="s">
        <v>27</v>
      </c>
      <c r="AM157" s="700" t="s">
        <v>27</v>
      </c>
    </row>
    <row r="158" spans="1:39" ht="30" customHeight="1">
      <c r="A158" s="532" t="s">
        <v>27</v>
      </c>
      <c r="B158" s="982"/>
      <c r="C158" s="985"/>
      <c r="D158" s="992"/>
      <c r="E158" s="985"/>
      <c r="F158" s="985"/>
      <c r="G158" s="989"/>
      <c r="H158" s="696" t="s">
        <v>2239</v>
      </c>
      <c r="I158" s="696" t="s">
        <v>2240</v>
      </c>
      <c r="J158" s="459">
        <v>432250000</v>
      </c>
      <c r="K158" s="696" t="s">
        <v>2241</v>
      </c>
      <c r="L158" s="696">
        <v>15</v>
      </c>
      <c r="M158" s="460">
        <v>45049</v>
      </c>
      <c r="N158" s="460">
        <v>45504</v>
      </c>
      <c r="O158" s="539" t="s">
        <v>2064</v>
      </c>
      <c r="P158" s="699" t="s">
        <v>27</v>
      </c>
      <c r="Q158" s="532" t="s">
        <v>27</v>
      </c>
      <c r="R158" s="1009"/>
      <c r="S158" s="1009"/>
      <c r="T158" s="1009"/>
      <c r="U158" s="1003"/>
      <c r="V158" s="1003"/>
      <c r="W158" s="1003"/>
      <c r="X158" s="532" t="s">
        <v>27</v>
      </c>
      <c r="Y158" s="1014"/>
      <c r="Z158" s="985"/>
      <c r="AA158" s="985"/>
      <c r="AB158" s="985"/>
      <c r="AC158" s="985"/>
      <c r="AD158" s="985"/>
      <c r="AE158" s="696" t="s">
        <v>27</v>
      </c>
      <c r="AF158" s="696" t="s">
        <v>27</v>
      </c>
      <c r="AG158" s="696" t="s">
        <v>27</v>
      </c>
      <c r="AH158" s="696" t="s">
        <v>27</v>
      </c>
      <c r="AI158" s="696" t="s">
        <v>27</v>
      </c>
      <c r="AJ158" s="696" t="s">
        <v>27</v>
      </c>
      <c r="AK158" s="696" t="s">
        <v>27</v>
      </c>
      <c r="AL158" s="696" t="s">
        <v>27</v>
      </c>
      <c r="AM158" s="700" t="s">
        <v>27</v>
      </c>
    </row>
    <row r="159" spans="1:39" ht="30">
      <c r="A159" s="532" t="s">
        <v>27</v>
      </c>
      <c r="B159" s="982"/>
      <c r="C159" s="985"/>
      <c r="D159" s="992"/>
      <c r="E159" s="985"/>
      <c r="F159" s="985"/>
      <c r="G159" s="989"/>
      <c r="H159" s="696" t="s">
        <v>2242</v>
      </c>
      <c r="I159" s="696" t="s">
        <v>2243</v>
      </c>
      <c r="J159" s="459">
        <v>901600000</v>
      </c>
      <c r="K159" s="696" t="s">
        <v>2244</v>
      </c>
      <c r="L159" s="696">
        <v>6</v>
      </c>
      <c r="M159" s="466">
        <v>45266</v>
      </c>
      <c r="N159" s="466">
        <v>45448</v>
      </c>
      <c r="O159" s="539" t="s">
        <v>2064</v>
      </c>
      <c r="P159" s="699" t="s">
        <v>27</v>
      </c>
      <c r="Q159" s="532" t="s">
        <v>27</v>
      </c>
      <c r="R159" s="1009"/>
      <c r="S159" s="1009"/>
      <c r="T159" s="1009"/>
      <c r="U159" s="1003"/>
      <c r="V159" s="1003"/>
      <c r="W159" s="1003"/>
      <c r="X159" s="532" t="s">
        <v>27</v>
      </c>
      <c r="Y159" s="1014"/>
      <c r="Z159" s="985"/>
      <c r="AA159" s="985"/>
      <c r="AB159" s="985"/>
      <c r="AC159" s="985"/>
      <c r="AD159" s="985"/>
      <c r="AE159" s="696" t="s">
        <v>27</v>
      </c>
      <c r="AF159" s="696" t="s">
        <v>27</v>
      </c>
      <c r="AG159" s="696" t="s">
        <v>27</v>
      </c>
      <c r="AH159" s="696" t="s">
        <v>27</v>
      </c>
      <c r="AI159" s="696" t="s">
        <v>27</v>
      </c>
      <c r="AJ159" s="696" t="s">
        <v>27</v>
      </c>
      <c r="AK159" s="696" t="s">
        <v>27</v>
      </c>
      <c r="AL159" s="696" t="s">
        <v>27</v>
      </c>
      <c r="AM159" s="700" t="s">
        <v>27</v>
      </c>
    </row>
    <row r="160" spans="1:39" ht="30" customHeight="1">
      <c r="A160" s="532" t="s">
        <v>27</v>
      </c>
      <c r="B160" s="990"/>
      <c r="C160" s="991"/>
      <c r="D160" s="993"/>
      <c r="E160" s="985"/>
      <c r="F160" s="985"/>
      <c r="G160" s="989"/>
      <c r="H160" s="696" t="s">
        <v>2245</v>
      </c>
      <c r="I160" s="696" t="s">
        <v>2246</v>
      </c>
      <c r="J160" s="459">
        <v>32000000</v>
      </c>
      <c r="K160" s="696" t="s">
        <v>2247</v>
      </c>
      <c r="L160" s="696">
        <v>3</v>
      </c>
      <c r="M160" s="460">
        <v>45210</v>
      </c>
      <c r="N160" s="460">
        <v>45301</v>
      </c>
      <c r="O160" s="539" t="s">
        <v>2064</v>
      </c>
      <c r="P160" s="699" t="s">
        <v>27</v>
      </c>
      <c r="Q160" s="532" t="s">
        <v>27</v>
      </c>
      <c r="R160" s="1009"/>
      <c r="S160" s="1009"/>
      <c r="T160" s="1009"/>
      <c r="U160" s="1003"/>
      <c r="V160" s="1003"/>
      <c r="W160" s="1003"/>
      <c r="X160" s="532" t="s">
        <v>27</v>
      </c>
      <c r="Y160" s="1014"/>
      <c r="Z160" s="985"/>
      <c r="AA160" s="985"/>
      <c r="AB160" s="985"/>
      <c r="AC160" s="985"/>
      <c r="AD160" s="985"/>
      <c r="AE160" s="696" t="s">
        <v>27</v>
      </c>
      <c r="AF160" s="696" t="s">
        <v>27</v>
      </c>
      <c r="AG160" s="696" t="s">
        <v>27</v>
      </c>
      <c r="AH160" s="696" t="s">
        <v>27</v>
      </c>
      <c r="AI160" s="696" t="s">
        <v>27</v>
      </c>
      <c r="AJ160" s="696" t="s">
        <v>27</v>
      </c>
      <c r="AK160" s="696" t="s">
        <v>27</v>
      </c>
      <c r="AL160" s="696" t="s">
        <v>27</v>
      </c>
      <c r="AM160" s="700" t="s">
        <v>27</v>
      </c>
    </row>
    <row r="161" spans="1:39" ht="45" customHeight="1">
      <c r="A161" s="532" t="s">
        <v>27</v>
      </c>
      <c r="B161" s="982">
        <v>15</v>
      </c>
      <c r="C161" s="985">
        <v>1827</v>
      </c>
      <c r="D161" s="992" t="s">
        <v>1954</v>
      </c>
      <c r="E161" s="984" t="s">
        <v>27</v>
      </c>
      <c r="F161" s="987">
        <v>709000000</v>
      </c>
      <c r="G161" s="988" t="s">
        <v>2086</v>
      </c>
      <c r="H161" s="696" t="s">
        <v>2075</v>
      </c>
      <c r="I161" s="696" t="s">
        <v>2076</v>
      </c>
      <c r="J161" s="459">
        <v>397237912</v>
      </c>
      <c r="K161" s="696" t="s">
        <v>2077</v>
      </c>
      <c r="L161" s="696">
        <v>7</v>
      </c>
      <c r="M161" s="460">
        <v>44911</v>
      </c>
      <c r="N161" s="460">
        <v>45261</v>
      </c>
      <c r="O161" s="539" t="s">
        <v>2064</v>
      </c>
      <c r="P161" s="699" t="s">
        <v>27</v>
      </c>
      <c r="Q161" s="532" t="s">
        <v>27</v>
      </c>
      <c r="R161" s="1009"/>
      <c r="S161" s="1009"/>
      <c r="T161" s="1009"/>
      <c r="U161" s="1003"/>
      <c r="V161" s="1003"/>
      <c r="W161" s="1003"/>
      <c r="X161" s="532" t="s">
        <v>27</v>
      </c>
      <c r="Y161" s="1014"/>
      <c r="Z161" s="985"/>
      <c r="AA161" s="985"/>
      <c r="AB161" s="985"/>
      <c r="AC161" s="985"/>
      <c r="AD161" s="985"/>
      <c r="AE161" s="696" t="s">
        <v>27</v>
      </c>
      <c r="AF161" s="696" t="s">
        <v>27</v>
      </c>
      <c r="AG161" s="696" t="s">
        <v>27</v>
      </c>
      <c r="AH161" s="696" t="s">
        <v>27</v>
      </c>
      <c r="AI161" s="696" t="s">
        <v>27</v>
      </c>
      <c r="AJ161" s="696" t="s">
        <v>27</v>
      </c>
      <c r="AK161" s="696" t="s">
        <v>27</v>
      </c>
      <c r="AL161" s="696" t="s">
        <v>27</v>
      </c>
      <c r="AM161" s="700" t="s">
        <v>27</v>
      </c>
    </row>
    <row r="162" spans="1:39" ht="45">
      <c r="A162" s="532" t="s">
        <v>27</v>
      </c>
      <c r="B162" s="990"/>
      <c r="C162" s="991"/>
      <c r="D162" s="993"/>
      <c r="E162" s="986"/>
      <c r="F162" s="986"/>
      <c r="G162" s="998"/>
      <c r="H162" s="696" t="s">
        <v>2248</v>
      </c>
      <c r="I162" s="696" t="s">
        <v>2249</v>
      </c>
      <c r="J162" s="459">
        <v>32400000</v>
      </c>
      <c r="K162" s="696" t="s">
        <v>2250</v>
      </c>
      <c r="L162" s="696">
        <v>7</v>
      </c>
      <c r="M162" s="460">
        <v>45094</v>
      </c>
      <c r="N162" s="460">
        <v>45307</v>
      </c>
      <c r="O162" s="539" t="s">
        <v>2064</v>
      </c>
      <c r="P162" s="699" t="s">
        <v>27</v>
      </c>
      <c r="Q162" s="532" t="s">
        <v>27</v>
      </c>
      <c r="R162" s="1009"/>
      <c r="S162" s="1009"/>
      <c r="T162" s="1009"/>
      <c r="U162" s="1003"/>
      <c r="V162" s="1003"/>
      <c r="W162" s="1003"/>
      <c r="X162" s="532" t="s">
        <v>27</v>
      </c>
      <c r="Y162" s="1014"/>
      <c r="Z162" s="985"/>
      <c r="AA162" s="985"/>
      <c r="AB162" s="985"/>
      <c r="AC162" s="985"/>
      <c r="AD162" s="985"/>
      <c r="AE162" s="696" t="s">
        <v>27</v>
      </c>
      <c r="AF162" s="696" t="s">
        <v>27</v>
      </c>
      <c r="AG162" s="696" t="s">
        <v>27</v>
      </c>
      <c r="AH162" s="696" t="s">
        <v>27</v>
      </c>
      <c r="AI162" s="696" t="s">
        <v>27</v>
      </c>
      <c r="AJ162" s="696" t="s">
        <v>27</v>
      </c>
      <c r="AK162" s="696" t="s">
        <v>27</v>
      </c>
      <c r="AL162" s="696" t="s">
        <v>27</v>
      </c>
      <c r="AM162" s="700" t="s">
        <v>27</v>
      </c>
    </row>
    <row r="163" spans="1:39" ht="45" customHeight="1">
      <c r="A163" s="532" t="s">
        <v>27</v>
      </c>
      <c r="B163" s="528">
        <v>16</v>
      </c>
      <c r="C163" s="539">
        <v>1853</v>
      </c>
      <c r="D163" s="465" t="s">
        <v>1959</v>
      </c>
      <c r="E163" s="529" t="s">
        <v>27</v>
      </c>
      <c r="F163" s="540">
        <v>603000000</v>
      </c>
      <c r="G163" s="545" t="s">
        <v>2086</v>
      </c>
      <c r="H163" s="701" t="s">
        <v>2117</v>
      </c>
      <c r="I163" s="696" t="s">
        <v>2118</v>
      </c>
      <c r="J163" s="459">
        <v>556300000</v>
      </c>
      <c r="K163" s="696" t="s">
        <v>2119</v>
      </c>
      <c r="L163" s="696">
        <v>16.7</v>
      </c>
      <c r="M163" s="460">
        <v>44354</v>
      </c>
      <c r="N163" s="460">
        <v>44855</v>
      </c>
      <c r="O163" s="539" t="s">
        <v>2064</v>
      </c>
      <c r="P163" s="699" t="s">
        <v>27</v>
      </c>
      <c r="Q163" s="532" t="s">
        <v>27</v>
      </c>
      <c r="R163" s="1009"/>
      <c r="S163" s="1009"/>
      <c r="T163" s="1009"/>
      <c r="U163" s="1003"/>
      <c r="V163" s="1003"/>
      <c r="W163" s="1003"/>
      <c r="X163" s="532" t="s">
        <v>27</v>
      </c>
      <c r="Y163" s="1014"/>
      <c r="Z163" s="985"/>
      <c r="AA163" s="985"/>
      <c r="AB163" s="985"/>
      <c r="AC163" s="985"/>
      <c r="AD163" s="985"/>
      <c r="AE163" s="696" t="s">
        <v>27</v>
      </c>
      <c r="AF163" s="696" t="s">
        <v>27</v>
      </c>
      <c r="AG163" s="696" t="s">
        <v>27</v>
      </c>
      <c r="AH163" s="696" t="s">
        <v>27</v>
      </c>
      <c r="AI163" s="696" t="s">
        <v>27</v>
      </c>
      <c r="AJ163" s="696" t="s">
        <v>27</v>
      </c>
      <c r="AK163" s="696" t="s">
        <v>27</v>
      </c>
      <c r="AL163" s="696" t="s">
        <v>27</v>
      </c>
      <c r="AM163" s="700" t="s">
        <v>27</v>
      </c>
    </row>
    <row r="164" spans="1:39" ht="45" customHeight="1">
      <c r="A164" s="532" t="s">
        <v>27</v>
      </c>
      <c r="B164" s="999">
        <v>17</v>
      </c>
      <c r="C164" s="985">
        <v>1712</v>
      </c>
      <c r="D164" s="992" t="s">
        <v>1964</v>
      </c>
      <c r="E164" s="984" t="s">
        <v>27</v>
      </c>
      <c r="F164" s="987">
        <v>610000000</v>
      </c>
      <c r="G164" s="988" t="s">
        <v>2086</v>
      </c>
      <c r="H164" s="696" t="s">
        <v>2251</v>
      </c>
      <c r="I164" s="696" t="s">
        <v>2252</v>
      </c>
      <c r="J164" s="459">
        <v>317858000</v>
      </c>
      <c r="K164" s="696" t="s">
        <v>2253</v>
      </c>
      <c r="L164" s="696">
        <v>7</v>
      </c>
      <c r="M164" s="460">
        <v>44886</v>
      </c>
      <c r="N164" s="460">
        <v>45169</v>
      </c>
      <c r="O164" s="539" t="s">
        <v>2064</v>
      </c>
      <c r="P164" s="699" t="s">
        <v>27</v>
      </c>
      <c r="Q164" s="532" t="s">
        <v>27</v>
      </c>
      <c r="R164" s="1009"/>
      <c r="S164" s="1009"/>
      <c r="T164" s="1009"/>
      <c r="U164" s="1003"/>
      <c r="V164" s="1003"/>
      <c r="W164" s="1003"/>
      <c r="X164" s="532" t="s">
        <v>27</v>
      </c>
      <c r="Y164" s="1014"/>
      <c r="Z164" s="985"/>
      <c r="AA164" s="985"/>
      <c r="AB164" s="985"/>
      <c r="AC164" s="985"/>
      <c r="AD164" s="985"/>
      <c r="AE164" s="696" t="s">
        <v>27</v>
      </c>
      <c r="AF164" s="696" t="s">
        <v>27</v>
      </c>
      <c r="AG164" s="696" t="s">
        <v>27</v>
      </c>
      <c r="AH164" s="696" t="s">
        <v>27</v>
      </c>
      <c r="AI164" s="696" t="s">
        <v>27</v>
      </c>
      <c r="AJ164" s="696" t="s">
        <v>27</v>
      </c>
      <c r="AK164" s="696" t="s">
        <v>27</v>
      </c>
      <c r="AL164" s="696" t="s">
        <v>27</v>
      </c>
      <c r="AM164" s="700" t="s">
        <v>27</v>
      </c>
    </row>
    <row r="165" spans="1:39" ht="30">
      <c r="A165" s="532" t="s">
        <v>27</v>
      </c>
      <c r="B165" s="990"/>
      <c r="C165" s="991"/>
      <c r="D165" s="993"/>
      <c r="E165" s="986"/>
      <c r="F165" s="986"/>
      <c r="G165" s="998"/>
      <c r="H165" s="696" t="s">
        <v>2254</v>
      </c>
      <c r="I165" s="696" t="s">
        <v>2255</v>
      </c>
      <c r="J165" s="459">
        <v>263316668</v>
      </c>
      <c r="K165" s="696" t="s">
        <v>2105</v>
      </c>
      <c r="L165" s="696">
        <v>6</v>
      </c>
      <c r="M165" s="460">
        <v>45111</v>
      </c>
      <c r="N165" s="460">
        <v>45337</v>
      </c>
      <c r="O165" s="539" t="s">
        <v>2064</v>
      </c>
      <c r="P165" s="699" t="s">
        <v>27</v>
      </c>
      <c r="Q165" s="532" t="s">
        <v>27</v>
      </c>
      <c r="R165" s="1009"/>
      <c r="S165" s="1009"/>
      <c r="T165" s="1009"/>
      <c r="U165" s="1003"/>
      <c r="V165" s="1003"/>
      <c r="W165" s="1003"/>
      <c r="X165" s="532" t="s">
        <v>27</v>
      </c>
      <c r="Y165" s="1014"/>
      <c r="Z165" s="985"/>
      <c r="AA165" s="985"/>
      <c r="AB165" s="985"/>
      <c r="AC165" s="985"/>
      <c r="AD165" s="985"/>
      <c r="AE165" s="696" t="s">
        <v>27</v>
      </c>
      <c r="AF165" s="696" t="s">
        <v>27</v>
      </c>
      <c r="AG165" s="696" t="s">
        <v>27</v>
      </c>
      <c r="AH165" s="696" t="s">
        <v>27</v>
      </c>
      <c r="AI165" s="696" t="s">
        <v>27</v>
      </c>
      <c r="AJ165" s="696" t="s">
        <v>27</v>
      </c>
      <c r="AK165" s="696" t="s">
        <v>27</v>
      </c>
      <c r="AL165" s="696" t="s">
        <v>27</v>
      </c>
      <c r="AM165" s="700" t="s">
        <v>27</v>
      </c>
    </row>
    <row r="166" spans="1:39" ht="60" customHeight="1">
      <c r="A166" s="532" t="s">
        <v>27</v>
      </c>
      <c r="B166" s="528">
        <v>18</v>
      </c>
      <c r="C166" s="985">
        <v>1715</v>
      </c>
      <c r="D166" s="992" t="s">
        <v>1968</v>
      </c>
      <c r="E166" s="985" t="s">
        <v>27</v>
      </c>
      <c r="F166" s="994">
        <v>1110000000</v>
      </c>
      <c r="G166" s="989" t="s">
        <v>2086</v>
      </c>
      <c r="H166" s="696" t="s">
        <v>2256</v>
      </c>
      <c r="I166" s="696" t="s">
        <v>2257</v>
      </c>
      <c r="J166" s="459">
        <v>357288000</v>
      </c>
      <c r="K166" s="696" t="s">
        <v>2258</v>
      </c>
      <c r="L166" s="696">
        <v>6</v>
      </c>
      <c r="M166" s="460">
        <v>44537</v>
      </c>
      <c r="N166" s="460">
        <v>45031</v>
      </c>
      <c r="O166" s="539" t="s">
        <v>2064</v>
      </c>
      <c r="P166" s="699" t="s">
        <v>27</v>
      </c>
      <c r="Q166" s="532" t="s">
        <v>27</v>
      </c>
      <c r="R166" s="1009"/>
      <c r="S166" s="1009"/>
      <c r="T166" s="1009"/>
      <c r="U166" s="1003"/>
      <c r="V166" s="1003"/>
      <c r="W166" s="1003"/>
      <c r="X166" s="532" t="s">
        <v>27</v>
      </c>
      <c r="Y166" s="1014"/>
      <c r="Z166" s="985"/>
      <c r="AA166" s="985"/>
      <c r="AB166" s="985"/>
      <c r="AC166" s="985"/>
      <c r="AD166" s="985"/>
      <c r="AE166" s="696" t="s">
        <v>27</v>
      </c>
      <c r="AF166" s="696" t="s">
        <v>27</v>
      </c>
      <c r="AG166" s="696" t="s">
        <v>27</v>
      </c>
      <c r="AH166" s="696" t="s">
        <v>27</v>
      </c>
      <c r="AI166" s="696" t="s">
        <v>27</v>
      </c>
      <c r="AJ166" s="696" t="s">
        <v>27</v>
      </c>
      <c r="AK166" s="696" t="s">
        <v>27</v>
      </c>
      <c r="AL166" s="696" t="s">
        <v>27</v>
      </c>
      <c r="AM166" s="700" t="s">
        <v>27</v>
      </c>
    </row>
    <row r="167" spans="1:39" ht="30">
      <c r="A167" s="532" t="s">
        <v>27</v>
      </c>
      <c r="B167" s="528" t="s">
        <v>27</v>
      </c>
      <c r="C167" s="985"/>
      <c r="D167" s="992"/>
      <c r="E167" s="985"/>
      <c r="F167" s="985"/>
      <c r="G167" s="989"/>
      <c r="H167" s="696" t="s">
        <v>2259</v>
      </c>
      <c r="I167" s="696" t="s">
        <v>2260</v>
      </c>
      <c r="J167" s="459">
        <v>170300000</v>
      </c>
      <c r="K167" s="696" t="s">
        <v>2258</v>
      </c>
      <c r="L167" s="696">
        <v>6</v>
      </c>
      <c r="M167" s="460">
        <v>45035</v>
      </c>
      <c r="N167" s="460">
        <v>45187</v>
      </c>
      <c r="O167" s="539" t="s">
        <v>2064</v>
      </c>
      <c r="P167" s="699" t="s">
        <v>27</v>
      </c>
      <c r="Q167" s="532" t="s">
        <v>27</v>
      </c>
      <c r="R167" s="1009"/>
      <c r="S167" s="1009"/>
      <c r="T167" s="1009"/>
      <c r="U167" s="1003"/>
      <c r="V167" s="1003"/>
      <c r="W167" s="1003"/>
      <c r="X167" s="532" t="s">
        <v>27</v>
      </c>
      <c r="Y167" s="1014"/>
      <c r="Z167" s="985"/>
      <c r="AA167" s="985"/>
      <c r="AB167" s="985"/>
      <c r="AC167" s="985"/>
      <c r="AD167" s="985"/>
      <c r="AE167" s="696" t="s">
        <v>27</v>
      </c>
      <c r="AF167" s="696" t="s">
        <v>27</v>
      </c>
      <c r="AG167" s="696" t="s">
        <v>27</v>
      </c>
      <c r="AH167" s="696" t="s">
        <v>27</v>
      </c>
      <c r="AI167" s="696" t="s">
        <v>27</v>
      </c>
      <c r="AJ167" s="696" t="s">
        <v>27</v>
      </c>
      <c r="AK167" s="696" t="s">
        <v>27</v>
      </c>
      <c r="AL167" s="696" t="s">
        <v>27</v>
      </c>
      <c r="AM167" s="700" t="s">
        <v>27</v>
      </c>
    </row>
    <row r="168" spans="1:39" ht="30" customHeight="1">
      <c r="A168" s="532" t="s">
        <v>27</v>
      </c>
      <c r="B168" s="530" t="s">
        <v>27</v>
      </c>
      <c r="C168" s="991"/>
      <c r="D168" s="993"/>
      <c r="E168" s="986"/>
      <c r="F168" s="986"/>
      <c r="G168" s="998"/>
      <c r="H168" s="696" t="s">
        <v>2261</v>
      </c>
      <c r="I168" s="696" t="s">
        <v>2262</v>
      </c>
      <c r="J168" s="459">
        <v>357054150</v>
      </c>
      <c r="K168" s="696" t="s">
        <v>2263</v>
      </c>
      <c r="L168" s="696">
        <v>5</v>
      </c>
      <c r="M168" s="460">
        <v>45222</v>
      </c>
      <c r="N168" s="460">
        <v>45373</v>
      </c>
      <c r="O168" s="539" t="s">
        <v>2064</v>
      </c>
      <c r="P168" s="699" t="s">
        <v>27</v>
      </c>
      <c r="Q168" s="532" t="s">
        <v>27</v>
      </c>
      <c r="R168" s="1009"/>
      <c r="S168" s="1009"/>
      <c r="T168" s="1009"/>
      <c r="U168" s="1003"/>
      <c r="V168" s="1003"/>
      <c r="W168" s="1003"/>
      <c r="X168" s="532" t="s">
        <v>27</v>
      </c>
      <c r="Y168" s="1014"/>
      <c r="Z168" s="985"/>
      <c r="AA168" s="985"/>
      <c r="AB168" s="985"/>
      <c r="AC168" s="985"/>
      <c r="AD168" s="985"/>
      <c r="AE168" s="696" t="s">
        <v>27</v>
      </c>
      <c r="AF168" s="696" t="s">
        <v>27</v>
      </c>
      <c r="AG168" s="696" t="s">
        <v>27</v>
      </c>
      <c r="AH168" s="696" t="s">
        <v>27</v>
      </c>
      <c r="AI168" s="696" t="s">
        <v>27</v>
      </c>
      <c r="AJ168" s="696" t="s">
        <v>27</v>
      </c>
      <c r="AK168" s="696" t="s">
        <v>27</v>
      </c>
      <c r="AL168" s="696" t="s">
        <v>27</v>
      </c>
      <c r="AM168" s="700" t="s">
        <v>27</v>
      </c>
    </row>
    <row r="169" spans="1:39" ht="30" customHeight="1">
      <c r="A169" s="532" t="s">
        <v>27</v>
      </c>
      <c r="B169" s="530">
        <v>19</v>
      </c>
      <c r="C169" s="539">
        <v>1719</v>
      </c>
      <c r="D169" s="465" t="s">
        <v>1972</v>
      </c>
      <c r="E169" s="529" t="s">
        <v>27</v>
      </c>
      <c r="F169" s="540">
        <v>1446000000</v>
      </c>
      <c r="G169" s="545" t="s">
        <v>2086</v>
      </c>
      <c r="H169" s="701" t="s">
        <v>2264</v>
      </c>
      <c r="I169" s="696" t="s">
        <v>2265</v>
      </c>
      <c r="J169" s="459">
        <v>197707320</v>
      </c>
      <c r="K169" s="696" t="s">
        <v>2253</v>
      </c>
      <c r="L169" s="696">
        <v>6</v>
      </c>
      <c r="M169" s="460">
        <v>44854</v>
      </c>
      <c r="N169" s="460">
        <v>45156</v>
      </c>
      <c r="O169" s="539" t="s">
        <v>2064</v>
      </c>
      <c r="P169" s="699" t="s">
        <v>27</v>
      </c>
      <c r="Q169" s="532" t="s">
        <v>27</v>
      </c>
      <c r="R169" s="1009"/>
      <c r="S169" s="1009"/>
      <c r="T169" s="1009"/>
      <c r="U169" s="1003"/>
      <c r="V169" s="1003"/>
      <c r="W169" s="1003"/>
      <c r="X169" s="532" t="s">
        <v>27</v>
      </c>
      <c r="Y169" s="1014"/>
      <c r="Z169" s="985"/>
      <c r="AA169" s="985"/>
      <c r="AB169" s="985"/>
      <c r="AC169" s="985"/>
      <c r="AD169" s="985"/>
      <c r="AE169" s="696" t="s">
        <v>27</v>
      </c>
      <c r="AF169" s="696" t="s">
        <v>27</v>
      </c>
      <c r="AG169" s="696" t="s">
        <v>27</v>
      </c>
      <c r="AH169" s="696" t="s">
        <v>27</v>
      </c>
      <c r="AI169" s="696" t="s">
        <v>27</v>
      </c>
      <c r="AJ169" s="696" t="s">
        <v>27</v>
      </c>
      <c r="AK169" s="696" t="s">
        <v>27</v>
      </c>
      <c r="AL169" s="696" t="s">
        <v>27</v>
      </c>
      <c r="AM169" s="700" t="s">
        <v>27</v>
      </c>
    </row>
    <row r="170" spans="1:39" ht="30">
      <c r="A170" s="532" t="s">
        <v>27</v>
      </c>
      <c r="B170" s="528">
        <v>20</v>
      </c>
      <c r="C170" s="539">
        <v>1721</v>
      </c>
      <c r="D170" s="465" t="s">
        <v>1976</v>
      </c>
      <c r="E170" s="701" t="s">
        <v>27</v>
      </c>
      <c r="F170" s="707">
        <v>722000000</v>
      </c>
      <c r="G170" s="545" t="s">
        <v>2086</v>
      </c>
      <c r="H170" s="701" t="s">
        <v>2261</v>
      </c>
      <c r="I170" s="696" t="s">
        <v>2262</v>
      </c>
      <c r="J170" s="459">
        <v>357054150</v>
      </c>
      <c r="K170" s="696" t="s">
        <v>2263</v>
      </c>
      <c r="L170" s="696">
        <v>6</v>
      </c>
      <c r="M170" s="460">
        <v>45222</v>
      </c>
      <c r="N170" s="460">
        <v>45373</v>
      </c>
      <c r="O170" s="539" t="s">
        <v>2064</v>
      </c>
      <c r="P170" s="699" t="s">
        <v>27</v>
      </c>
      <c r="Q170" s="532" t="s">
        <v>27</v>
      </c>
      <c r="R170" s="1009"/>
      <c r="S170" s="1009"/>
      <c r="T170" s="1009"/>
      <c r="U170" s="1003"/>
      <c r="V170" s="1003"/>
      <c r="W170" s="1003"/>
      <c r="X170" s="532" t="s">
        <v>27</v>
      </c>
      <c r="Y170" s="1014"/>
      <c r="Z170" s="985"/>
      <c r="AA170" s="985"/>
      <c r="AB170" s="985"/>
      <c r="AC170" s="985"/>
      <c r="AD170" s="985"/>
      <c r="AE170" s="696" t="s">
        <v>27</v>
      </c>
      <c r="AF170" s="696" t="s">
        <v>27</v>
      </c>
      <c r="AG170" s="696" t="s">
        <v>27</v>
      </c>
      <c r="AH170" s="696" t="s">
        <v>27</v>
      </c>
      <c r="AI170" s="696" t="s">
        <v>27</v>
      </c>
      <c r="AJ170" s="696" t="s">
        <v>27</v>
      </c>
      <c r="AK170" s="696" t="s">
        <v>27</v>
      </c>
      <c r="AL170" s="696" t="s">
        <v>27</v>
      </c>
      <c r="AM170" s="700" t="s">
        <v>27</v>
      </c>
    </row>
    <row r="171" spans="1:39" ht="45" customHeight="1">
      <c r="A171" s="532" t="s">
        <v>27</v>
      </c>
      <c r="B171" s="999">
        <v>21</v>
      </c>
      <c r="C171" s="985">
        <v>1731</v>
      </c>
      <c r="D171" s="985" t="s">
        <v>1980</v>
      </c>
      <c r="E171" s="984" t="s">
        <v>27</v>
      </c>
      <c r="F171" s="987">
        <v>1952000000</v>
      </c>
      <c r="G171" s="988" t="s">
        <v>2086</v>
      </c>
      <c r="H171" s="696" t="s">
        <v>2266</v>
      </c>
      <c r="I171" s="696" t="s">
        <v>2267</v>
      </c>
      <c r="J171" s="459">
        <v>292452872</v>
      </c>
      <c r="K171" s="696" t="s">
        <v>2268</v>
      </c>
      <c r="L171" s="696">
        <v>6</v>
      </c>
      <c r="M171" s="460">
        <v>44490</v>
      </c>
      <c r="N171" s="460">
        <v>44742</v>
      </c>
      <c r="O171" s="539" t="s">
        <v>2064</v>
      </c>
      <c r="P171" s="699" t="s">
        <v>27</v>
      </c>
      <c r="Q171" s="532" t="s">
        <v>27</v>
      </c>
      <c r="R171" s="1009"/>
      <c r="S171" s="1009"/>
      <c r="T171" s="1009"/>
      <c r="U171" s="1003"/>
      <c r="V171" s="1003"/>
      <c r="W171" s="1003"/>
      <c r="X171" s="532" t="s">
        <v>27</v>
      </c>
      <c r="Y171" s="1014"/>
      <c r="Z171" s="985"/>
      <c r="AA171" s="985"/>
      <c r="AB171" s="985"/>
      <c r="AC171" s="985"/>
      <c r="AD171" s="985"/>
      <c r="AE171" s="696" t="s">
        <v>27</v>
      </c>
      <c r="AF171" s="696" t="s">
        <v>27</v>
      </c>
      <c r="AG171" s="696" t="s">
        <v>27</v>
      </c>
      <c r="AH171" s="696" t="s">
        <v>27</v>
      </c>
      <c r="AI171" s="696" t="s">
        <v>27</v>
      </c>
      <c r="AJ171" s="696" t="s">
        <v>27</v>
      </c>
      <c r="AK171" s="696" t="s">
        <v>27</v>
      </c>
      <c r="AL171" s="696" t="s">
        <v>27</v>
      </c>
      <c r="AM171" s="700" t="s">
        <v>27</v>
      </c>
    </row>
    <row r="172" spans="1:39" ht="30" customHeight="1">
      <c r="A172" s="532" t="s">
        <v>27</v>
      </c>
      <c r="B172" s="982"/>
      <c r="C172" s="985"/>
      <c r="D172" s="985"/>
      <c r="E172" s="985"/>
      <c r="F172" s="985"/>
      <c r="G172" s="989"/>
      <c r="H172" s="696" t="s">
        <v>2269</v>
      </c>
      <c r="I172" s="696" t="s">
        <v>2270</v>
      </c>
      <c r="J172" s="459">
        <v>286802357</v>
      </c>
      <c r="K172" s="696" t="s">
        <v>2271</v>
      </c>
      <c r="L172" s="696">
        <v>6</v>
      </c>
      <c r="M172" s="460">
        <v>44820</v>
      </c>
      <c r="N172" s="460">
        <v>45061</v>
      </c>
      <c r="O172" s="539" t="s">
        <v>2064</v>
      </c>
      <c r="P172" s="699" t="s">
        <v>27</v>
      </c>
      <c r="Q172" s="532" t="s">
        <v>27</v>
      </c>
      <c r="R172" s="1009"/>
      <c r="S172" s="1009"/>
      <c r="T172" s="1009"/>
      <c r="U172" s="1003"/>
      <c r="V172" s="1003"/>
      <c r="W172" s="1003"/>
      <c r="X172" s="532" t="s">
        <v>27</v>
      </c>
      <c r="Y172" s="1014"/>
      <c r="Z172" s="985"/>
      <c r="AA172" s="985"/>
      <c r="AB172" s="985"/>
      <c r="AC172" s="985"/>
      <c r="AD172" s="985"/>
      <c r="AE172" s="696" t="s">
        <v>27</v>
      </c>
      <c r="AF172" s="696" t="s">
        <v>27</v>
      </c>
      <c r="AG172" s="696" t="s">
        <v>27</v>
      </c>
      <c r="AH172" s="696" t="s">
        <v>27</v>
      </c>
      <c r="AI172" s="696" t="s">
        <v>27</v>
      </c>
      <c r="AJ172" s="696" t="s">
        <v>27</v>
      </c>
      <c r="AK172" s="696" t="s">
        <v>27</v>
      </c>
      <c r="AL172" s="696" t="s">
        <v>27</v>
      </c>
      <c r="AM172" s="700" t="s">
        <v>27</v>
      </c>
    </row>
    <row r="173" spans="1:39" ht="45">
      <c r="A173" s="532" t="s">
        <v>27</v>
      </c>
      <c r="B173" s="983"/>
      <c r="C173" s="986"/>
      <c r="D173" s="986"/>
      <c r="E173" s="986"/>
      <c r="F173" s="986"/>
      <c r="G173" s="998"/>
      <c r="H173" s="696" t="s">
        <v>2272</v>
      </c>
      <c r="I173" s="696" t="s">
        <v>2273</v>
      </c>
      <c r="J173" s="459">
        <v>382790000</v>
      </c>
      <c r="K173" s="696" t="s">
        <v>2274</v>
      </c>
      <c r="L173" s="696">
        <v>6</v>
      </c>
      <c r="M173" s="460">
        <v>45188</v>
      </c>
      <c r="N173" s="460">
        <v>45369</v>
      </c>
      <c r="O173" s="539" t="s">
        <v>2064</v>
      </c>
      <c r="P173" s="699" t="s">
        <v>27</v>
      </c>
      <c r="Q173" s="532" t="s">
        <v>27</v>
      </c>
      <c r="R173" s="1009"/>
      <c r="S173" s="1009"/>
      <c r="T173" s="1009"/>
      <c r="U173" s="1003"/>
      <c r="V173" s="1003"/>
      <c r="W173" s="1003"/>
      <c r="X173" s="532" t="s">
        <v>27</v>
      </c>
      <c r="Y173" s="1014"/>
      <c r="Z173" s="985"/>
      <c r="AA173" s="985"/>
      <c r="AB173" s="985"/>
      <c r="AC173" s="985"/>
      <c r="AD173" s="985"/>
      <c r="AE173" s="696" t="s">
        <v>27</v>
      </c>
      <c r="AF173" s="696" t="s">
        <v>27</v>
      </c>
      <c r="AG173" s="696" t="s">
        <v>27</v>
      </c>
      <c r="AH173" s="696" t="s">
        <v>27</v>
      </c>
      <c r="AI173" s="696" t="s">
        <v>27</v>
      </c>
      <c r="AJ173" s="696" t="s">
        <v>27</v>
      </c>
      <c r="AK173" s="696" t="s">
        <v>27</v>
      </c>
      <c r="AL173" s="696" t="s">
        <v>27</v>
      </c>
      <c r="AM173" s="700" t="s">
        <v>27</v>
      </c>
    </row>
    <row r="174" spans="1:39" ht="30" customHeight="1">
      <c r="A174" s="532" t="s">
        <v>27</v>
      </c>
      <c r="B174" s="982">
        <v>22</v>
      </c>
      <c r="C174" s="985">
        <v>1829</v>
      </c>
      <c r="D174" s="985" t="s">
        <v>1984</v>
      </c>
      <c r="E174" s="985" t="s">
        <v>27</v>
      </c>
      <c r="F174" s="994">
        <v>718000000</v>
      </c>
      <c r="G174" s="545" t="s">
        <v>2086</v>
      </c>
      <c r="H174" s="701" t="s">
        <v>2275</v>
      </c>
      <c r="I174" s="696" t="s">
        <v>2276</v>
      </c>
      <c r="J174" s="459">
        <v>219640080</v>
      </c>
      <c r="K174" s="696" t="s">
        <v>2277</v>
      </c>
      <c r="L174" s="696">
        <v>6</v>
      </c>
      <c r="M174" s="460">
        <v>45320</v>
      </c>
      <c r="N174" s="460">
        <v>45501</v>
      </c>
      <c r="O174" s="539" t="s">
        <v>2064</v>
      </c>
      <c r="P174" s="699" t="s">
        <v>27</v>
      </c>
      <c r="Q174" s="532" t="s">
        <v>27</v>
      </c>
      <c r="R174" s="1009"/>
      <c r="S174" s="1009"/>
      <c r="T174" s="1009"/>
      <c r="U174" s="1003"/>
      <c r="V174" s="1003"/>
      <c r="W174" s="1003"/>
      <c r="X174" s="532" t="s">
        <v>27</v>
      </c>
      <c r="Y174" s="1014"/>
      <c r="Z174" s="985"/>
      <c r="AA174" s="985"/>
      <c r="AB174" s="985"/>
      <c r="AC174" s="985"/>
      <c r="AD174" s="985"/>
      <c r="AE174" s="696" t="s">
        <v>27</v>
      </c>
      <c r="AF174" s="696" t="s">
        <v>27</v>
      </c>
      <c r="AG174" s="696" t="s">
        <v>27</v>
      </c>
      <c r="AH174" s="696" t="s">
        <v>27</v>
      </c>
      <c r="AI174" s="696" t="s">
        <v>27</v>
      </c>
      <c r="AJ174" s="696" t="s">
        <v>27</v>
      </c>
      <c r="AK174" s="696" t="s">
        <v>27</v>
      </c>
      <c r="AL174" s="696" t="s">
        <v>27</v>
      </c>
      <c r="AM174" s="700" t="s">
        <v>27</v>
      </c>
    </row>
    <row r="175" spans="1:39" ht="30" customHeight="1">
      <c r="A175" s="532" t="s">
        <v>27</v>
      </c>
      <c r="B175" s="983"/>
      <c r="C175" s="986"/>
      <c r="D175" s="986"/>
      <c r="E175" s="986"/>
      <c r="F175" s="986"/>
      <c r="G175" s="545" t="s">
        <v>27</v>
      </c>
      <c r="H175" s="701" t="s">
        <v>2278</v>
      </c>
      <c r="I175" s="696" t="s">
        <v>2279</v>
      </c>
      <c r="J175" s="459">
        <v>204468770</v>
      </c>
      <c r="K175" s="696" t="s">
        <v>2280</v>
      </c>
      <c r="L175" s="696">
        <v>6</v>
      </c>
      <c r="M175" s="460">
        <v>45320</v>
      </c>
      <c r="N175" s="460">
        <v>45501</v>
      </c>
      <c r="O175" s="539" t="s">
        <v>2064</v>
      </c>
      <c r="P175" s="699" t="s">
        <v>27</v>
      </c>
      <c r="Q175" s="532" t="s">
        <v>27</v>
      </c>
      <c r="R175" s="1009"/>
      <c r="S175" s="1009"/>
      <c r="T175" s="1009"/>
      <c r="U175" s="1003"/>
      <c r="V175" s="1003"/>
      <c r="W175" s="1003"/>
      <c r="X175" s="532" t="s">
        <v>27</v>
      </c>
      <c r="Y175" s="1014"/>
      <c r="Z175" s="985"/>
      <c r="AA175" s="985"/>
      <c r="AB175" s="985"/>
      <c r="AC175" s="985"/>
      <c r="AD175" s="985"/>
      <c r="AE175" s="696" t="s">
        <v>27</v>
      </c>
      <c r="AF175" s="696" t="s">
        <v>27</v>
      </c>
      <c r="AG175" s="696" t="s">
        <v>27</v>
      </c>
      <c r="AH175" s="696" t="s">
        <v>27</v>
      </c>
      <c r="AI175" s="696" t="s">
        <v>27</v>
      </c>
      <c r="AJ175" s="696" t="s">
        <v>27</v>
      </c>
      <c r="AK175" s="696" t="s">
        <v>27</v>
      </c>
      <c r="AL175" s="696" t="s">
        <v>27</v>
      </c>
      <c r="AM175" s="700" t="s">
        <v>27</v>
      </c>
    </row>
    <row r="176" spans="1:39" ht="30" customHeight="1">
      <c r="A176" s="532" t="s">
        <v>27</v>
      </c>
      <c r="B176" s="982">
        <v>23</v>
      </c>
      <c r="C176" s="985">
        <v>1728</v>
      </c>
      <c r="D176" s="992" t="s">
        <v>1988</v>
      </c>
      <c r="E176" s="985" t="s">
        <v>27</v>
      </c>
      <c r="F176" s="994">
        <v>1290000000</v>
      </c>
      <c r="G176" s="988" t="s">
        <v>2086</v>
      </c>
      <c r="H176" s="696" t="s">
        <v>2256</v>
      </c>
      <c r="I176" s="696" t="s">
        <v>2257</v>
      </c>
      <c r="J176" s="459">
        <v>357288000</v>
      </c>
      <c r="K176" s="696" t="s">
        <v>2258</v>
      </c>
      <c r="L176" s="696">
        <v>6</v>
      </c>
      <c r="M176" s="460">
        <v>44537</v>
      </c>
      <c r="N176" s="460">
        <v>45031</v>
      </c>
      <c r="O176" s="539" t="s">
        <v>2064</v>
      </c>
      <c r="P176" s="699" t="s">
        <v>27</v>
      </c>
      <c r="Q176" s="532" t="s">
        <v>27</v>
      </c>
      <c r="R176" s="1009"/>
      <c r="S176" s="1009"/>
      <c r="T176" s="1009"/>
      <c r="U176" s="1003"/>
      <c r="V176" s="1003"/>
      <c r="W176" s="1003"/>
      <c r="X176" s="532" t="s">
        <v>27</v>
      </c>
      <c r="Y176" s="1014"/>
      <c r="Z176" s="985"/>
      <c r="AA176" s="985"/>
      <c r="AB176" s="985"/>
      <c r="AC176" s="985"/>
      <c r="AD176" s="985"/>
      <c r="AE176" s="696" t="s">
        <v>27</v>
      </c>
      <c r="AF176" s="696" t="s">
        <v>27</v>
      </c>
      <c r="AG176" s="696" t="s">
        <v>27</v>
      </c>
      <c r="AH176" s="696" t="s">
        <v>27</v>
      </c>
      <c r="AI176" s="696" t="s">
        <v>27</v>
      </c>
      <c r="AJ176" s="696" t="s">
        <v>27</v>
      </c>
      <c r="AK176" s="696" t="s">
        <v>27</v>
      </c>
      <c r="AL176" s="696" t="s">
        <v>27</v>
      </c>
      <c r="AM176" s="700" t="s">
        <v>27</v>
      </c>
    </row>
    <row r="177" spans="1:39" ht="30">
      <c r="A177" s="532" t="s">
        <v>27</v>
      </c>
      <c r="B177" s="982"/>
      <c r="C177" s="985"/>
      <c r="D177" s="992"/>
      <c r="E177" s="985"/>
      <c r="F177" s="985"/>
      <c r="G177" s="989"/>
      <c r="H177" s="696" t="s">
        <v>2281</v>
      </c>
      <c r="I177" s="696" t="s">
        <v>2282</v>
      </c>
      <c r="J177" s="459">
        <v>60000000</v>
      </c>
      <c r="K177" s="696" t="s">
        <v>2283</v>
      </c>
      <c r="L177" s="696" t="s">
        <v>27</v>
      </c>
      <c r="M177" s="539" t="s">
        <v>27</v>
      </c>
      <c r="N177" s="539" t="s">
        <v>27</v>
      </c>
      <c r="O177" s="539" t="s">
        <v>27</v>
      </c>
      <c r="P177" s="699" t="s">
        <v>27</v>
      </c>
      <c r="Q177" s="532" t="s">
        <v>27</v>
      </c>
      <c r="R177" s="1009"/>
      <c r="S177" s="1009"/>
      <c r="T177" s="1009"/>
      <c r="U177" s="1003"/>
      <c r="V177" s="1003"/>
      <c r="W177" s="1003"/>
      <c r="X177" s="532" t="s">
        <v>27</v>
      </c>
      <c r="Y177" s="1014"/>
      <c r="Z177" s="985"/>
      <c r="AA177" s="985"/>
      <c r="AB177" s="985"/>
      <c r="AC177" s="985"/>
      <c r="AD177" s="985"/>
      <c r="AE177" s="696" t="s">
        <v>27</v>
      </c>
      <c r="AF177" s="696" t="s">
        <v>27</v>
      </c>
      <c r="AG177" s="696" t="s">
        <v>27</v>
      </c>
      <c r="AH177" s="696" t="s">
        <v>27</v>
      </c>
      <c r="AI177" s="696" t="s">
        <v>27</v>
      </c>
      <c r="AJ177" s="696" t="s">
        <v>27</v>
      </c>
      <c r="AK177" s="696" t="s">
        <v>27</v>
      </c>
      <c r="AL177" s="696" t="s">
        <v>27</v>
      </c>
      <c r="AM177" s="700" t="s">
        <v>27</v>
      </c>
    </row>
    <row r="178" spans="1:39" ht="45" customHeight="1">
      <c r="A178" s="532" t="s">
        <v>27</v>
      </c>
      <c r="B178" s="990"/>
      <c r="C178" s="991"/>
      <c r="D178" s="993"/>
      <c r="E178" s="986"/>
      <c r="F178" s="986"/>
      <c r="G178" s="998"/>
      <c r="H178" s="696" t="s">
        <v>2251</v>
      </c>
      <c r="I178" s="696" t="s">
        <v>2252</v>
      </c>
      <c r="J178" s="459">
        <v>317858000</v>
      </c>
      <c r="K178" s="696" t="s">
        <v>2253</v>
      </c>
      <c r="L178" s="696">
        <v>7</v>
      </c>
      <c r="M178" s="460">
        <v>44886</v>
      </c>
      <c r="N178" s="460">
        <v>45169</v>
      </c>
      <c r="O178" s="539" t="s">
        <v>2064</v>
      </c>
      <c r="P178" s="699" t="s">
        <v>27</v>
      </c>
      <c r="Q178" s="532" t="s">
        <v>27</v>
      </c>
      <c r="R178" s="1009"/>
      <c r="S178" s="1009"/>
      <c r="T178" s="1009"/>
      <c r="U178" s="1003"/>
      <c r="V178" s="1003"/>
      <c r="W178" s="1003"/>
      <c r="X178" s="532" t="s">
        <v>27</v>
      </c>
      <c r="Y178" s="1014"/>
      <c r="Z178" s="985"/>
      <c r="AA178" s="985"/>
      <c r="AB178" s="985"/>
      <c r="AC178" s="985"/>
      <c r="AD178" s="985"/>
      <c r="AE178" s="696" t="s">
        <v>27</v>
      </c>
      <c r="AF178" s="696" t="s">
        <v>27</v>
      </c>
      <c r="AG178" s="696" t="s">
        <v>27</v>
      </c>
      <c r="AH178" s="696" t="s">
        <v>27</v>
      </c>
      <c r="AI178" s="696" t="s">
        <v>27</v>
      </c>
      <c r="AJ178" s="696" t="s">
        <v>27</v>
      </c>
      <c r="AK178" s="696" t="s">
        <v>27</v>
      </c>
      <c r="AL178" s="696" t="s">
        <v>27</v>
      </c>
      <c r="AM178" s="700" t="s">
        <v>27</v>
      </c>
    </row>
    <row r="179" spans="1:39" ht="30">
      <c r="A179" s="532" t="s">
        <v>27</v>
      </c>
      <c r="B179" s="528">
        <v>24</v>
      </c>
      <c r="C179" s="539">
        <v>2028</v>
      </c>
      <c r="D179" s="465" t="s">
        <v>1992</v>
      </c>
      <c r="E179" s="529" t="s">
        <v>27</v>
      </c>
      <c r="F179" s="540">
        <v>258000000</v>
      </c>
      <c r="G179" s="545" t="s">
        <v>2086</v>
      </c>
      <c r="H179" s="701" t="s">
        <v>2284</v>
      </c>
      <c r="I179" s="696" t="s">
        <v>2285</v>
      </c>
      <c r="J179" s="459">
        <v>159611908</v>
      </c>
      <c r="K179" s="696" t="s">
        <v>2156</v>
      </c>
      <c r="L179" s="696">
        <v>5</v>
      </c>
      <c r="M179" s="460">
        <v>44967</v>
      </c>
      <c r="N179" s="460">
        <v>45178</v>
      </c>
      <c r="O179" s="539" t="s">
        <v>2064</v>
      </c>
      <c r="P179" s="699" t="s">
        <v>27</v>
      </c>
      <c r="Q179" s="532" t="s">
        <v>27</v>
      </c>
      <c r="R179" s="1009"/>
      <c r="S179" s="1009"/>
      <c r="T179" s="1009"/>
      <c r="U179" s="1003"/>
      <c r="V179" s="1003"/>
      <c r="W179" s="1003"/>
      <c r="X179" s="532" t="s">
        <v>27</v>
      </c>
      <c r="Y179" s="1014"/>
      <c r="Z179" s="985"/>
      <c r="AA179" s="985"/>
      <c r="AB179" s="985"/>
      <c r="AC179" s="985"/>
      <c r="AD179" s="985"/>
      <c r="AE179" s="696" t="s">
        <v>27</v>
      </c>
      <c r="AF179" s="696" t="s">
        <v>27</v>
      </c>
      <c r="AG179" s="696" t="s">
        <v>27</v>
      </c>
      <c r="AH179" s="696" t="s">
        <v>27</v>
      </c>
      <c r="AI179" s="696" t="s">
        <v>27</v>
      </c>
      <c r="AJ179" s="696" t="s">
        <v>27</v>
      </c>
      <c r="AK179" s="696" t="s">
        <v>27</v>
      </c>
      <c r="AL179" s="696" t="s">
        <v>27</v>
      </c>
      <c r="AM179" s="700" t="s">
        <v>27</v>
      </c>
    </row>
    <row r="180" spans="1:39" ht="45" customHeight="1">
      <c r="A180" s="532" t="s">
        <v>27</v>
      </c>
      <c r="B180" s="999">
        <v>25</v>
      </c>
      <c r="C180" s="985">
        <v>2035</v>
      </c>
      <c r="D180" s="992" t="s">
        <v>1997</v>
      </c>
      <c r="E180" s="984" t="s">
        <v>27</v>
      </c>
      <c r="F180" s="987">
        <v>2489000000</v>
      </c>
      <c r="G180" s="988" t="s">
        <v>2086</v>
      </c>
      <c r="H180" s="696" t="s">
        <v>2286</v>
      </c>
      <c r="I180" s="696" t="s">
        <v>2287</v>
      </c>
      <c r="J180" s="459">
        <v>397268497</v>
      </c>
      <c r="K180" s="696" t="s">
        <v>2105</v>
      </c>
      <c r="L180" s="696">
        <v>5</v>
      </c>
      <c r="M180" s="460">
        <v>44481</v>
      </c>
      <c r="N180" s="460">
        <v>44664</v>
      </c>
      <c r="O180" s="539" t="s">
        <v>2064</v>
      </c>
      <c r="P180" s="699" t="s">
        <v>27</v>
      </c>
      <c r="Q180" s="532" t="s">
        <v>27</v>
      </c>
      <c r="R180" s="1009"/>
      <c r="S180" s="1009"/>
      <c r="T180" s="1009"/>
      <c r="U180" s="1003"/>
      <c r="V180" s="1003"/>
      <c r="W180" s="1003"/>
      <c r="X180" s="532" t="s">
        <v>27</v>
      </c>
      <c r="Y180" s="1014"/>
      <c r="Z180" s="985"/>
      <c r="AA180" s="985"/>
      <c r="AB180" s="985"/>
      <c r="AC180" s="985"/>
      <c r="AD180" s="985"/>
      <c r="AE180" s="696" t="s">
        <v>27</v>
      </c>
      <c r="AF180" s="696" t="s">
        <v>27</v>
      </c>
      <c r="AG180" s="696" t="s">
        <v>27</v>
      </c>
      <c r="AH180" s="696" t="s">
        <v>27</v>
      </c>
      <c r="AI180" s="696" t="s">
        <v>27</v>
      </c>
      <c r="AJ180" s="696" t="s">
        <v>27</v>
      </c>
      <c r="AK180" s="696" t="s">
        <v>27</v>
      </c>
      <c r="AL180" s="696" t="s">
        <v>27</v>
      </c>
      <c r="AM180" s="700" t="s">
        <v>27</v>
      </c>
    </row>
    <row r="181" spans="1:39" ht="45" customHeight="1">
      <c r="A181" s="532" t="s">
        <v>27</v>
      </c>
      <c r="B181" s="982"/>
      <c r="C181" s="985"/>
      <c r="D181" s="992"/>
      <c r="E181" s="985"/>
      <c r="F181" s="985"/>
      <c r="G181" s="989"/>
      <c r="H181" s="696" t="s">
        <v>2145</v>
      </c>
      <c r="I181" s="696" t="s">
        <v>2146</v>
      </c>
      <c r="J181" s="459">
        <v>584677363</v>
      </c>
      <c r="K181" s="696" t="s">
        <v>2147</v>
      </c>
      <c r="L181" s="696">
        <v>6</v>
      </c>
      <c r="M181" s="460">
        <v>44937</v>
      </c>
      <c r="N181" s="460">
        <v>45179</v>
      </c>
      <c r="O181" s="539" t="s">
        <v>2064</v>
      </c>
      <c r="P181" s="699" t="s">
        <v>27</v>
      </c>
      <c r="Q181" s="532" t="s">
        <v>27</v>
      </c>
      <c r="R181" s="1009"/>
      <c r="S181" s="1009"/>
      <c r="T181" s="1009"/>
      <c r="U181" s="1003"/>
      <c r="V181" s="1003"/>
      <c r="W181" s="1003"/>
      <c r="X181" s="532" t="s">
        <v>27</v>
      </c>
      <c r="Y181" s="1014"/>
      <c r="Z181" s="985"/>
      <c r="AA181" s="985"/>
      <c r="AB181" s="985"/>
      <c r="AC181" s="985"/>
      <c r="AD181" s="985"/>
      <c r="AE181" s="696" t="s">
        <v>27</v>
      </c>
      <c r="AF181" s="696" t="s">
        <v>27</v>
      </c>
      <c r="AG181" s="696" t="s">
        <v>27</v>
      </c>
      <c r="AH181" s="696" t="s">
        <v>27</v>
      </c>
      <c r="AI181" s="696" t="s">
        <v>27</v>
      </c>
      <c r="AJ181" s="696" t="s">
        <v>27</v>
      </c>
      <c r="AK181" s="696" t="s">
        <v>27</v>
      </c>
      <c r="AL181" s="696" t="s">
        <v>27</v>
      </c>
      <c r="AM181" s="700" t="s">
        <v>27</v>
      </c>
    </row>
    <row r="182" spans="1:39" ht="60">
      <c r="A182" s="532" t="s">
        <v>27</v>
      </c>
      <c r="B182" s="990"/>
      <c r="C182" s="991"/>
      <c r="D182" s="993"/>
      <c r="E182" s="986"/>
      <c r="F182" s="986"/>
      <c r="G182" s="998"/>
      <c r="H182" s="696" t="s">
        <v>2148</v>
      </c>
      <c r="I182" s="696" t="s">
        <v>2149</v>
      </c>
      <c r="J182" s="459">
        <v>587961528</v>
      </c>
      <c r="K182" s="696" t="s">
        <v>2150</v>
      </c>
      <c r="L182" s="696">
        <v>6</v>
      </c>
      <c r="M182" s="460">
        <v>45222</v>
      </c>
      <c r="N182" s="460">
        <v>45434</v>
      </c>
      <c r="O182" s="539" t="s">
        <v>2064</v>
      </c>
      <c r="P182" s="699" t="s">
        <v>27</v>
      </c>
      <c r="Q182" s="532" t="s">
        <v>27</v>
      </c>
      <c r="R182" s="1009"/>
      <c r="S182" s="1009"/>
      <c r="T182" s="1009"/>
      <c r="U182" s="1003"/>
      <c r="V182" s="1003"/>
      <c r="W182" s="1003"/>
      <c r="X182" s="532" t="s">
        <v>27</v>
      </c>
      <c r="Y182" s="1014"/>
      <c r="Z182" s="985"/>
      <c r="AA182" s="985"/>
      <c r="AB182" s="985"/>
      <c r="AC182" s="985"/>
      <c r="AD182" s="985"/>
      <c r="AE182" s="696" t="s">
        <v>27</v>
      </c>
      <c r="AF182" s="696" t="s">
        <v>27</v>
      </c>
      <c r="AG182" s="696" t="s">
        <v>27</v>
      </c>
      <c r="AH182" s="696" t="s">
        <v>27</v>
      </c>
      <c r="AI182" s="696" t="s">
        <v>27</v>
      </c>
      <c r="AJ182" s="696" t="s">
        <v>27</v>
      </c>
      <c r="AK182" s="696" t="s">
        <v>27</v>
      </c>
      <c r="AL182" s="696" t="s">
        <v>27</v>
      </c>
      <c r="AM182" s="700" t="s">
        <v>27</v>
      </c>
    </row>
    <row r="183" spans="1:39" ht="45" customHeight="1">
      <c r="A183" s="532" t="s">
        <v>27</v>
      </c>
      <c r="B183" s="528">
        <v>26</v>
      </c>
      <c r="C183" s="985">
        <v>1735</v>
      </c>
      <c r="D183" s="992" t="s">
        <v>2001</v>
      </c>
      <c r="E183" s="985" t="s">
        <v>27</v>
      </c>
      <c r="F183" s="994">
        <v>571000000</v>
      </c>
      <c r="G183" s="989" t="s">
        <v>2086</v>
      </c>
      <c r="H183" s="696" t="s">
        <v>2288</v>
      </c>
      <c r="I183" s="696" t="s">
        <v>2289</v>
      </c>
      <c r="J183" s="459">
        <v>156061009</v>
      </c>
      <c r="K183" s="696" t="s">
        <v>2105</v>
      </c>
      <c r="L183" s="696">
        <v>5</v>
      </c>
      <c r="M183" s="460">
        <v>44525</v>
      </c>
      <c r="N183" s="460">
        <v>44774</v>
      </c>
      <c r="O183" s="539" t="s">
        <v>2064</v>
      </c>
      <c r="P183" s="699" t="s">
        <v>27</v>
      </c>
      <c r="Q183" s="532" t="s">
        <v>27</v>
      </c>
      <c r="R183" s="1009"/>
      <c r="S183" s="1009"/>
      <c r="T183" s="1009"/>
      <c r="U183" s="1003"/>
      <c r="V183" s="1003"/>
      <c r="W183" s="1003"/>
      <c r="X183" s="532" t="s">
        <v>27</v>
      </c>
      <c r="Y183" s="1014"/>
      <c r="Z183" s="985"/>
      <c r="AA183" s="985"/>
      <c r="AB183" s="985"/>
      <c r="AC183" s="985"/>
      <c r="AD183" s="985"/>
      <c r="AE183" s="696" t="s">
        <v>27</v>
      </c>
      <c r="AF183" s="696" t="s">
        <v>27</v>
      </c>
      <c r="AG183" s="696" t="s">
        <v>27</v>
      </c>
      <c r="AH183" s="696" t="s">
        <v>27</v>
      </c>
      <c r="AI183" s="696" t="s">
        <v>27</v>
      </c>
      <c r="AJ183" s="696" t="s">
        <v>27</v>
      </c>
      <c r="AK183" s="696" t="s">
        <v>27</v>
      </c>
      <c r="AL183" s="696" t="s">
        <v>27</v>
      </c>
      <c r="AM183" s="700" t="s">
        <v>27</v>
      </c>
    </row>
    <row r="184" spans="1:39" ht="45" customHeight="1">
      <c r="A184" s="532" t="s">
        <v>27</v>
      </c>
      <c r="B184" s="530" t="s">
        <v>27</v>
      </c>
      <c r="C184" s="991"/>
      <c r="D184" s="993"/>
      <c r="E184" s="986"/>
      <c r="F184" s="986"/>
      <c r="G184" s="998"/>
      <c r="H184" s="696" t="s">
        <v>2290</v>
      </c>
      <c r="I184" s="696" t="s">
        <v>2291</v>
      </c>
      <c r="J184" s="459">
        <v>402047436</v>
      </c>
      <c r="K184" s="696" t="s">
        <v>2292</v>
      </c>
      <c r="L184" s="696">
        <v>6</v>
      </c>
      <c r="M184" s="460">
        <v>44886</v>
      </c>
      <c r="N184" s="460">
        <v>45138</v>
      </c>
      <c r="O184" s="539" t="s">
        <v>2064</v>
      </c>
      <c r="P184" s="699" t="s">
        <v>27</v>
      </c>
      <c r="Q184" s="532" t="s">
        <v>27</v>
      </c>
      <c r="R184" s="1009"/>
      <c r="S184" s="1009"/>
      <c r="T184" s="1009"/>
      <c r="U184" s="1003"/>
      <c r="V184" s="1003"/>
      <c r="W184" s="1003"/>
      <c r="X184" s="532" t="s">
        <v>27</v>
      </c>
      <c r="Y184" s="1014"/>
      <c r="Z184" s="985"/>
      <c r="AA184" s="985"/>
      <c r="AB184" s="985"/>
      <c r="AC184" s="985"/>
      <c r="AD184" s="985"/>
      <c r="AE184" s="696" t="s">
        <v>27</v>
      </c>
      <c r="AF184" s="696" t="s">
        <v>27</v>
      </c>
      <c r="AG184" s="696" t="s">
        <v>27</v>
      </c>
      <c r="AH184" s="696" t="s">
        <v>27</v>
      </c>
      <c r="AI184" s="696" t="s">
        <v>27</v>
      </c>
      <c r="AJ184" s="696" t="s">
        <v>27</v>
      </c>
      <c r="AK184" s="696" t="s">
        <v>27</v>
      </c>
      <c r="AL184" s="696" t="s">
        <v>27</v>
      </c>
      <c r="AM184" s="700" t="s">
        <v>27</v>
      </c>
    </row>
    <row r="185" spans="1:39" ht="45" customHeight="1">
      <c r="A185" s="532" t="s">
        <v>27</v>
      </c>
      <c r="B185" s="982">
        <v>27</v>
      </c>
      <c r="C185" s="985">
        <v>1736</v>
      </c>
      <c r="D185" s="992" t="s">
        <v>2006</v>
      </c>
      <c r="E185" s="985" t="s">
        <v>27</v>
      </c>
      <c r="F185" s="994">
        <v>722000000</v>
      </c>
      <c r="G185" s="989" t="s">
        <v>2086</v>
      </c>
      <c r="H185" s="696" t="s">
        <v>2293</v>
      </c>
      <c r="I185" s="696" t="s">
        <v>2294</v>
      </c>
      <c r="J185" s="459">
        <v>67052329</v>
      </c>
      <c r="K185" s="696" t="s">
        <v>2156</v>
      </c>
      <c r="L185" s="696">
        <v>5</v>
      </c>
      <c r="M185" s="460">
        <v>44614</v>
      </c>
      <c r="N185" s="460">
        <v>44762</v>
      </c>
      <c r="O185" s="539" t="s">
        <v>2064</v>
      </c>
      <c r="P185" s="699" t="s">
        <v>27</v>
      </c>
      <c r="Q185" s="532" t="s">
        <v>27</v>
      </c>
      <c r="R185" s="1009"/>
      <c r="S185" s="1009"/>
      <c r="T185" s="1009"/>
      <c r="U185" s="1003"/>
      <c r="V185" s="1003"/>
      <c r="W185" s="1003"/>
      <c r="X185" s="532" t="s">
        <v>27</v>
      </c>
      <c r="Y185" s="1014"/>
      <c r="Z185" s="985"/>
      <c r="AA185" s="985"/>
      <c r="AB185" s="985"/>
      <c r="AC185" s="985"/>
      <c r="AD185" s="985"/>
      <c r="AE185" s="696" t="s">
        <v>27</v>
      </c>
      <c r="AF185" s="696" t="s">
        <v>27</v>
      </c>
      <c r="AG185" s="696" t="s">
        <v>27</v>
      </c>
      <c r="AH185" s="696" t="s">
        <v>27</v>
      </c>
      <c r="AI185" s="696" t="s">
        <v>27</v>
      </c>
      <c r="AJ185" s="696" t="s">
        <v>27</v>
      </c>
      <c r="AK185" s="696" t="s">
        <v>27</v>
      </c>
      <c r="AL185" s="696" t="s">
        <v>27</v>
      </c>
      <c r="AM185" s="700" t="s">
        <v>27</v>
      </c>
    </row>
    <row r="186" spans="1:39" ht="30">
      <c r="A186" s="532" t="s">
        <v>27</v>
      </c>
      <c r="B186" s="982"/>
      <c r="C186" s="985"/>
      <c r="D186" s="992"/>
      <c r="E186" s="985"/>
      <c r="F186" s="985"/>
      <c r="G186" s="989"/>
      <c r="H186" s="696" t="s">
        <v>2295</v>
      </c>
      <c r="I186" s="696" t="s">
        <v>2296</v>
      </c>
      <c r="J186" s="459">
        <v>116672000</v>
      </c>
      <c r="K186" s="696" t="s">
        <v>2297</v>
      </c>
      <c r="L186" s="696">
        <v>6</v>
      </c>
      <c r="M186" s="460">
        <v>44958</v>
      </c>
      <c r="N186" s="460">
        <v>45182</v>
      </c>
      <c r="O186" s="539" t="s">
        <v>2064</v>
      </c>
      <c r="P186" s="699" t="s">
        <v>27</v>
      </c>
      <c r="Q186" s="532" t="s">
        <v>27</v>
      </c>
      <c r="R186" s="1009"/>
      <c r="S186" s="1009"/>
      <c r="T186" s="1009"/>
      <c r="U186" s="1003"/>
      <c r="V186" s="1003"/>
      <c r="W186" s="1003"/>
      <c r="X186" s="532" t="s">
        <v>27</v>
      </c>
      <c r="Y186" s="1014"/>
      <c r="Z186" s="985"/>
      <c r="AA186" s="985"/>
      <c r="AB186" s="985"/>
      <c r="AC186" s="985"/>
      <c r="AD186" s="985"/>
      <c r="AE186" s="696" t="s">
        <v>27</v>
      </c>
      <c r="AF186" s="696" t="s">
        <v>27</v>
      </c>
      <c r="AG186" s="696" t="s">
        <v>27</v>
      </c>
      <c r="AH186" s="696" t="s">
        <v>27</v>
      </c>
      <c r="AI186" s="696" t="s">
        <v>27</v>
      </c>
      <c r="AJ186" s="696" t="s">
        <v>27</v>
      </c>
      <c r="AK186" s="696" t="s">
        <v>27</v>
      </c>
      <c r="AL186" s="696" t="s">
        <v>27</v>
      </c>
      <c r="AM186" s="700" t="s">
        <v>27</v>
      </c>
    </row>
    <row r="187" spans="1:39" ht="30" customHeight="1">
      <c r="A187" s="532" t="s">
        <v>27</v>
      </c>
      <c r="B187" s="990"/>
      <c r="C187" s="991"/>
      <c r="D187" s="993"/>
      <c r="E187" s="986"/>
      <c r="F187" s="986"/>
      <c r="G187" s="998"/>
      <c r="H187" s="696" t="s">
        <v>2298</v>
      </c>
      <c r="I187" s="696" t="s">
        <v>2299</v>
      </c>
      <c r="J187" s="459">
        <v>310550000</v>
      </c>
      <c r="K187" s="696" t="s">
        <v>2300</v>
      </c>
      <c r="L187" s="696">
        <v>6</v>
      </c>
      <c r="M187" s="460">
        <v>45212</v>
      </c>
      <c r="N187" s="460">
        <v>45363</v>
      </c>
      <c r="O187" s="539" t="s">
        <v>2064</v>
      </c>
      <c r="P187" s="699" t="s">
        <v>27</v>
      </c>
      <c r="Q187" s="532" t="s">
        <v>27</v>
      </c>
      <c r="R187" s="1009"/>
      <c r="S187" s="1009"/>
      <c r="T187" s="1009"/>
      <c r="U187" s="1003"/>
      <c r="V187" s="1003"/>
      <c r="W187" s="1003"/>
      <c r="X187" s="532" t="s">
        <v>27</v>
      </c>
      <c r="Y187" s="1014"/>
      <c r="Z187" s="985"/>
      <c r="AA187" s="985"/>
      <c r="AB187" s="985"/>
      <c r="AC187" s="985"/>
      <c r="AD187" s="985"/>
      <c r="AE187" s="696" t="s">
        <v>27</v>
      </c>
      <c r="AF187" s="696" t="s">
        <v>27</v>
      </c>
      <c r="AG187" s="696" t="s">
        <v>27</v>
      </c>
      <c r="AH187" s="696" t="s">
        <v>27</v>
      </c>
      <c r="AI187" s="696" t="s">
        <v>27</v>
      </c>
      <c r="AJ187" s="696" t="s">
        <v>27</v>
      </c>
      <c r="AK187" s="696" t="s">
        <v>27</v>
      </c>
      <c r="AL187" s="696" t="s">
        <v>27</v>
      </c>
      <c r="AM187" s="700" t="s">
        <v>27</v>
      </c>
    </row>
    <row r="188" spans="1:39" ht="30" customHeight="1">
      <c r="A188" s="532" t="s">
        <v>27</v>
      </c>
      <c r="B188" s="528">
        <v>28</v>
      </c>
      <c r="C188" s="985">
        <v>1738</v>
      </c>
      <c r="D188" s="992" t="s">
        <v>2011</v>
      </c>
      <c r="E188" s="985" t="s">
        <v>27</v>
      </c>
      <c r="F188" s="994">
        <v>1226000000</v>
      </c>
      <c r="G188" s="989" t="s">
        <v>2086</v>
      </c>
      <c r="H188" s="696" t="s">
        <v>2301</v>
      </c>
      <c r="I188" s="696" t="s">
        <v>2302</v>
      </c>
      <c r="J188" s="459">
        <v>135621575</v>
      </c>
      <c r="K188" s="696" t="s">
        <v>2303</v>
      </c>
      <c r="L188" s="696">
        <v>3</v>
      </c>
      <c r="M188" s="460">
        <v>44593</v>
      </c>
      <c r="N188" s="460">
        <v>44742</v>
      </c>
      <c r="O188" s="539" t="s">
        <v>2064</v>
      </c>
      <c r="P188" s="699" t="s">
        <v>27</v>
      </c>
      <c r="Q188" s="532" t="s">
        <v>27</v>
      </c>
      <c r="R188" s="1009"/>
      <c r="S188" s="1009"/>
      <c r="T188" s="1009"/>
      <c r="U188" s="1003"/>
      <c r="V188" s="1003"/>
      <c r="W188" s="1003"/>
      <c r="X188" s="532" t="s">
        <v>27</v>
      </c>
      <c r="Y188" s="1014"/>
      <c r="Z188" s="985"/>
      <c r="AA188" s="985"/>
      <c r="AB188" s="985"/>
      <c r="AC188" s="985"/>
      <c r="AD188" s="985"/>
      <c r="AE188" s="696" t="s">
        <v>27</v>
      </c>
      <c r="AF188" s="696" t="s">
        <v>27</v>
      </c>
      <c r="AG188" s="696" t="s">
        <v>27</v>
      </c>
      <c r="AH188" s="696" t="s">
        <v>27</v>
      </c>
      <c r="AI188" s="696" t="s">
        <v>27</v>
      </c>
      <c r="AJ188" s="696" t="s">
        <v>27</v>
      </c>
      <c r="AK188" s="696" t="s">
        <v>27</v>
      </c>
      <c r="AL188" s="696" t="s">
        <v>27</v>
      </c>
      <c r="AM188" s="700" t="s">
        <v>27</v>
      </c>
    </row>
    <row r="189" spans="1:39" ht="30" customHeight="1">
      <c r="A189" s="532" t="s">
        <v>27</v>
      </c>
      <c r="B189" s="528" t="s">
        <v>27</v>
      </c>
      <c r="C189" s="985"/>
      <c r="D189" s="992"/>
      <c r="E189" s="985"/>
      <c r="F189" s="985"/>
      <c r="G189" s="989"/>
      <c r="H189" s="696" t="s">
        <v>2290</v>
      </c>
      <c r="I189" s="696" t="s">
        <v>2291</v>
      </c>
      <c r="J189" s="459">
        <v>402047436</v>
      </c>
      <c r="K189" s="696" t="s">
        <v>2292</v>
      </c>
      <c r="L189" s="696">
        <v>8</v>
      </c>
      <c r="M189" s="460">
        <v>44886</v>
      </c>
      <c r="N189" s="460">
        <v>45138</v>
      </c>
      <c r="O189" s="539" t="s">
        <v>2064</v>
      </c>
      <c r="P189" s="699" t="s">
        <v>27</v>
      </c>
      <c r="Q189" s="532" t="s">
        <v>27</v>
      </c>
      <c r="R189" s="1009"/>
      <c r="S189" s="1009"/>
      <c r="T189" s="1009"/>
      <c r="U189" s="1003"/>
      <c r="V189" s="1003"/>
      <c r="W189" s="1003"/>
      <c r="X189" s="532" t="s">
        <v>27</v>
      </c>
      <c r="Y189" s="1014"/>
      <c r="Z189" s="985"/>
      <c r="AA189" s="985"/>
      <c r="AB189" s="985"/>
      <c r="AC189" s="985"/>
      <c r="AD189" s="985"/>
      <c r="AE189" s="696" t="s">
        <v>27</v>
      </c>
      <c r="AF189" s="696" t="s">
        <v>27</v>
      </c>
      <c r="AG189" s="696" t="s">
        <v>27</v>
      </c>
      <c r="AH189" s="696" t="s">
        <v>27</v>
      </c>
      <c r="AI189" s="696" t="s">
        <v>27</v>
      </c>
      <c r="AJ189" s="696" t="s">
        <v>27</v>
      </c>
      <c r="AK189" s="696" t="s">
        <v>27</v>
      </c>
      <c r="AL189" s="696" t="s">
        <v>27</v>
      </c>
      <c r="AM189" s="700" t="s">
        <v>27</v>
      </c>
    </row>
    <row r="190" spans="1:39" ht="30" customHeight="1">
      <c r="A190" s="532" t="s">
        <v>27</v>
      </c>
      <c r="B190" s="528" t="s">
        <v>27</v>
      </c>
      <c r="C190" s="985"/>
      <c r="D190" s="992"/>
      <c r="E190" s="985"/>
      <c r="F190" s="985"/>
      <c r="G190" s="989"/>
      <c r="H190" s="696" t="s">
        <v>2298</v>
      </c>
      <c r="I190" s="696" t="s">
        <v>2299</v>
      </c>
      <c r="J190" s="459">
        <v>310550000</v>
      </c>
      <c r="K190" s="696" t="s">
        <v>2300</v>
      </c>
      <c r="L190" s="696">
        <v>5</v>
      </c>
      <c r="M190" s="460">
        <v>45212</v>
      </c>
      <c r="N190" s="460">
        <v>45363</v>
      </c>
      <c r="O190" s="539" t="s">
        <v>2064</v>
      </c>
      <c r="P190" s="699" t="s">
        <v>27</v>
      </c>
      <c r="Q190" s="532" t="s">
        <v>27</v>
      </c>
      <c r="R190" s="1009"/>
      <c r="S190" s="1009"/>
      <c r="T190" s="1009"/>
      <c r="U190" s="1003"/>
      <c r="V190" s="1003"/>
      <c r="W190" s="1003"/>
      <c r="X190" s="532" t="s">
        <v>27</v>
      </c>
      <c r="Y190" s="1014"/>
      <c r="Z190" s="985"/>
      <c r="AA190" s="985"/>
      <c r="AB190" s="985"/>
      <c r="AC190" s="985"/>
      <c r="AD190" s="985"/>
      <c r="AE190" s="696" t="s">
        <v>27</v>
      </c>
      <c r="AF190" s="696" t="s">
        <v>27</v>
      </c>
      <c r="AG190" s="696" t="s">
        <v>27</v>
      </c>
      <c r="AH190" s="696" t="s">
        <v>27</v>
      </c>
      <c r="AI190" s="696" t="s">
        <v>27</v>
      </c>
      <c r="AJ190" s="696" t="s">
        <v>27</v>
      </c>
      <c r="AK190" s="696" t="s">
        <v>27</v>
      </c>
      <c r="AL190" s="696" t="s">
        <v>27</v>
      </c>
      <c r="AM190" s="700" t="s">
        <v>27</v>
      </c>
    </row>
    <row r="191" spans="1:39" ht="30" customHeight="1">
      <c r="A191" s="532" t="s">
        <v>27</v>
      </c>
      <c r="B191" s="530" t="s">
        <v>27</v>
      </c>
      <c r="C191" s="991"/>
      <c r="D191" s="993"/>
      <c r="E191" s="986"/>
      <c r="F191" s="986"/>
      <c r="G191" s="998"/>
      <c r="H191" s="696" t="s">
        <v>2304</v>
      </c>
      <c r="I191" s="696" t="s">
        <v>2305</v>
      </c>
      <c r="J191" s="459">
        <v>209084587</v>
      </c>
      <c r="K191" s="696" t="s">
        <v>2306</v>
      </c>
      <c r="L191" s="696">
        <v>1</v>
      </c>
      <c r="M191" s="460">
        <v>45121</v>
      </c>
      <c r="N191" s="460">
        <v>45151</v>
      </c>
      <c r="O191" s="539" t="s">
        <v>2064</v>
      </c>
      <c r="P191" s="699" t="s">
        <v>27</v>
      </c>
      <c r="Q191" s="532" t="s">
        <v>27</v>
      </c>
      <c r="R191" s="1009"/>
      <c r="S191" s="1009"/>
      <c r="T191" s="1009"/>
      <c r="U191" s="1003"/>
      <c r="V191" s="1003"/>
      <c r="W191" s="1003"/>
      <c r="X191" s="532" t="s">
        <v>27</v>
      </c>
      <c r="Y191" s="1014"/>
      <c r="Z191" s="985"/>
      <c r="AA191" s="985"/>
      <c r="AB191" s="985"/>
      <c r="AC191" s="985"/>
      <c r="AD191" s="985"/>
      <c r="AE191" s="696" t="s">
        <v>27</v>
      </c>
      <c r="AF191" s="696" t="s">
        <v>27</v>
      </c>
      <c r="AG191" s="696" t="s">
        <v>27</v>
      </c>
      <c r="AH191" s="696" t="s">
        <v>27</v>
      </c>
      <c r="AI191" s="696" t="s">
        <v>27</v>
      </c>
      <c r="AJ191" s="696" t="s">
        <v>27</v>
      </c>
      <c r="AK191" s="696" t="s">
        <v>27</v>
      </c>
      <c r="AL191" s="696" t="s">
        <v>27</v>
      </c>
      <c r="AM191" s="700" t="s">
        <v>27</v>
      </c>
    </row>
    <row r="192" spans="1:39" ht="30" customHeight="1">
      <c r="A192" s="532" t="s">
        <v>27</v>
      </c>
      <c r="B192" s="982">
        <v>29</v>
      </c>
      <c r="C192" s="985">
        <v>1740</v>
      </c>
      <c r="D192" s="992" t="s">
        <v>2015</v>
      </c>
      <c r="E192" s="985" t="s">
        <v>27</v>
      </c>
      <c r="F192" s="994">
        <v>1536000000</v>
      </c>
      <c r="G192" s="989" t="s">
        <v>2086</v>
      </c>
      <c r="H192" s="696" t="s">
        <v>2307</v>
      </c>
      <c r="I192" s="696" t="s">
        <v>2308</v>
      </c>
      <c r="J192" s="459">
        <v>147511115</v>
      </c>
      <c r="K192" s="696" t="s">
        <v>2309</v>
      </c>
      <c r="L192" s="696">
        <v>5</v>
      </c>
      <c r="M192" s="460">
        <v>44536</v>
      </c>
      <c r="N192" s="460">
        <v>44712</v>
      </c>
      <c r="O192" s="539" t="s">
        <v>2064</v>
      </c>
      <c r="P192" s="699" t="s">
        <v>27</v>
      </c>
      <c r="Q192" s="532" t="s">
        <v>27</v>
      </c>
      <c r="R192" s="1009"/>
      <c r="S192" s="1009"/>
      <c r="T192" s="1009"/>
      <c r="U192" s="1003"/>
      <c r="V192" s="1003"/>
      <c r="W192" s="1003"/>
      <c r="X192" s="532" t="s">
        <v>27</v>
      </c>
      <c r="Y192" s="1014"/>
      <c r="Z192" s="985"/>
      <c r="AA192" s="985"/>
      <c r="AB192" s="985"/>
      <c r="AC192" s="985"/>
      <c r="AD192" s="985"/>
      <c r="AE192" s="696" t="s">
        <v>27</v>
      </c>
      <c r="AF192" s="696" t="s">
        <v>27</v>
      </c>
      <c r="AG192" s="696" t="s">
        <v>27</v>
      </c>
      <c r="AH192" s="696" t="s">
        <v>27</v>
      </c>
      <c r="AI192" s="696" t="s">
        <v>27</v>
      </c>
      <c r="AJ192" s="696" t="s">
        <v>27</v>
      </c>
      <c r="AK192" s="696" t="s">
        <v>27</v>
      </c>
      <c r="AL192" s="696" t="s">
        <v>27</v>
      </c>
      <c r="AM192" s="700" t="s">
        <v>27</v>
      </c>
    </row>
    <row r="193" spans="1:39" ht="30" customHeight="1">
      <c r="A193" s="532" t="s">
        <v>27</v>
      </c>
      <c r="B193" s="982"/>
      <c r="C193" s="985"/>
      <c r="D193" s="992"/>
      <c r="E193" s="985"/>
      <c r="F193" s="985"/>
      <c r="G193" s="989"/>
      <c r="H193" s="696" t="s">
        <v>2310</v>
      </c>
      <c r="I193" s="696" t="s">
        <v>2311</v>
      </c>
      <c r="J193" s="459">
        <v>237300000</v>
      </c>
      <c r="K193" s="696" t="s">
        <v>2312</v>
      </c>
      <c r="L193" s="696">
        <v>4</v>
      </c>
      <c r="M193" s="460">
        <v>44858</v>
      </c>
      <c r="N193" s="460">
        <v>44980</v>
      </c>
      <c r="O193" s="539" t="s">
        <v>2064</v>
      </c>
      <c r="P193" s="699" t="s">
        <v>27</v>
      </c>
      <c r="Q193" s="532" t="s">
        <v>27</v>
      </c>
      <c r="R193" s="1009"/>
      <c r="S193" s="1009"/>
      <c r="T193" s="1009"/>
      <c r="U193" s="1003"/>
      <c r="V193" s="1003"/>
      <c r="W193" s="1003"/>
      <c r="X193" s="532" t="s">
        <v>27</v>
      </c>
      <c r="Y193" s="1014"/>
      <c r="Z193" s="985"/>
      <c r="AA193" s="985"/>
      <c r="AB193" s="985"/>
      <c r="AC193" s="985"/>
      <c r="AD193" s="985"/>
      <c r="AE193" s="696" t="s">
        <v>27</v>
      </c>
      <c r="AF193" s="696" t="s">
        <v>27</v>
      </c>
      <c r="AG193" s="696" t="s">
        <v>27</v>
      </c>
      <c r="AH193" s="696" t="s">
        <v>27</v>
      </c>
      <c r="AI193" s="696" t="s">
        <v>27</v>
      </c>
      <c r="AJ193" s="696" t="s">
        <v>27</v>
      </c>
      <c r="AK193" s="696" t="s">
        <v>27</v>
      </c>
      <c r="AL193" s="696" t="s">
        <v>27</v>
      </c>
      <c r="AM193" s="700" t="s">
        <v>27</v>
      </c>
    </row>
    <row r="194" spans="1:39" ht="30" customHeight="1">
      <c r="A194" s="532" t="s">
        <v>27</v>
      </c>
      <c r="B194" s="982"/>
      <c r="C194" s="985"/>
      <c r="D194" s="992"/>
      <c r="E194" s="985"/>
      <c r="F194" s="985"/>
      <c r="G194" s="989"/>
      <c r="H194" s="696" t="s">
        <v>2313</v>
      </c>
      <c r="I194" s="696" t="s">
        <v>2314</v>
      </c>
      <c r="J194" s="459">
        <v>188592600</v>
      </c>
      <c r="K194" s="696" t="s">
        <v>2315</v>
      </c>
      <c r="L194" s="696">
        <v>4</v>
      </c>
      <c r="M194" s="460">
        <v>45313</v>
      </c>
      <c r="N194" s="460">
        <v>45433</v>
      </c>
      <c r="O194" s="539" t="s">
        <v>2064</v>
      </c>
      <c r="P194" s="699" t="s">
        <v>27</v>
      </c>
      <c r="Q194" s="532" t="s">
        <v>27</v>
      </c>
      <c r="R194" s="1009"/>
      <c r="S194" s="1009"/>
      <c r="T194" s="1009"/>
      <c r="U194" s="1003"/>
      <c r="V194" s="1003"/>
      <c r="W194" s="1003"/>
      <c r="X194" s="532" t="s">
        <v>27</v>
      </c>
      <c r="Y194" s="1014"/>
      <c r="Z194" s="985"/>
      <c r="AA194" s="985"/>
      <c r="AB194" s="985"/>
      <c r="AC194" s="985"/>
      <c r="AD194" s="985"/>
      <c r="AE194" s="696" t="s">
        <v>27</v>
      </c>
      <c r="AF194" s="696" t="s">
        <v>27</v>
      </c>
      <c r="AG194" s="696" t="s">
        <v>27</v>
      </c>
      <c r="AH194" s="696" t="s">
        <v>27</v>
      </c>
      <c r="AI194" s="696" t="s">
        <v>27</v>
      </c>
      <c r="AJ194" s="696" t="s">
        <v>27</v>
      </c>
      <c r="AK194" s="696" t="s">
        <v>27</v>
      </c>
      <c r="AL194" s="696" t="s">
        <v>27</v>
      </c>
      <c r="AM194" s="700" t="s">
        <v>27</v>
      </c>
    </row>
    <row r="195" spans="1:39" ht="30" customHeight="1">
      <c r="A195" s="532" t="s">
        <v>27</v>
      </c>
      <c r="B195" s="990"/>
      <c r="C195" s="991"/>
      <c r="D195" s="993"/>
      <c r="E195" s="985"/>
      <c r="F195" s="985"/>
      <c r="G195" s="989"/>
      <c r="H195" s="696" t="s">
        <v>2316</v>
      </c>
      <c r="I195" s="696" t="s">
        <v>2317</v>
      </c>
      <c r="J195" s="459">
        <v>385000000</v>
      </c>
      <c r="K195" s="696" t="s">
        <v>2306</v>
      </c>
      <c r="L195" s="696">
        <v>9</v>
      </c>
      <c r="M195" s="460">
        <v>45140</v>
      </c>
      <c r="N195" s="460">
        <v>45413</v>
      </c>
      <c r="O195" s="539" t="s">
        <v>2064</v>
      </c>
      <c r="P195" s="699" t="s">
        <v>27</v>
      </c>
      <c r="Q195" s="532" t="s">
        <v>27</v>
      </c>
      <c r="R195" s="1009"/>
      <c r="S195" s="1009"/>
      <c r="T195" s="1009"/>
      <c r="U195" s="1003"/>
      <c r="V195" s="1003"/>
      <c r="W195" s="1003"/>
      <c r="X195" s="532" t="s">
        <v>27</v>
      </c>
      <c r="Y195" s="1014"/>
      <c r="Z195" s="985"/>
      <c r="AA195" s="985"/>
      <c r="AB195" s="985"/>
      <c r="AC195" s="985"/>
      <c r="AD195" s="985"/>
      <c r="AE195" s="696" t="s">
        <v>27</v>
      </c>
      <c r="AF195" s="696" t="s">
        <v>27</v>
      </c>
      <c r="AG195" s="696" t="s">
        <v>27</v>
      </c>
      <c r="AH195" s="696" t="s">
        <v>27</v>
      </c>
      <c r="AI195" s="696" t="s">
        <v>27</v>
      </c>
      <c r="AJ195" s="696" t="s">
        <v>27</v>
      </c>
      <c r="AK195" s="696" t="s">
        <v>27</v>
      </c>
      <c r="AL195" s="696" t="s">
        <v>27</v>
      </c>
      <c r="AM195" s="700" t="s">
        <v>27</v>
      </c>
    </row>
    <row r="196" spans="1:39" ht="30" customHeight="1">
      <c r="A196" s="532" t="s">
        <v>27</v>
      </c>
      <c r="B196" s="528">
        <v>30</v>
      </c>
      <c r="C196" s="989">
        <v>1734</v>
      </c>
      <c r="D196" s="992" t="s">
        <v>2019</v>
      </c>
      <c r="E196" s="984" t="s">
        <v>27</v>
      </c>
      <c r="F196" s="987">
        <v>19983000000</v>
      </c>
      <c r="G196" s="988" t="s">
        <v>2086</v>
      </c>
      <c r="H196" s="696" t="s">
        <v>2318</v>
      </c>
      <c r="I196" s="696" t="s">
        <v>2319</v>
      </c>
      <c r="J196" s="459">
        <v>1875275007</v>
      </c>
      <c r="K196" s="696" t="s">
        <v>2320</v>
      </c>
      <c r="L196" s="696">
        <v>6</v>
      </c>
      <c r="M196" s="460">
        <v>44593</v>
      </c>
      <c r="N196" s="460">
        <v>44917</v>
      </c>
      <c r="O196" s="539" t="s">
        <v>2064</v>
      </c>
      <c r="P196" s="699" t="s">
        <v>27</v>
      </c>
      <c r="Q196" s="532" t="s">
        <v>27</v>
      </c>
      <c r="R196" s="1009"/>
      <c r="S196" s="1009"/>
      <c r="T196" s="1009"/>
      <c r="U196" s="1003"/>
      <c r="V196" s="1003"/>
      <c r="W196" s="1003"/>
      <c r="X196" s="532" t="s">
        <v>27</v>
      </c>
      <c r="Y196" s="1014"/>
      <c r="Z196" s="985"/>
      <c r="AA196" s="985"/>
      <c r="AB196" s="985"/>
      <c r="AC196" s="985"/>
      <c r="AD196" s="985"/>
      <c r="AE196" s="696" t="s">
        <v>27</v>
      </c>
      <c r="AF196" s="696" t="s">
        <v>27</v>
      </c>
      <c r="AG196" s="696" t="s">
        <v>27</v>
      </c>
      <c r="AH196" s="696" t="s">
        <v>27</v>
      </c>
      <c r="AI196" s="696" t="s">
        <v>27</v>
      </c>
      <c r="AJ196" s="696" t="s">
        <v>27</v>
      </c>
      <c r="AK196" s="696" t="s">
        <v>27</v>
      </c>
      <c r="AL196" s="696" t="s">
        <v>27</v>
      </c>
      <c r="AM196" s="700" t="s">
        <v>27</v>
      </c>
    </row>
    <row r="197" spans="1:39" ht="45">
      <c r="A197" s="532" t="s">
        <v>27</v>
      </c>
      <c r="B197" s="528" t="s">
        <v>27</v>
      </c>
      <c r="C197" s="989"/>
      <c r="D197" s="992"/>
      <c r="E197" s="985"/>
      <c r="F197" s="985"/>
      <c r="G197" s="989"/>
      <c r="H197" s="696" t="s">
        <v>2321</v>
      </c>
      <c r="I197" s="696" t="s">
        <v>2322</v>
      </c>
      <c r="J197" s="459">
        <v>321250994</v>
      </c>
      <c r="K197" s="696" t="s">
        <v>2323</v>
      </c>
      <c r="L197" s="696">
        <v>6</v>
      </c>
      <c r="M197" s="460">
        <v>44593</v>
      </c>
      <c r="N197" s="460">
        <v>44917</v>
      </c>
      <c r="O197" s="539" t="s">
        <v>2064</v>
      </c>
      <c r="P197" s="699" t="s">
        <v>27</v>
      </c>
      <c r="Q197" s="532" t="s">
        <v>27</v>
      </c>
      <c r="R197" s="1009"/>
      <c r="S197" s="1009"/>
      <c r="T197" s="1009"/>
      <c r="U197" s="1003"/>
      <c r="V197" s="1003"/>
      <c r="W197" s="1003"/>
      <c r="X197" s="532" t="s">
        <v>27</v>
      </c>
      <c r="Y197" s="1014"/>
      <c r="Z197" s="985"/>
      <c r="AA197" s="985"/>
      <c r="AB197" s="985"/>
      <c r="AC197" s="985"/>
      <c r="AD197" s="985"/>
      <c r="AE197" s="696" t="s">
        <v>27</v>
      </c>
      <c r="AF197" s="696" t="s">
        <v>27</v>
      </c>
      <c r="AG197" s="696" t="s">
        <v>27</v>
      </c>
      <c r="AH197" s="696" t="s">
        <v>27</v>
      </c>
      <c r="AI197" s="696" t="s">
        <v>27</v>
      </c>
      <c r="AJ197" s="696" t="s">
        <v>27</v>
      </c>
      <c r="AK197" s="696" t="s">
        <v>27</v>
      </c>
      <c r="AL197" s="696" t="s">
        <v>27</v>
      </c>
      <c r="AM197" s="700" t="s">
        <v>27</v>
      </c>
    </row>
    <row r="198" spans="1:39" ht="45" customHeight="1">
      <c r="A198" s="532" t="s">
        <v>27</v>
      </c>
      <c r="B198" s="528" t="s">
        <v>27</v>
      </c>
      <c r="C198" s="989"/>
      <c r="D198" s="992"/>
      <c r="E198" s="985"/>
      <c r="F198" s="985"/>
      <c r="G198" s="989"/>
      <c r="H198" s="696" t="s">
        <v>2324</v>
      </c>
      <c r="I198" s="696" t="s">
        <v>2325</v>
      </c>
      <c r="J198" s="459">
        <v>3696922405</v>
      </c>
      <c r="K198" s="696" t="s">
        <v>2326</v>
      </c>
      <c r="L198" s="696">
        <v>7</v>
      </c>
      <c r="M198" s="460">
        <v>44804</v>
      </c>
      <c r="N198" s="460">
        <v>45219</v>
      </c>
      <c r="O198" s="539" t="s">
        <v>2064</v>
      </c>
      <c r="P198" s="699" t="s">
        <v>27</v>
      </c>
      <c r="Q198" s="532" t="s">
        <v>27</v>
      </c>
      <c r="R198" s="1009"/>
      <c r="S198" s="1009"/>
      <c r="T198" s="1009"/>
      <c r="U198" s="1003"/>
      <c r="V198" s="1003"/>
      <c r="W198" s="1003"/>
      <c r="X198" s="532" t="s">
        <v>27</v>
      </c>
      <c r="Y198" s="1014"/>
      <c r="Z198" s="985"/>
      <c r="AA198" s="985"/>
      <c r="AB198" s="985"/>
      <c r="AC198" s="985"/>
      <c r="AD198" s="985"/>
      <c r="AE198" s="696" t="s">
        <v>27</v>
      </c>
      <c r="AF198" s="696" t="s">
        <v>27</v>
      </c>
      <c r="AG198" s="696" t="s">
        <v>27</v>
      </c>
      <c r="AH198" s="696" t="s">
        <v>27</v>
      </c>
      <c r="AI198" s="696" t="s">
        <v>27</v>
      </c>
      <c r="AJ198" s="696" t="s">
        <v>27</v>
      </c>
      <c r="AK198" s="696" t="s">
        <v>27</v>
      </c>
      <c r="AL198" s="696" t="s">
        <v>27</v>
      </c>
      <c r="AM198" s="700" t="s">
        <v>27</v>
      </c>
    </row>
    <row r="199" spans="1:39" ht="30" customHeight="1">
      <c r="A199" s="532" t="s">
        <v>27</v>
      </c>
      <c r="B199" s="528" t="s">
        <v>27</v>
      </c>
      <c r="C199" s="989"/>
      <c r="D199" s="992"/>
      <c r="E199" s="985"/>
      <c r="F199" s="985"/>
      <c r="G199" s="989"/>
      <c r="H199" s="696" t="s">
        <v>2327</v>
      </c>
      <c r="I199" s="696" t="s">
        <v>2328</v>
      </c>
      <c r="J199" s="459">
        <v>548402175</v>
      </c>
      <c r="K199" s="696" t="s">
        <v>2329</v>
      </c>
      <c r="L199" s="696">
        <v>7</v>
      </c>
      <c r="M199" s="460">
        <v>44804</v>
      </c>
      <c r="N199" s="460">
        <v>45219</v>
      </c>
      <c r="O199" s="539" t="s">
        <v>2064</v>
      </c>
      <c r="P199" s="699" t="s">
        <v>27</v>
      </c>
      <c r="Q199" s="532" t="s">
        <v>27</v>
      </c>
      <c r="R199" s="1009"/>
      <c r="S199" s="1009"/>
      <c r="T199" s="1009"/>
      <c r="U199" s="1003"/>
      <c r="V199" s="1003"/>
      <c r="W199" s="1003"/>
      <c r="X199" s="532" t="s">
        <v>27</v>
      </c>
      <c r="Y199" s="1014"/>
      <c r="Z199" s="985"/>
      <c r="AA199" s="985"/>
      <c r="AB199" s="985"/>
      <c r="AC199" s="985"/>
      <c r="AD199" s="985"/>
      <c r="AE199" s="696" t="s">
        <v>27</v>
      </c>
      <c r="AF199" s="696" t="s">
        <v>27</v>
      </c>
      <c r="AG199" s="696" t="s">
        <v>27</v>
      </c>
      <c r="AH199" s="696" t="s">
        <v>27</v>
      </c>
      <c r="AI199" s="696" t="s">
        <v>27</v>
      </c>
      <c r="AJ199" s="696" t="s">
        <v>27</v>
      </c>
      <c r="AK199" s="696" t="s">
        <v>27</v>
      </c>
      <c r="AL199" s="696" t="s">
        <v>27</v>
      </c>
      <c r="AM199" s="700" t="s">
        <v>27</v>
      </c>
    </row>
    <row r="200" spans="1:39" ht="30" customHeight="1">
      <c r="A200" s="532" t="s">
        <v>27</v>
      </c>
      <c r="B200" s="528" t="s">
        <v>27</v>
      </c>
      <c r="C200" s="989"/>
      <c r="D200" s="992"/>
      <c r="E200" s="985"/>
      <c r="F200" s="985"/>
      <c r="G200" s="989"/>
      <c r="H200" s="696" t="s">
        <v>2330</v>
      </c>
      <c r="I200" s="696" t="s">
        <v>2331</v>
      </c>
      <c r="J200" s="459">
        <v>28000000</v>
      </c>
      <c r="K200" s="696" t="s">
        <v>2332</v>
      </c>
      <c r="L200" s="696">
        <v>5</v>
      </c>
      <c r="M200" s="460">
        <v>44813</v>
      </c>
      <c r="N200" s="460">
        <v>45163</v>
      </c>
      <c r="O200" s="539" t="s">
        <v>2064</v>
      </c>
      <c r="P200" s="699" t="s">
        <v>27</v>
      </c>
      <c r="Q200" s="532" t="s">
        <v>27</v>
      </c>
      <c r="R200" s="1009"/>
      <c r="S200" s="1009"/>
      <c r="T200" s="1009"/>
      <c r="U200" s="1003"/>
      <c r="V200" s="1003"/>
      <c r="W200" s="1003"/>
      <c r="X200" s="532" t="s">
        <v>27</v>
      </c>
      <c r="Y200" s="1014"/>
      <c r="Z200" s="985"/>
      <c r="AA200" s="985"/>
      <c r="AB200" s="985"/>
      <c r="AC200" s="985"/>
      <c r="AD200" s="985"/>
      <c r="AE200" s="696" t="s">
        <v>27</v>
      </c>
      <c r="AF200" s="696" t="s">
        <v>27</v>
      </c>
      <c r="AG200" s="696" t="s">
        <v>27</v>
      </c>
      <c r="AH200" s="696" t="s">
        <v>27</v>
      </c>
      <c r="AI200" s="696" t="s">
        <v>27</v>
      </c>
      <c r="AJ200" s="696" t="s">
        <v>27</v>
      </c>
      <c r="AK200" s="696" t="s">
        <v>27</v>
      </c>
      <c r="AL200" s="696" t="s">
        <v>27</v>
      </c>
      <c r="AM200" s="700" t="s">
        <v>27</v>
      </c>
    </row>
    <row r="201" spans="1:39" ht="30" customHeight="1">
      <c r="A201" s="532" t="s">
        <v>27</v>
      </c>
      <c r="B201" s="528" t="s">
        <v>27</v>
      </c>
      <c r="C201" s="989"/>
      <c r="D201" s="992"/>
      <c r="E201" s="985"/>
      <c r="F201" s="985"/>
      <c r="G201" s="989"/>
      <c r="H201" s="696" t="s">
        <v>2333</v>
      </c>
      <c r="I201" s="696" t="s">
        <v>2334</v>
      </c>
      <c r="J201" s="459">
        <v>32400000</v>
      </c>
      <c r="K201" s="696" t="s">
        <v>2335</v>
      </c>
      <c r="L201" s="696">
        <v>5</v>
      </c>
      <c r="M201" s="460">
        <v>45134</v>
      </c>
      <c r="N201" s="460">
        <v>45286</v>
      </c>
      <c r="O201" s="539" t="s">
        <v>2064</v>
      </c>
      <c r="P201" s="699" t="s">
        <v>27</v>
      </c>
      <c r="Q201" s="532" t="s">
        <v>27</v>
      </c>
      <c r="R201" s="1009"/>
      <c r="S201" s="1009"/>
      <c r="T201" s="1009"/>
      <c r="U201" s="1003"/>
      <c r="V201" s="1003"/>
      <c r="W201" s="1003"/>
      <c r="X201" s="532" t="s">
        <v>27</v>
      </c>
      <c r="Y201" s="1014"/>
      <c r="Z201" s="985"/>
      <c r="AA201" s="985"/>
      <c r="AB201" s="985"/>
      <c r="AC201" s="985"/>
      <c r="AD201" s="985"/>
      <c r="AE201" s="696" t="s">
        <v>27</v>
      </c>
      <c r="AF201" s="696" t="s">
        <v>27</v>
      </c>
      <c r="AG201" s="696" t="s">
        <v>27</v>
      </c>
      <c r="AH201" s="696" t="s">
        <v>27</v>
      </c>
      <c r="AI201" s="696" t="s">
        <v>27</v>
      </c>
      <c r="AJ201" s="696" t="s">
        <v>27</v>
      </c>
      <c r="AK201" s="696" t="s">
        <v>27</v>
      </c>
      <c r="AL201" s="696" t="s">
        <v>27</v>
      </c>
      <c r="AM201" s="700" t="s">
        <v>27</v>
      </c>
    </row>
    <row r="202" spans="1:39" ht="30" customHeight="1">
      <c r="A202" s="532" t="s">
        <v>27</v>
      </c>
      <c r="B202" s="528" t="s">
        <v>27</v>
      </c>
      <c r="C202" s="989"/>
      <c r="D202" s="992"/>
      <c r="E202" s="985"/>
      <c r="F202" s="985"/>
      <c r="G202" s="989"/>
      <c r="H202" s="696" t="s">
        <v>2336</v>
      </c>
      <c r="I202" s="696" t="s">
        <v>2337</v>
      </c>
      <c r="J202" s="459">
        <v>998998088</v>
      </c>
      <c r="K202" s="696" t="s">
        <v>2338</v>
      </c>
      <c r="L202" s="696">
        <v>12</v>
      </c>
      <c r="M202" s="460">
        <v>45238</v>
      </c>
      <c r="N202" s="460">
        <v>45603</v>
      </c>
      <c r="O202" s="539" t="s">
        <v>2064</v>
      </c>
      <c r="P202" s="699" t="s">
        <v>27</v>
      </c>
      <c r="Q202" s="532" t="s">
        <v>27</v>
      </c>
      <c r="R202" s="1009"/>
      <c r="S202" s="1009"/>
      <c r="T202" s="1009"/>
      <c r="U202" s="1003"/>
      <c r="V202" s="1003"/>
      <c r="W202" s="1003"/>
      <c r="X202" s="532" t="s">
        <v>27</v>
      </c>
      <c r="Y202" s="1014"/>
      <c r="Z202" s="985"/>
      <c r="AA202" s="985"/>
      <c r="AB202" s="985"/>
      <c r="AC202" s="985"/>
      <c r="AD202" s="985"/>
      <c r="AE202" s="696" t="s">
        <v>27</v>
      </c>
      <c r="AF202" s="696" t="s">
        <v>27</v>
      </c>
      <c r="AG202" s="696" t="s">
        <v>27</v>
      </c>
      <c r="AH202" s="696" t="s">
        <v>27</v>
      </c>
      <c r="AI202" s="696" t="s">
        <v>27</v>
      </c>
      <c r="AJ202" s="696" t="s">
        <v>27</v>
      </c>
      <c r="AK202" s="696" t="s">
        <v>27</v>
      </c>
      <c r="AL202" s="696" t="s">
        <v>27</v>
      </c>
      <c r="AM202" s="700" t="s">
        <v>27</v>
      </c>
    </row>
    <row r="203" spans="1:39" ht="30" customHeight="1">
      <c r="A203" s="532" t="s">
        <v>27</v>
      </c>
      <c r="B203" s="530" t="s">
        <v>27</v>
      </c>
      <c r="C203" s="997"/>
      <c r="D203" s="993"/>
      <c r="E203" s="986"/>
      <c r="F203" s="986"/>
      <c r="G203" s="998"/>
      <c r="H203" s="696" t="s">
        <v>2339</v>
      </c>
      <c r="I203" s="696" t="s">
        <v>2340</v>
      </c>
      <c r="J203" s="459">
        <v>5909012000</v>
      </c>
      <c r="K203" s="696" t="s">
        <v>2341</v>
      </c>
      <c r="L203" s="696">
        <v>12</v>
      </c>
      <c r="M203" s="460">
        <v>45238</v>
      </c>
      <c r="N203" s="460">
        <v>45603</v>
      </c>
      <c r="O203" s="539" t="s">
        <v>2064</v>
      </c>
      <c r="P203" s="699" t="s">
        <v>27</v>
      </c>
      <c r="Q203" s="532" t="s">
        <v>27</v>
      </c>
      <c r="R203" s="1009"/>
      <c r="S203" s="1009"/>
      <c r="T203" s="1009"/>
      <c r="U203" s="1003"/>
      <c r="V203" s="1003"/>
      <c r="W203" s="1003"/>
      <c r="X203" s="532" t="s">
        <v>27</v>
      </c>
      <c r="Y203" s="1014"/>
      <c r="Z203" s="985"/>
      <c r="AA203" s="985"/>
      <c r="AB203" s="985"/>
      <c r="AC203" s="985"/>
      <c r="AD203" s="985"/>
      <c r="AE203" s="696" t="s">
        <v>27</v>
      </c>
      <c r="AF203" s="696" t="s">
        <v>27</v>
      </c>
      <c r="AG203" s="696" t="s">
        <v>27</v>
      </c>
      <c r="AH203" s="696" t="s">
        <v>27</v>
      </c>
      <c r="AI203" s="696" t="s">
        <v>27</v>
      </c>
      <c r="AJ203" s="696" t="s">
        <v>27</v>
      </c>
      <c r="AK203" s="696" t="s">
        <v>27</v>
      </c>
      <c r="AL203" s="696" t="s">
        <v>27</v>
      </c>
      <c r="AM203" s="700" t="s">
        <v>27</v>
      </c>
    </row>
    <row r="204" spans="1:39" ht="30" customHeight="1">
      <c r="A204" s="532" t="s">
        <v>27</v>
      </c>
      <c r="B204" s="530">
        <v>31</v>
      </c>
      <c r="C204" s="538">
        <v>1737</v>
      </c>
      <c r="D204" s="465" t="s">
        <v>2024</v>
      </c>
      <c r="E204" s="529" t="s">
        <v>27</v>
      </c>
      <c r="F204" s="540">
        <v>742000000</v>
      </c>
      <c r="G204" s="545" t="s">
        <v>2086</v>
      </c>
      <c r="H204" s="701" t="s">
        <v>846</v>
      </c>
      <c r="I204" s="696" t="s">
        <v>846</v>
      </c>
      <c r="J204" s="539" t="s">
        <v>2173</v>
      </c>
      <c r="K204" s="696" t="s">
        <v>846</v>
      </c>
      <c r="L204" s="696"/>
      <c r="M204" s="539" t="s">
        <v>846</v>
      </c>
      <c r="N204" s="539" t="s">
        <v>846</v>
      </c>
      <c r="O204" s="539" t="s">
        <v>2064</v>
      </c>
      <c r="P204" s="699" t="s">
        <v>2221</v>
      </c>
      <c r="Q204" s="532" t="s">
        <v>27</v>
      </c>
      <c r="R204" s="1009"/>
      <c r="S204" s="1009"/>
      <c r="T204" s="1009"/>
      <c r="U204" s="1003"/>
      <c r="V204" s="1003"/>
      <c r="W204" s="1003"/>
      <c r="X204" s="532" t="s">
        <v>27</v>
      </c>
      <c r="Y204" s="1014"/>
      <c r="Z204" s="985"/>
      <c r="AA204" s="985"/>
      <c r="AB204" s="985"/>
      <c r="AC204" s="985"/>
      <c r="AD204" s="985"/>
      <c r="AE204" s="696" t="s">
        <v>27</v>
      </c>
      <c r="AF204" s="696" t="s">
        <v>27</v>
      </c>
      <c r="AG204" s="696" t="s">
        <v>27</v>
      </c>
      <c r="AH204" s="696" t="s">
        <v>27</v>
      </c>
      <c r="AI204" s="696" t="s">
        <v>27</v>
      </c>
      <c r="AJ204" s="696" t="s">
        <v>27</v>
      </c>
      <c r="AK204" s="696" t="s">
        <v>27</v>
      </c>
      <c r="AL204" s="696" t="s">
        <v>27</v>
      </c>
      <c r="AM204" s="700" t="s">
        <v>27</v>
      </c>
    </row>
    <row r="205" spans="1:39" ht="30" customHeight="1">
      <c r="A205" s="532" t="s">
        <v>27</v>
      </c>
      <c r="B205" s="982">
        <v>32</v>
      </c>
      <c r="C205" s="984">
        <v>1739</v>
      </c>
      <c r="D205" s="985" t="s">
        <v>2028</v>
      </c>
      <c r="E205" s="984" t="s">
        <v>27</v>
      </c>
      <c r="F205" s="987">
        <v>1879000000</v>
      </c>
      <c r="G205" s="988" t="s">
        <v>2086</v>
      </c>
      <c r="H205" s="696" t="s">
        <v>2183</v>
      </c>
      <c r="I205" s="696" t="s">
        <v>2184</v>
      </c>
      <c r="J205" s="459">
        <v>3190165</v>
      </c>
      <c r="K205" s="696" t="s">
        <v>2185</v>
      </c>
      <c r="L205" s="696">
        <v>2</v>
      </c>
      <c r="M205" s="460">
        <v>44452</v>
      </c>
      <c r="N205" s="460">
        <v>44516</v>
      </c>
      <c r="O205" s="539" t="s">
        <v>2064</v>
      </c>
      <c r="P205" s="699" t="s">
        <v>27</v>
      </c>
      <c r="Q205" s="532" t="s">
        <v>27</v>
      </c>
      <c r="R205" s="1009"/>
      <c r="S205" s="1009"/>
      <c r="T205" s="1009"/>
      <c r="U205" s="1003"/>
      <c r="V205" s="1003"/>
      <c r="W205" s="1003"/>
      <c r="X205" s="532" t="s">
        <v>27</v>
      </c>
      <c r="Y205" s="1014"/>
      <c r="Z205" s="985"/>
      <c r="AA205" s="985"/>
      <c r="AB205" s="985"/>
      <c r="AC205" s="985"/>
      <c r="AD205" s="985"/>
      <c r="AE205" s="696" t="s">
        <v>27</v>
      </c>
      <c r="AF205" s="696" t="s">
        <v>27</v>
      </c>
      <c r="AG205" s="696" t="s">
        <v>27</v>
      </c>
      <c r="AH205" s="696" t="s">
        <v>27</v>
      </c>
      <c r="AI205" s="696" t="s">
        <v>27</v>
      </c>
      <c r="AJ205" s="696" t="s">
        <v>27</v>
      </c>
      <c r="AK205" s="696" t="s">
        <v>27</v>
      </c>
      <c r="AL205" s="696" t="s">
        <v>27</v>
      </c>
      <c r="AM205" s="700" t="s">
        <v>27</v>
      </c>
    </row>
    <row r="206" spans="1:39" ht="30" customHeight="1">
      <c r="A206" s="532" t="s">
        <v>27</v>
      </c>
      <c r="B206" s="982"/>
      <c r="C206" s="985"/>
      <c r="D206" s="985"/>
      <c r="E206" s="985"/>
      <c r="F206" s="985"/>
      <c r="G206" s="989"/>
      <c r="H206" s="696" t="s">
        <v>2186</v>
      </c>
      <c r="I206" s="696" t="s">
        <v>2187</v>
      </c>
      <c r="J206" s="459">
        <v>20990000</v>
      </c>
      <c r="K206" s="696" t="s">
        <v>2188</v>
      </c>
      <c r="L206" s="696">
        <v>2</v>
      </c>
      <c r="M206" s="460">
        <v>44452</v>
      </c>
      <c r="N206" s="460">
        <v>44514</v>
      </c>
      <c r="O206" s="539" t="s">
        <v>2064</v>
      </c>
      <c r="P206" s="699" t="s">
        <v>27</v>
      </c>
      <c r="Q206" s="532" t="s">
        <v>27</v>
      </c>
      <c r="R206" s="1009"/>
      <c r="S206" s="1009"/>
      <c r="T206" s="1009"/>
      <c r="U206" s="1003"/>
      <c r="V206" s="1003"/>
      <c r="W206" s="1003"/>
      <c r="X206" s="532" t="s">
        <v>27</v>
      </c>
      <c r="Y206" s="1014"/>
      <c r="Z206" s="985"/>
      <c r="AA206" s="985"/>
      <c r="AB206" s="985"/>
      <c r="AC206" s="985"/>
      <c r="AD206" s="985"/>
      <c r="AE206" s="696" t="s">
        <v>27</v>
      </c>
      <c r="AF206" s="696" t="s">
        <v>27</v>
      </c>
      <c r="AG206" s="696" t="s">
        <v>27</v>
      </c>
      <c r="AH206" s="696" t="s">
        <v>27</v>
      </c>
      <c r="AI206" s="696" t="s">
        <v>27</v>
      </c>
      <c r="AJ206" s="696" t="s">
        <v>27</v>
      </c>
      <c r="AK206" s="696" t="s">
        <v>27</v>
      </c>
      <c r="AL206" s="696" t="s">
        <v>27</v>
      </c>
      <c r="AM206" s="700" t="s">
        <v>27</v>
      </c>
    </row>
    <row r="207" spans="1:39" ht="45" customHeight="1">
      <c r="A207" s="532" t="s">
        <v>27</v>
      </c>
      <c r="B207" s="982"/>
      <c r="C207" s="985"/>
      <c r="D207" s="985"/>
      <c r="E207" s="985"/>
      <c r="F207" s="985"/>
      <c r="G207" s="989"/>
      <c r="H207" s="696" t="s">
        <v>2189</v>
      </c>
      <c r="I207" s="696" t="s">
        <v>2190</v>
      </c>
      <c r="J207" s="459">
        <v>12998000</v>
      </c>
      <c r="K207" s="696" t="s">
        <v>2188</v>
      </c>
      <c r="L207" s="696">
        <v>2</v>
      </c>
      <c r="M207" s="460">
        <v>44452</v>
      </c>
      <c r="N207" s="460">
        <v>44514</v>
      </c>
      <c r="O207" s="539" t="s">
        <v>2064</v>
      </c>
      <c r="P207" s="699" t="s">
        <v>27</v>
      </c>
      <c r="Q207" s="532" t="s">
        <v>27</v>
      </c>
      <c r="R207" s="1009"/>
      <c r="S207" s="1009"/>
      <c r="T207" s="1009"/>
      <c r="U207" s="1003"/>
      <c r="V207" s="1003"/>
      <c r="W207" s="1003"/>
      <c r="X207" s="532" t="s">
        <v>27</v>
      </c>
      <c r="Y207" s="1014"/>
      <c r="Z207" s="985"/>
      <c r="AA207" s="985"/>
      <c r="AB207" s="985"/>
      <c r="AC207" s="985"/>
      <c r="AD207" s="985"/>
      <c r="AE207" s="696" t="s">
        <v>27</v>
      </c>
      <c r="AF207" s="696" t="s">
        <v>27</v>
      </c>
      <c r="AG207" s="696" t="s">
        <v>27</v>
      </c>
      <c r="AH207" s="696" t="s">
        <v>27</v>
      </c>
      <c r="AI207" s="696" t="s">
        <v>27</v>
      </c>
      <c r="AJ207" s="696" t="s">
        <v>27</v>
      </c>
      <c r="AK207" s="696" t="s">
        <v>27</v>
      </c>
      <c r="AL207" s="696" t="s">
        <v>27</v>
      </c>
      <c r="AM207" s="700" t="s">
        <v>27</v>
      </c>
    </row>
    <row r="208" spans="1:39" ht="45" customHeight="1">
      <c r="A208" s="532" t="s">
        <v>27</v>
      </c>
      <c r="B208" s="982"/>
      <c r="C208" s="985"/>
      <c r="D208" s="985"/>
      <c r="E208" s="985"/>
      <c r="F208" s="985"/>
      <c r="G208" s="989"/>
      <c r="H208" s="696" t="s">
        <v>2191</v>
      </c>
      <c r="I208" s="696" t="s">
        <v>2192</v>
      </c>
      <c r="J208" s="459">
        <v>310400000</v>
      </c>
      <c r="K208" s="696" t="s">
        <v>2193</v>
      </c>
      <c r="L208" s="696">
        <v>2</v>
      </c>
      <c r="M208" s="460">
        <v>44452</v>
      </c>
      <c r="N208" s="460">
        <v>44512</v>
      </c>
      <c r="O208" s="539" t="s">
        <v>2064</v>
      </c>
      <c r="P208" s="699" t="s">
        <v>27</v>
      </c>
      <c r="Q208" s="532" t="s">
        <v>27</v>
      </c>
      <c r="R208" s="1009"/>
      <c r="S208" s="1009"/>
      <c r="T208" s="1009"/>
      <c r="U208" s="1003"/>
      <c r="V208" s="1003"/>
      <c r="W208" s="1003"/>
      <c r="X208" s="532" t="s">
        <v>27</v>
      </c>
      <c r="Y208" s="1014"/>
      <c r="Z208" s="985"/>
      <c r="AA208" s="985"/>
      <c r="AB208" s="985"/>
      <c r="AC208" s="985"/>
      <c r="AD208" s="985"/>
      <c r="AE208" s="696" t="s">
        <v>27</v>
      </c>
      <c r="AF208" s="696" t="s">
        <v>27</v>
      </c>
      <c r="AG208" s="696" t="s">
        <v>27</v>
      </c>
      <c r="AH208" s="696" t="s">
        <v>27</v>
      </c>
      <c r="AI208" s="696" t="s">
        <v>27</v>
      </c>
      <c r="AJ208" s="696" t="s">
        <v>27</v>
      </c>
      <c r="AK208" s="696" t="s">
        <v>27</v>
      </c>
      <c r="AL208" s="696" t="s">
        <v>27</v>
      </c>
      <c r="AM208" s="700" t="s">
        <v>27</v>
      </c>
    </row>
    <row r="209" spans="1:39" ht="45" customHeight="1">
      <c r="A209" s="532" t="s">
        <v>27</v>
      </c>
      <c r="B209" s="982"/>
      <c r="C209" s="985"/>
      <c r="D209" s="985"/>
      <c r="E209" s="985"/>
      <c r="F209" s="985"/>
      <c r="G209" s="989"/>
      <c r="H209" s="696" t="s">
        <v>2194</v>
      </c>
      <c r="I209" s="696" t="s">
        <v>2195</v>
      </c>
      <c r="J209" s="459">
        <v>46000000</v>
      </c>
      <c r="K209" s="696" t="s">
        <v>2196</v>
      </c>
      <c r="L209" s="696">
        <v>2</v>
      </c>
      <c r="M209" s="460">
        <v>44452</v>
      </c>
      <c r="N209" s="460">
        <v>44512</v>
      </c>
      <c r="O209" s="539" t="s">
        <v>2064</v>
      </c>
      <c r="P209" s="699" t="s">
        <v>27</v>
      </c>
      <c r="Q209" s="532" t="s">
        <v>27</v>
      </c>
      <c r="R209" s="1009"/>
      <c r="S209" s="1009"/>
      <c r="T209" s="1009"/>
      <c r="U209" s="1003"/>
      <c r="V209" s="1003"/>
      <c r="W209" s="1003"/>
      <c r="X209" s="532" t="s">
        <v>27</v>
      </c>
      <c r="Y209" s="1014"/>
      <c r="Z209" s="985"/>
      <c r="AA209" s="985"/>
      <c r="AB209" s="985"/>
      <c r="AC209" s="985"/>
      <c r="AD209" s="985"/>
      <c r="AE209" s="696" t="s">
        <v>27</v>
      </c>
      <c r="AF209" s="696" t="s">
        <v>27</v>
      </c>
      <c r="AG209" s="696" t="s">
        <v>27</v>
      </c>
      <c r="AH209" s="696" t="s">
        <v>27</v>
      </c>
      <c r="AI209" s="696" t="s">
        <v>27</v>
      </c>
      <c r="AJ209" s="696" t="s">
        <v>27</v>
      </c>
      <c r="AK209" s="696" t="s">
        <v>27</v>
      </c>
      <c r="AL209" s="696" t="s">
        <v>27</v>
      </c>
      <c r="AM209" s="700" t="s">
        <v>27</v>
      </c>
    </row>
    <row r="210" spans="1:39" ht="45" customHeight="1">
      <c r="A210" s="532" t="s">
        <v>27</v>
      </c>
      <c r="B210" s="982"/>
      <c r="C210" s="985"/>
      <c r="D210" s="985"/>
      <c r="E210" s="985"/>
      <c r="F210" s="985"/>
      <c r="G210" s="989"/>
      <c r="H210" s="696" t="s">
        <v>2342</v>
      </c>
      <c r="I210" s="696" t="s">
        <v>2343</v>
      </c>
      <c r="J210" s="459">
        <v>280000000</v>
      </c>
      <c r="K210" s="696" t="s">
        <v>2344</v>
      </c>
      <c r="L210" s="696">
        <v>6</v>
      </c>
      <c r="M210" s="460">
        <v>44943</v>
      </c>
      <c r="N210" s="460">
        <v>45185</v>
      </c>
      <c r="O210" s="539" t="s">
        <v>2064</v>
      </c>
      <c r="P210" s="699" t="s">
        <v>27</v>
      </c>
      <c r="Q210" s="532" t="s">
        <v>27</v>
      </c>
      <c r="R210" s="1009"/>
      <c r="S210" s="1009"/>
      <c r="T210" s="1009"/>
      <c r="U210" s="1003"/>
      <c r="V210" s="1003"/>
      <c r="W210" s="1003"/>
      <c r="X210" s="532" t="s">
        <v>27</v>
      </c>
      <c r="Y210" s="1014"/>
      <c r="Z210" s="985"/>
      <c r="AA210" s="985"/>
      <c r="AB210" s="985"/>
      <c r="AC210" s="985"/>
      <c r="AD210" s="985"/>
      <c r="AE210" s="696" t="s">
        <v>27</v>
      </c>
      <c r="AF210" s="696" t="s">
        <v>27</v>
      </c>
      <c r="AG210" s="696" t="s">
        <v>27</v>
      </c>
      <c r="AH210" s="696" t="s">
        <v>27</v>
      </c>
      <c r="AI210" s="696" t="s">
        <v>27</v>
      </c>
      <c r="AJ210" s="696" t="s">
        <v>27</v>
      </c>
      <c r="AK210" s="696" t="s">
        <v>27</v>
      </c>
      <c r="AL210" s="696" t="s">
        <v>27</v>
      </c>
      <c r="AM210" s="700" t="s">
        <v>27</v>
      </c>
    </row>
    <row r="211" spans="1:39" ht="45" customHeight="1">
      <c r="A211" s="532" t="s">
        <v>27</v>
      </c>
      <c r="B211" s="982"/>
      <c r="C211" s="985"/>
      <c r="D211" s="985"/>
      <c r="E211" s="985"/>
      <c r="F211" s="985"/>
      <c r="G211" s="989"/>
      <c r="H211" s="696" t="s">
        <v>2345</v>
      </c>
      <c r="I211" s="696" t="s">
        <v>2346</v>
      </c>
      <c r="J211" s="459">
        <v>108824780</v>
      </c>
      <c r="K211" s="696" t="s">
        <v>2347</v>
      </c>
      <c r="L211" s="696">
        <v>5</v>
      </c>
      <c r="M211" s="460">
        <v>45232</v>
      </c>
      <c r="N211" s="460">
        <v>45383</v>
      </c>
      <c r="O211" s="539" t="s">
        <v>2064</v>
      </c>
      <c r="P211" s="699" t="s">
        <v>27</v>
      </c>
      <c r="Q211" s="532" t="s">
        <v>27</v>
      </c>
      <c r="R211" s="1009"/>
      <c r="S211" s="1009"/>
      <c r="T211" s="1009"/>
      <c r="U211" s="1003"/>
      <c r="V211" s="1003"/>
      <c r="W211" s="1003"/>
      <c r="X211" s="532" t="s">
        <v>27</v>
      </c>
      <c r="Y211" s="1014"/>
      <c r="Z211" s="985"/>
      <c r="AA211" s="985"/>
      <c r="AB211" s="985"/>
      <c r="AC211" s="985"/>
      <c r="AD211" s="985"/>
      <c r="AE211" s="696" t="s">
        <v>27</v>
      </c>
      <c r="AF211" s="696" t="s">
        <v>27</v>
      </c>
      <c r="AG211" s="696" t="s">
        <v>27</v>
      </c>
      <c r="AH211" s="696" t="s">
        <v>27</v>
      </c>
      <c r="AI211" s="696" t="s">
        <v>27</v>
      </c>
      <c r="AJ211" s="696" t="s">
        <v>27</v>
      </c>
      <c r="AK211" s="696" t="s">
        <v>27</v>
      </c>
      <c r="AL211" s="696" t="s">
        <v>27</v>
      </c>
      <c r="AM211" s="700" t="s">
        <v>27</v>
      </c>
    </row>
    <row r="212" spans="1:39" ht="45" customHeight="1">
      <c r="A212" s="532" t="s">
        <v>27</v>
      </c>
      <c r="B212" s="982"/>
      <c r="C212" s="985"/>
      <c r="D212" s="985"/>
      <c r="E212" s="985"/>
      <c r="F212" s="985"/>
      <c r="G212" s="989"/>
      <c r="H212" s="696" t="s">
        <v>2348</v>
      </c>
      <c r="I212" s="696" t="s">
        <v>2349</v>
      </c>
      <c r="J212" s="459">
        <v>258000000</v>
      </c>
      <c r="K212" s="696" t="s">
        <v>2350</v>
      </c>
      <c r="L212" s="696">
        <v>5</v>
      </c>
      <c r="M212" s="460">
        <v>45244</v>
      </c>
      <c r="N212" s="460">
        <v>45395</v>
      </c>
      <c r="O212" s="539" t="s">
        <v>2064</v>
      </c>
      <c r="P212" s="699" t="s">
        <v>27</v>
      </c>
      <c r="Q212" s="532" t="s">
        <v>27</v>
      </c>
      <c r="R212" s="1009"/>
      <c r="S212" s="1009"/>
      <c r="T212" s="1009"/>
      <c r="U212" s="1003"/>
      <c r="V212" s="1003"/>
      <c r="W212" s="1003"/>
      <c r="X212" s="532" t="s">
        <v>27</v>
      </c>
      <c r="Y212" s="1014"/>
      <c r="Z212" s="985"/>
      <c r="AA212" s="985"/>
      <c r="AB212" s="985"/>
      <c r="AC212" s="985"/>
      <c r="AD212" s="985"/>
      <c r="AE212" s="696" t="s">
        <v>27</v>
      </c>
      <c r="AF212" s="696" t="s">
        <v>27</v>
      </c>
      <c r="AG212" s="696" t="s">
        <v>27</v>
      </c>
      <c r="AH212" s="696" t="s">
        <v>27</v>
      </c>
      <c r="AI212" s="696" t="s">
        <v>27</v>
      </c>
      <c r="AJ212" s="696" t="s">
        <v>27</v>
      </c>
      <c r="AK212" s="696" t="s">
        <v>27</v>
      </c>
      <c r="AL212" s="696" t="s">
        <v>27</v>
      </c>
      <c r="AM212" s="700" t="s">
        <v>27</v>
      </c>
    </row>
    <row r="213" spans="1:39" ht="45" customHeight="1">
      <c r="A213" s="532" t="s">
        <v>27</v>
      </c>
      <c r="B213" s="983"/>
      <c r="C213" s="986"/>
      <c r="D213" s="986"/>
      <c r="E213" s="986"/>
      <c r="F213" s="986"/>
      <c r="G213" s="372" t="s">
        <v>27</v>
      </c>
      <c r="H213" s="696" t="s">
        <v>2351</v>
      </c>
      <c r="I213" s="696" t="s">
        <v>2352</v>
      </c>
      <c r="J213" s="459">
        <v>126241624</v>
      </c>
      <c r="K213" s="696" t="s">
        <v>2353</v>
      </c>
      <c r="L213" s="696">
        <v>5</v>
      </c>
      <c r="M213" s="460">
        <v>45232</v>
      </c>
      <c r="N213" s="460">
        <v>45383</v>
      </c>
      <c r="O213" s="539" t="s">
        <v>2064</v>
      </c>
      <c r="P213" s="699" t="s">
        <v>27</v>
      </c>
      <c r="Q213" s="532" t="s">
        <v>27</v>
      </c>
      <c r="R213" s="1009"/>
      <c r="S213" s="1009"/>
      <c r="T213" s="1009"/>
      <c r="U213" s="1003"/>
      <c r="V213" s="1003"/>
      <c r="W213" s="1003"/>
      <c r="X213" s="532" t="s">
        <v>27</v>
      </c>
      <c r="Y213" s="1014"/>
      <c r="Z213" s="985"/>
      <c r="AA213" s="985"/>
      <c r="AB213" s="985"/>
      <c r="AC213" s="985"/>
      <c r="AD213" s="985"/>
      <c r="AE213" s="696" t="s">
        <v>27</v>
      </c>
      <c r="AF213" s="696" t="s">
        <v>27</v>
      </c>
      <c r="AG213" s="696" t="s">
        <v>27</v>
      </c>
      <c r="AH213" s="696" t="s">
        <v>27</v>
      </c>
      <c r="AI213" s="696" t="s">
        <v>27</v>
      </c>
      <c r="AJ213" s="696" t="s">
        <v>27</v>
      </c>
      <c r="AK213" s="696" t="s">
        <v>27</v>
      </c>
      <c r="AL213" s="696" t="s">
        <v>27</v>
      </c>
      <c r="AM213" s="700" t="s">
        <v>27</v>
      </c>
    </row>
    <row r="214" spans="1:39" ht="45" customHeight="1">
      <c r="A214" s="532" t="s">
        <v>27</v>
      </c>
      <c r="B214" s="982">
        <v>33</v>
      </c>
      <c r="C214" s="985">
        <v>1741</v>
      </c>
      <c r="D214" s="992" t="s">
        <v>2032</v>
      </c>
      <c r="E214" s="985" t="s">
        <v>27</v>
      </c>
      <c r="F214" s="994">
        <v>9461000000</v>
      </c>
      <c r="G214" s="988" t="s">
        <v>2086</v>
      </c>
      <c r="H214" s="696" t="s">
        <v>2354</v>
      </c>
      <c r="I214" s="696" t="s">
        <v>2355</v>
      </c>
      <c r="J214" s="459">
        <v>54000000</v>
      </c>
      <c r="K214" s="696" t="s">
        <v>2356</v>
      </c>
      <c r="L214" s="696">
        <v>6</v>
      </c>
      <c r="M214" s="460">
        <v>44594</v>
      </c>
      <c r="N214" s="460">
        <v>44774</v>
      </c>
      <c r="O214" s="539" t="s">
        <v>2064</v>
      </c>
      <c r="P214" s="699" t="s">
        <v>27</v>
      </c>
      <c r="Q214" s="532" t="s">
        <v>27</v>
      </c>
      <c r="R214" s="1009"/>
      <c r="S214" s="1009"/>
      <c r="T214" s="1009"/>
      <c r="U214" s="1003"/>
      <c r="V214" s="1003"/>
      <c r="W214" s="1003"/>
      <c r="X214" s="532" t="s">
        <v>27</v>
      </c>
      <c r="Y214" s="1014"/>
      <c r="Z214" s="985"/>
      <c r="AA214" s="985"/>
      <c r="AB214" s="985"/>
      <c r="AC214" s="985"/>
      <c r="AD214" s="985"/>
      <c r="AE214" s="696" t="s">
        <v>27</v>
      </c>
      <c r="AF214" s="696" t="s">
        <v>27</v>
      </c>
      <c r="AG214" s="696" t="s">
        <v>27</v>
      </c>
      <c r="AH214" s="696" t="s">
        <v>27</v>
      </c>
      <c r="AI214" s="696" t="s">
        <v>27</v>
      </c>
      <c r="AJ214" s="696" t="s">
        <v>27</v>
      </c>
      <c r="AK214" s="696" t="s">
        <v>27</v>
      </c>
      <c r="AL214" s="696" t="s">
        <v>27</v>
      </c>
      <c r="AM214" s="700" t="s">
        <v>27</v>
      </c>
    </row>
    <row r="215" spans="1:39" ht="30">
      <c r="A215" s="532" t="s">
        <v>27</v>
      </c>
      <c r="B215" s="982"/>
      <c r="C215" s="985"/>
      <c r="D215" s="992"/>
      <c r="E215" s="985"/>
      <c r="F215" s="985"/>
      <c r="G215" s="995"/>
      <c r="H215" s="696" t="s">
        <v>2357</v>
      </c>
      <c r="I215" s="696" t="s">
        <v>2358</v>
      </c>
      <c r="J215" s="459">
        <v>75000000</v>
      </c>
      <c r="K215" s="696" t="s">
        <v>2359</v>
      </c>
      <c r="L215" s="696">
        <v>7</v>
      </c>
      <c r="M215" s="460">
        <v>44855</v>
      </c>
      <c r="N215" s="460">
        <v>45158</v>
      </c>
      <c r="O215" s="539" t="s">
        <v>2064</v>
      </c>
      <c r="P215" s="699" t="s">
        <v>27</v>
      </c>
      <c r="Q215" s="532" t="s">
        <v>27</v>
      </c>
      <c r="R215" s="1009"/>
      <c r="S215" s="1009"/>
      <c r="T215" s="1009"/>
      <c r="U215" s="1003"/>
      <c r="V215" s="1003"/>
      <c r="W215" s="1003"/>
      <c r="X215" s="532" t="s">
        <v>27</v>
      </c>
      <c r="Y215" s="1014"/>
      <c r="Z215" s="985"/>
      <c r="AA215" s="985"/>
      <c r="AB215" s="985"/>
      <c r="AC215" s="985"/>
      <c r="AD215" s="985"/>
      <c r="AE215" s="696" t="s">
        <v>27</v>
      </c>
      <c r="AF215" s="696" t="s">
        <v>27</v>
      </c>
      <c r="AG215" s="696" t="s">
        <v>27</v>
      </c>
      <c r="AH215" s="696" t="s">
        <v>27</v>
      </c>
      <c r="AI215" s="696" t="s">
        <v>27</v>
      </c>
      <c r="AJ215" s="696" t="s">
        <v>27</v>
      </c>
      <c r="AK215" s="696" t="s">
        <v>27</v>
      </c>
      <c r="AL215" s="696" t="s">
        <v>27</v>
      </c>
      <c r="AM215" s="700" t="s">
        <v>27</v>
      </c>
    </row>
    <row r="216" spans="1:39" ht="60" customHeight="1">
      <c r="A216" s="532" t="s">
        <v>27</v>
      </c>
      <c r="B216" s="982"/>
      <c r="C216" s="985"/>
      <c r="D216" s="992"/>
      <c r="E216" s="985"/>
      <c r="F216" s="985"/>
      <c r="G216" s="995"/>
      <c r="H216" s="696" t="s">
        <v>2360</v>
      </c>
      <c r="I216" s="696" t="s">
        <v>2361</v>
      </c>
      <c r="J216" s="459">
        <v>175000000</v>
      </c>
      <c r="K216" s="696" t="s">
        <v>2096</v>
      </c>
      <c r="L216" s="696">
        <v>3</v>
      </c>
      <c r="M216" s="460">
        <v>44945</v>
      </c>
      <c r="N216" s="460">
        <v>45040</v>
      </c>
      <c r="O216" s="539" t="s">
        <v>2064</v>
      </c>
      <c r="P216" s="699" t="s">
        <v>27</v>
      </c>
      <c r="Q216" s="532" t="s">
        <v>27</v>
      </c>
      <c r="R216" s="1009"/>
      <c r="S216" s="1009"/>
      <c r="T216" s="1009"/>
      <c r="U216" s="1003"/>
      <c r="V216" s="1003"/>
      <c r="W216" s="1003"/>
      <c r="X216" s="532" t="s">
        <v>27</v>
      </c>
      <c r="Y216" s="1014"/>
      <c r="Z216" s="985"/>
      <c r="AA216" s="985"/>
      <c r="AB216" s="985"/>
      <c r="AC216" s="985"/>
      <c r="AD216" s="985"/>
      <c r="AE216" s="696" t="s">
        <v>27</v>
      </c>
      <c r="AF216" s="696" t="s">
        <v>27</v>
      </c>
      <c r="AG216" s="696" t="s">
        <v>27</v>
      </c>
      <c r="AH216" s="696" t="s">
        <v>27</v>
      </c>
      <c r="AI216" s="696" t="s">
        <v>27</v>
      </c>
      <c r="AJ216" s="696" t="s">
        <v>27</v>
      </c>
      <c r="AK216" s="696" t="s">
        <v>27</v>
      </c>
      <c r="AL216" s="696" t="s">
        <v>27</v>
      </c>
      <c r="AM216" s="700" t="s">
        <v>27</v>
      </c>
    </row>
    <row r="217" spans="1:39" ht="30" customHeight="1">
      <c r="A217" s="532" t="s">
        <v>27</v>
      </c>
      <c r="B217" s="982"/>
      <c r="C217" s="985"/>
      <c r="D217" s="992"/>
      <c r="E217" s="985"/>
      <c r="F217" s="985"/>
      <c r="G217" s="995"/>
      <c r="H217" s="696" t="s">
        <v>2362</v>
      </c>
      <c r="I217" s="696" t="s">
        <v>2363</v>
      </c>
      <c r="J217" s="459">
        <v>105000000</v>
      </c>
      <c r="K217" s="696" t="s">
        <v>2364</v>
      </c>
      <c r="L217" s="696">
        <v>3</v>
      </c>
      <c r="M217" s="460">
        <v>44944</v>
      </c>
      <c r="N217" s="460">
        <v>45035</v>
      </c>
      <c r="O217" s="539" t="s">
        <v>2064</v>
      </c>
      <c r="P217" s="699" t="s">
        <v>27</v>
      </c>
      <c r="Q217" s="532" t="s">
        <v>27</v>
      </c>
      <c r="R217" s="1009"/>
      <c r="S217" s="1009"/>
      <c r="T217" s="1009"/>
      <c r="U217" s="1003"/>
      <c r="V217" s="1003"/>
      <c r="W217" s="1003"/>
      <c r="X217" s="532" t="s">
        <v>27</v>
      </c>
      <c r="Y217" s="1014"/>
      <c r="Z217" s="985"/>
      <c r="AA217" s="985"/>
      <c r="AB217" s="985"/>
      <c r="AC217" s="985"/>
      <c r="AD217" s="985"/>
      <c r="AE217" s="696" t="s">
        <v>27</v>
      </c>
      <c r="AF217" s="696" t="s">
        <v>27</v>
      </c>
      <c r="AG217" s="696" t="s">
        <v>27</v>
      </c>
      <c r="AH217" s="696" t="s">
        <v>27</v>
      </c>
      <c r="AI217" s="696" t="s">
        <v>27</v>
      </c>
      <c r="AJ217" s="696" t="s">
        <v>27</v>
      </c>
      <c r="AK217" s="696" t="s">
        <v>27</v>
      </c>
      <c r="AL217" s="696" t="s">
        <v>27</v>
      </c>
      <c r="AM217" s="700" t="s">
        <v>27</v>
      </c>
    </row>
    <row r="218" spans="1:39" ht="30">
      <c r="A218" s="532" t="s">
        <v>27</v>
      </c>
      <c r="B218" s="982"/>
      <c r="C218" s="985"/>
      <c r="D218" s="992"/>
      <c r="E218" s="985"/>
      <c r="F218" s="985"/>
      <c r="G218" s="995"/>
      <c r="H218" s="696" t="s">
        <v>2365</v>
      </c>
      <c r="I218" s="696" t="s">
        <v>2366</v>
      </c>
      <c r="J218" s="459">
        <v>32400000</v>
      </c>
      <c r="K218" s="696" t="s">
        <v>2367</v>
      </c>
      <c r="L218" s="696">
        <v>3</v>
      </c>
      <c r="M218" s="460">
        <v>44992</v>
      </c>
      <c r="N218" s="460">
        <v>45083</v>
      </c>
      <c r="O218" s="539" t="s">
        <v>2064</v>
      </c>
      <c r="P218" s="699" t="s">
        <v>27</v>
      </c>
      <c r="Q218" s="532" t="s">
        <v>27</v>
      </c>
      <c r="R218" s="1009"/>
      <c r="S218" s="1009"/>
      <c r="T218" s="1009"/>
      <c r="U218" s="1003"/>
      <c r="V218" s="1003"/>
      <c r="W218" s="1003"/>
      <c r="X218" s="532" t="s">
        <v>27</v>
      </c>
      <c r="Y218" s="1014"/>
      <c r="Z218" s="985"/>
      <c r="AA218" s="985"/>
      <c r="AB218" s="985"/>
      <c r="AC218" s="985"/>
      <c r="AD218" s="985"/>
      <c r="AE218" s="696" t="s">
        <v>27</v>
      </c>
      <c r="AF218" s="696" t="s">
        <v>27</v>
      </c>
      <c r="AG218" s="696" t="s">
        <v>27</v>
      </c>
      <c r="AH218" s="696" t="s">
        <v>27</v>
      </c>
      <c r="AI218" s="696" t="s">
        <v>27</v>
      </c>
      <c r="AJ218" s="696" t="s">
        <v>27</v>
      </c>
      <c r="AK218" s="696" t="s">
        <v>27</v>
      </c>
      <c r="AL218" s="696" t="s">
        <v>27</v>
      </c>
      <c r="AM218" s="700" t="s">
        <v>27</v>
      </c>
    </row>
    <row r="219" spans="1:39" ht="15" customHeight="1">
      <c r="A219" s="532" t="s">
        <v>27</v>
      </c>
      <c r="B219" s="982"/>
      <c r="C219" s="985"/>
      <c r="D219" s="992"/>
      <c r="E219" s="985"/>
      <c r="F219" s="985"/>
      <c r="G219" s="995"/>
      <c r="H219" s="696" t="s">
        <v>2368</v>
      </c>
      <c r="I219" s="696" t="s">
        <v>2369</v>
      </c>
      <c r="J219" s="459">
        <v>18980045</v>
      </c>
      <c r="K219" s="696" t="s">
        <v>2370</v>
      </c>
      <c r="L219" s="696">
        <v>3</v>
      </c>
      <c r="M219" s="460">
        <v>45105</v>
      </c>
      <c r="N219" s="460">
        <v>45196</v>
      </c>
      <c r="O219" s="539" t="s">
        <v>2064</v>
      </c>
      <c r="P219" s="699" t="s">
        <v>27</v>
      </c>
      <c r="Q219" s="532" t="s">
        <v>27</v>
      </c>
      <c r="R219" s="1009"/>
      <c r="S219" s="1009"/>
      <c r="T219" s="1009"/>
      <c r="U219" s="1003"/>
      <c r="V219" s="1003"/>
      <c r="W219" s="1003"/>
      <c r="X219" s="532" t="s">
        <v>27</v>
      </c>
      <c r="Y219" s="1014"/>
      <c r="Z219" s="985"/>
      <c r="AA219" s="985"/>
      <c r="AB219" s="985"/>
      <c r="AC219" s="985"/>
      <c r="AD219" s="985"/>
      <c r="AE219" s="696" t="s">
        <v>27</v>
      </c>
      <c r="AF219" s="696" t="s">
        <v>27</v>
      </c>
      <c r="AG219" s="696" t="s">
        <v>27</v>
      </c>
      <c r="AH219" s="696" t="s">
        <v>27</v>
      </c>
      <c r="AI219" s="696" t="s">
        <v>27</v>
      </c>
      <c r="AJ219" s="696" t="s">
        <v>27</v>
      </c>
      <c r="AK219" s="696" t="s">
        <v>27</v>
      </c>
      <c r="AL219" s="696" t="s">
        <v>27</v>
      </c>
      <c r="AM219" s="700" t="s">
        <v>27</v>
      </c>
    </row>
    <row r="220" spans="1:39" ht="15" customHeight="1">
      <c r="A220" s="532" t="s">
        <v>27</v>
      </c>
      <c r="B220" s="982"/>
      <c r="C220" s="985"/>
      <c r="D220" s="992"/>
      <c r="E220" s="985"/>
      <c r="F220" s="985"/>
      <c r="G220" s="995"/>
      <c r="H220" s="696" t="s">
        <v>2371</v>
      </c>
      <c r="I220" s="696" t="s">
        <v>2372</v>
      </c>
      <c r="J220" s="459">
        <v>15629200</v>
      </c>
      <c r="K220" s="696" t="s">
        <v>2373</v>
      </c>
      <c r="L220" s="696">
        <v>0.366666667</v>
      </c>
      <c r="M220" s="460">
        <v>45152</v>
      </c>
      <c r="N220" s="460">
        <v>45163</v>
      </c>
      <c r="O220" s="539" t="s">
        <v>2064</v>
      </c>
      <c r="P220" s="699" t="s">
        <v>27</v>
      </c>
      <c r="Q220" s="532" t="s">
        <v>27</v>
      </c>
      <c r="R220" s="1009"/>
      <c r="S220" s="1009"/>
      <c r="T220" s="1009"/>
      <c r="U220" s="1003"/>
      <c r="V220" s="1003"/>
      <c r="W220" s="1003"/>
      <c r="X220" s="532" t="s">
        <v>27</v>
      </c>
      <c r="Y220" s="1014"/>
      <c r="Z220" s="985"/>
      <c r="AA220" s="985"/>
      <c r="AB220" s="985"/>
      <c r="AC220" s="985"/>
      <c r="AD220" s="985"/>
      <c r="AE220" s="696" t="s">
        <v>27</v>
      </c>
      <c r="AF220" s="696" t="s">
        <v>27</v>
      </c>
      <c r="AG220" s="696" t="s">
        <v>27</v>
      </c>
      <c r="AH220" s="696" t="s">
        <v>27</v>
      </c>
      <c r="AI220" s="696" t="s">
        <v>27</v>
      </c>
      <c r="AJ220" s="696" t="s">
        <v>27</v>
      </c>
      <c r="AK220" s="696" t="s">
        <v>27</v>
      </c>
      <c r="AL220" s="696" t="s">
        <v>27</v>
      </c>
      <c r="AM220" s="700" t="s">
        <v>27</v>
      </c>
    </row>
    <row r="221" spans="1:39" ht="15" customHeight="1">
      <c r="A221" s="532" t="s">
        <v>27</v>
      </c>
      <c r="B221" s="982"/>
      <c r="C221" s="985"/>
      <c r="D221" s="992"/>
      <c r="E221" s="985"/>
      <c r="F221" s="985"/>
      <c r="G221" s="995"/>
      <c r="H221" s="696" t="s">
        <v>2374</v>
      </c>
      <c r="I221" s="696" t="s">
        <v>2375</v>
      </c>
      <c r="J221" s="459">
        <v>15000000</v>
      </c>
      <c r="K221" s="696" t="s">
        <v>2376</v>
      </c>
      <c r="L221" s="696">
        <v>8</v>
      </c>
      <c r="M221" s="460">
        <v>45218</v>
      </c>
      <c r="N221" s="460">
        <v>45462</v>
      </c>
      <c r="O221" s="539" t="s">
        <v>2064</v>
      </c>
      <c r="P221" s="699" t="s">
        <v>27</v>
      </c>
      <c r="Q221" s="532" t="s">
        <v>27</v>
      </c>
      <c r="R221" s="1009"/>
      <c r="S221" s="1009"/>
      <c r="T221" s="1009"/>
      <c r="U221" s="1003"/>
      <c r="V221" s="1003"/>
      <c r="W221" s="1003"/>
      <c r="X221" s="532" t="s">
        <v>27</v>
      </c>
      <c r="Y221" s="1014"/>
      <c r="Z221" s="985"/>
      <c r="AA221" s="985"/>
      <c r="AB221" s="985"/>
      <c r="AC221" s="985"/>
      <c r="AD221" s="985"/>
      <c r="AE221" s="696" t="s">
        <v>27</v>
      </c>
      <c r="AF221" s="696" t="s">
        <v>27</v>
      </c>
      <c r="AG221" s="696" t="s">
        <v>27</v>
      </c>
      <c r="AH221" s="696" t="s">
        <v>27</v>
      </c>
      <c r="AI221" s="696" t="s">
        <v>27</v>
      </c>
      <c r="AJ221" s="696" t="s">
        <v>27</v>
      </c>
      <c r="AK221" s="696" t="s">
        <v>27</v>
      </c>
      <c r="AL221" s="696" t="s">
        <v>27</v>
      </c>
      <c r="AM221" s="700" t="s">
        <v>27</v>
      </c>
    </row>
    <row r="222" spans="1:39" ht="16.149999999999999" customHeight="1">
      <c r="A222" s="532" t="s">
        <v>27</v>
      </c>
      <c r="B222" s="990"/>
      <c r="C222" s="991"/>
      <c r="D222" s="993"/>
      <c r="E222" s="986"/>
      <c r="F222" s="986"/>
      <c r="G222" s="996"/>
      <c r="H222" s="696" t="s">
        <v>2377</v>
      </c>
      <c r="I222" s="696" t="s">
        <v>2378</v>
      </c>
      <c r="J222" s="459">
        <v>180000000</v>
      </c>
      <c r="K222" s="696" t="s">
        <v>2379</v>
      </c>
      <c r="L222" s="696">
        <v>10</v>
      </c>
      <c r="M222" s="460">
        <v>45208</v>
      </c>
      <c r="N222" s="460">
        <v>45512</v>
      </c>
      <c r="O222" s="539" t="s">
        <v>2064</v>
      </c>
      <c r="P222" s="699" t="s">
        <v>27</v>
      </c>
      <c r="Q222" s="532" t="s">
        <v>27</v>
      </c>
      <c r="R222" s="1009"/>
      <c r="S222" s="1009"/>
      <c r="T222" s="1009"/>
      <c r="U222" s="1003"/>
      <c r="V222" s="1003"/>
      <c r="W222" s="1003"/>
      <c r="X222" s="532" t="s">
        <v>27</v>
      </c>
      <c r="Y222" s="1014"/>
      <c r="Z222" s="985"/>
      <c r="AA222" s="985"/>
      <c r="AB222" s="985"/>
      <c r="AC222" s="985"/>
      <c r="AD222" s="985"/>
      <c r="AE222" s="696" t="s">
        <v>27</v>
      </c>
      <c r="AF222" s="696" t="s">
        <v>27</v>
      </c>
      <c r="AG222" s="696" t="s">
        <v>27</v>
      </c>
      <c r="AH222" s="696" t="s">
        <v>27</v>
      </c>
      <c r="AI222" s="696" t="s">
        <v>27</v>
      </c>
      <c r="AJ222" s="696" t="s">
        <v>27</v>
      </c>
      <c r="AK222" s="696" t="s">
        <v>27</v>
      </c>
      <c r="AL222" s="696" t="s">
        <v>27</v>
      </c>
      <c r="AM222" s="700" t="s">
        <v>27</v>
      </c>
    </row>
    <row r="223" spans="1:39" ht="30">
      <c r="A223" s="532" t="s">
        <v>27</v>
      </c>
      <c r="B223" s="982">
        <v>34</v>
      </c>
      <c r="C223" s="985">
        <v>1841</v>
      </c>
      <c r="D223" s="985" t="s">
        <v>2036</v>
      </c>
      <c r="E223" s="985" t="s">
        <v>27</v>
      </c>
      <c r="F223" s="994">
        <v>6841000000</v>
      </c>
      <c r="G223" s="545" t="s">
        <v>2086</v>
      </c>
      <c r="H223" s="701" t="s">
        <v>2380</v>
      </c>
      <c r="I223" s="696" t="s">
        <v>2381</v>
      </c>
      <c r="J223" s="459">
        <v>324000000</v>
      </c>
      <c r="K223" s="696" t="s">
        <v>2382</v>
      </c>
      <c r="L223" s="696"/>
      <c r="M223" s="539" t="s">
        <v>2383</v>
      </c>
      <c r="N223" s="539" t="s">
        <v>2383</v>
      </c>
      <c r="O223" s="539" t="s">
        <v>2064</v>
      </c>
      <c r="P223" s="699" t="s">
        <v>27</v>
      </c>
      <c r="Q223" s="532" t="s">
        <v>27</v>
      </c>
      <c r="R223" s="1009"/>
      <c r="S223" s="1009"/>
      <c r="T223" s="1009"/>
      <c r="U223" s="1003"/>
      <c r="V223" s="1003"/>
      <c r="W223" s="1003"/>
      <c r="X223" s="532" t="s">
        <v>27</v>
      </c>
      <c r="Y223" s="1014"/>
      <c r="Z223" s="985"/>
      <c r="AA223" s="985"/>
      <c r="AB223" s="985"/>
      <c r="AC223" s="985"/>
      <c r="AD223" s="985"/>
      <c r="AE223" s="696" t="s">
        <v>27</v>
      </c>
      <c r="AF223" s="696" t="s">
        <v>27</v>
      </c>
      <c r="AG223" s="696" t="s">
        <v>27</v>
      </c>
      <c r="AH223" s="696" t="s">
        <v>27</v>
      </c>
      <c r="AI223" s="696" t="s">
        <v>27</v>
      </c>
      <c r="AJ223" s="696" t="s">
        <v>27</v>
      </c>
      <c r="AK223" s="696" t="s">
        <v>27</v>
      </c>
      <c r="AL223" s="696" t="s">
        <v>27</v>
      </c>
      <c r="AM223" s="700" t="s">
        <v>27</v>
      </c>
    </row>
    <row r="224" spans="1:39" ht="79.150000000000006" customHeight="1">
      <c r="A224" s="532" t="s">
        <v>27</v>
      </c>
      <c r="B224" s="983"/>
      <c r="C224" s="986"/>
      <c r="D224" s="986"/>
      <c r="E224" s="986"/>
      <c r="F224" s="986"/>
      <c r="G224" s="545" t="s">
        <v>27</v>
      </c>
      <c r="H224" s="701" t="s">
        <v>2384</v>
      </c>
      <c r="I224" s="696" t="s">
        <v>2385</v>
      </c>
      <c r="J224" s="459">
        <v>19049418</v>
      </c>
      <c r="K224" s="696" t="s">
        <v>2386</v>
      </c>
      <c r="L224" s="696"/>
      <c r="M224" s="539" t="s">
        <v>2383</v>
      </c>
      <c r="N224" s="539" t="s">
        <v>2383</v>
      </c>
      <c r="O224" s="539" t="s">
        <v>2064</v>
      </c>
      <c r="P224" s="699" t="s">
        <v>27</v>
      </c>
      <c r="Q224" s="532" t="s">
        <v>27</v>
      </c>
      <c r="R224" s="1009"/>
      <c r="S224" s="1009"/>
      <c r="T224" s="1009"/>
      <c r="U224" s="1003"/>
      <c r="V224" s="1003"/>
      <c r="W224" s="1003"/>
      <c r="X224" s="532" t="s">
        <v>27</v>
      </c>
      <c r="Y224" s="1014"/>
      <c r="Z224" s="985"/>
      <c r="AA224" s="985"/>
      <c r="AB224" s="985"/>
      <c r="AC224" s="985"/>
      <c r="AD224" s="985"/>
      <c r="AE224" s="696" t="s">
        <v>27</v>
      </c>
      <c r="AF224" s="696" t="s">
        <v>27</v>
      </c>
      <c r="AG224" s="696" t="s">
        <v>27</v>
      </c>
      <c r="AH224" s="696" t="s">
        <v>27</v>
      </c>
      <c r="AI224" s="696" t="s">
        <v>27</v>
      </c>
      <c r="AJ224" s="696" t="s">
        <v>27</v>
      </c>
      <c r="AK224" s="696" t="s">
        <v>27</v>
      </c>
      <c r="AL224" s="696" t="s">
        <v>27</v>
      </c>
      <c r="AM224" s="700" t="s">
        <v>27</v>
      </c>
    </row>
    <row r="225" spans="1:39" ht="79.150000000000006" customHeight="1">
      <c r="A225" s="532" t="s">
        <v>27</v>
      </c>
      <c r="B225" s="982">
        <v>35</v>
      </c>
      <c r="C225" s="985">
        <v>1723</v>
      </c>
      <c r="D225" s="992" t="s">
        <v>2040</v>
      </c>
      <c r="E225" s="985" t="s">
        <v>27</v>
      </c>
      <c r="F225" s="994">
        <v>1903000000</v>
      </c>
      <c r="G225" s="988" t="s">
        <v>27</v>
      </c>
      <c r="H225" s="696" t="s">
        <v>2387</v>
      </c>
      <c r="I225" s="696" t="s">
        <v>2388</v>
      </c>
      <c r="J225" s="459">
        <v>1141246181</v>
      </c>
      <c r="K225" s="696" t="s">
        <v>2389</v>
      </c>
      <c r="L225" s="696">
        <v>6</v>
      </c>
      <c r="M225" s="460">
        <v>44596</v>
      </c>
      <c r="N225" s="460">
        <v>44917</v>
      </c>
      <c r="O225" s="539" t="s">
        <v>2064</v>
      </c>
      <c r="P225" s="699" t="s">
        <v>27</v>
      </c>
      <c r="Q225" s="532" t="s">
        <v>27</v>
      </c>
      <c r="R225" s="1009"/>
      <c r="S225" s="1009"/>
      <c r="T225" s="1009"/>
      <c r="U225" s="1003"/>
      <c r="V225" s="1003"/>
      <c r="W225" s="1003"/>
      <c r="X225" s="532" t="s">
        <v>27</v>
      </c>
      <c r="Y225" s="1014"/>
      <c r="Z225" s="985"/>
      <c r="AA225" s="985"/>
      <c r="AB225" s="985"/>
      <c r="AC225" s="985"/>
      <c r="AD225" s="985"/>
      <c r="AE225" s="696" t="s">
        <v>27</v>
      </c>
      <c r="AF225" s="696" t="s">
        <v>27</v>
      </c>
      <c r="AG225" s="696" t="s">
        <v>27</v>
      </c>
      <c r="AH225" s="696" t="s">
        <v>27</v>
      </c>
      <c r="AI225" s="696" t="s">
        <v>27</v>
      </c>
      <c r="AJ225" s="696" t="s">
        <v>27</v>
      </c>
      <c r="AK225" s="696" t="s">
        <v>27</v>
      </c>
      <c r="AL225" s="696" t="s">
        <v>27</v>
      </c>
      <c r="AM225" s="700" t="s">
        <v>27</v>
      </c>
    </row>
    <row r="226" spans="1:39" ht="79.150000000000006" customHeight="1">
      <c r="A226" s="532" t="s">
        <v>27</v>
      </c>
      <c r="B226" s="1001"/>
      <c r="C226" s="1000"/>
      <c r="D226" s="1002"/>
      <c r="E226" s="1000"/>
      <c r="F226" s="1000"/>
      <c r="G226" s="1066"/>
      <c r="H226" s="358" t="s">
        <v>2390</v>
      </c>
      <c r="I226" s="358" t="s">
        <v>2391</v>
      </c>
      <c r="J226" s="359">
        <v>310200000</v>
      </c>
      <c r="K226" s="358" t="s">
        <v>2392</v>
      </c>
      <c r="L226" s="358">
        <v>6</v>
      </c>
      <c r="M226" s="360">
        <v>44596</v>
      </c>
      <c r="N226" s="361">
        <v>44917</v>
      </c>
      <c r="O226" s="362" t="s">
        <v>2064</v>
      </c>
      <c r="P226" s="363" t="s">
        <v>27</v>
      </c>
      <c r="Q226" s="532" t="s">
        <v>27</v>
      </c>
      <c r="R226" s="1009"/>
      <c r="S226" s="1009"/>
      <c r="T226" s="1009"/>
      <c r="U226" s="1003"/>
      <c r="V226" s="1003"/>
      <c r="W226" s="1003"/>
      <c r="X226" s="532" t="s">
        <v>27</v>
      </c>
      <c r="Y226" s="1015"/>
      <c r="Z226" s="1000"/>
      <c r="AA226" s="1000"/>
      <c r="AB226" s="1000"/>
      <c r="AC226" s="1000"/>
      <c r="AD226" s="1000"/>
      <c r="AE226" s="544" t="s">
        <v>27</v>
      </c>
      <c r="AF226" s="544" t="s">
        <v>27</v>
      </c>
      <c r="AG226" s="544" t="s">
        <v>27</v>
      </c>
      <c r="AH226" s="544" t="s">
        <v>27</v>
      </c>
      <c r="AI226" s="544" t="s">
        <v>27</v>
      </c>
      <c r="AJ226" s="544" t="s">
        <v>27</v>
      </c>
      <c r="AK226" s="544" t="s">
        <v>27</v>
      </c>
      <c r="AL226" s="544" t="s">
        <v>27</v>
      </c>
      <c r="AM226" s="364" t="s">
        <v>27</v>
      </c>
    </row>
    <row r="227" spans="1:39" ht="15.75">
      <c r="A227" s="532" t="s">
        <v>27</v>
      </c>
      <c r="B227" s="351" t="s">
        <v>2393</v>
      </c>
      <c r="C227" s="532"/>
      <c r="D227" s="532"/>
      <c r="E227" s="532"/>
      <c r="F227" s="532"/>
      <c r="G227" s="365"/>
      <c r="H227" s="532" t="s">
        <v>27</v>
      </c>
      <c r="I227" s="532" t="s">
        <v>27</v>
      </c>
      <c r="J227" s="532" t="s">
        <v>27</v>
      </c>
      <c r="K227" s="532" t="s">
        <v>27</v>
      </c>
      <c r="L227" s="532" t="s">
        <v>27</v>
      </c>
      <c r="M227" s="532" t="s">
        <v>27</v>
      </c>
      <c r="N227" s="532" t="s">
        <v>27</v>
      </c>
      <c r="O227" s="532" t="s">
        <v>27</v>
      </c>
      <c r="P227" s="532" t="s">
        <v>27</v>
      </c>
      <c r="Q227" s="532" t="s">
        <v>27</v>
      </c>
      <c r="R227" s="532" t="s">
        <v>27</v>
      </c>
      <c r="S227" s="532" t="s">
        <v>27</v>
      </c>
      <c r="T227" s="532" t="s">
        <v>27</v>
      </c>
      <c r="U227" s="532" t="s">
        <v>27</v>
      </c>
      <c r="V227" s="541" t="s">
        <v>27</v>
      </c>
      <c r="W227" s="541" t="s">
        <v>27</v>
      </c>
      <c r="X227" s="532" t="s">
        <v>27</v>
      </c>
      <c r="Y227" s="532" t="s">
        <v>2393</v>
      </c>
      <c r="Z227" s="532"/>
      <c r="AA227" s="532"/>
      <c r="AB227" s="532"/>
      <c r="AC227" s="532" t="s">
        <v>27</v>
      </c>
      <c r="AD227" s="532" t="s">
        <v>27</v>
      </c>
      <c r="AE227" s="532" t="s">
        <v>27</v>
      </c>
      <c r="AF227" s="532" t="s">
        <v>27</v>
      </c>
      <c r="AG227" s="532" t="s">
        <v>27</v>
      </c>
      <c r="AH227" s="532" t="s">
        <v>27</v>
      </c>
      <c r="AI227" s="532" t="s">
        <v>27</v>
      </c>
      <c r="AJ227" s="532" t="s">
        <v>27</v>
      </c>
      <c r="AK227" s="532" t="s">
        <v>27</v>
      </c>
      <c r="AL227" s="532" t="s">
        <v>27</v>
      </c>
      <c r="AM227" s="532" t="s">
        <v>27</v>
      </c>
    </row>
    <row r="228" spans="1:39" ht="15.75">
      <c r="A228" s="532" t="s">
        <v>27</v>
      </c>
      <c r="B228" s="351" t="s">
        <v>27</v>
      </c>
      <c r="C228" s="532" t="s">
        <v>27</v>
      </c>
      <c r="D228" s="532" t="s">
        <v>27</v>
      </c>
      <c r="E228" s="532" t="s">
        <v>27</v>
      </c>
      <c r="F228" s="532" t="s">
        <v>27</v>
      </c>
      <c r="G228" s="365"/>
      <c r="H228" s="532" t="s">
        <v>27</v>
      </c>
      <c r="I228" s="532" t="s">
        <v>27</v>
      </c>
      <c r="J228" s="532" t="s">
        <v>27</v>
      </c>
      <c r="K228" s="532" t="s">
        <v>27</v>
      </c>
      <c r="L228" s="532" t="s">
        <v>27</v>
      </c>
      <c r="M228" s="532" t="s">
        <v>27</v>
      </c>
      <c r="N228" s="532" t="s">
        <v>27</v>
      </c>
      <c r="O228" s="532" t="s">
        <v>27</v>
      </c>
      <c r="P228" s="532" t="s">
        <v>27</v>
      </c>
      <c r="Q228" s="532" t="s">
        <v>27</v>
      </c>
      <c r="R228" s="532" t="s">
        <v>27</v>
      </c>
      <c r="S228" s="532" t="s">
        <v>27</v>
      </c>
      <c r="T228" s="532" t="s">
        <v>27</v>
      </c>
      <c r="U228" s="532" t="s">
        <v>27</v>
      </c>
      <c r="V228" s="541" t="s">
        <v>27</v>
      </c>
      <c r="W228" s="541" t="s">
        <v>27</v>
      </c>
      <c r="X228" s="532" t="s">
        <v>27</v>
      </c>
      <c r="Y228" s="532" t="s">
        <v>27</v>
      </c>
      <c r="Z228" s="532" t="s">
        <v>27</v>
      </c>
      <c r="AA228" s="532" t="s">
        <v>27</v>
      </c>
      <c r="AB228" s="532" t="s">
        <v>27</v>
      </c>
      <c r="AC228" s="532" t="s">
        <v>27</v>
      </c>
      <c r="AD228" s="532" t="s">
        <v>27</v>
      </c>
      <c r="AE228" s="532" t="s">
        <v>27</v>
      </c>
      <c r="AF228" s="532" t="s">
        <v>27</v>
      </c>
      <c r="AG228" s="532" t="s">
        <v>27</v>
      </c>
      <c r="AH228" s="532" t="s">
        <v>27</v>
      </c>
      <c r="AI228" s="532" t="s">
        <v>27</v>
      </c>
      <c r="AJ228" s="532" t="s">
        <v>27</v>
      </c>
      <c r="AK228" s="532" t="s">
        <v>27</v>
      </c>
      <c r="AL228" s="532" t="s">
        <v>27</v>
      </c>
      <c r="AM228" s="532" t="s">
        <v>27</v>
      </c>
    </row>
    <row r="229" spans="1:39" ht="15.75">
      <c r="A229" s="532" t="s">
        <v>27</v>
      </c>
      <c r="B229" s="351" t="s">
        <v>27</v>
      </c>
      <c r="C229" s="532" t="s">
        <v>27</v>
      </c>
      <c r="D229" s="532" t="s">
        <v>27</v>
      </c>
      <c r="E229" s="532" t="s">
        <v>27</v>
      </c>
      <c r="F229" s="532" t="s">
        <v>27</v>
      </c>
      <c r="G229" s="365"/>
      <c r="H229" s="532" t="s">
        <v>27</v>
      </c>
      <c r="I229" s="532" t="s">
        <v>27</v>
      </c>
      <c r="J229" s="532" t="s">
        <v>27</v>
      </c>
      <c r="K229" s="532" t="s">
        <v>27</v>
      </c>
      <c r="L229" s="532" t="s">
        <v>27</v>
      </c>
      <c r="M229" s="532" t="s">
        <v>27</v>
      </c>
      <c r="N229" s="532" t="s">
        <v>27</v>
      </c>
      <c r="O229" s="532" t="s">
        <v>27</v>
      </c>
      <c r="P229" s="532" t="s">
        <v>27</v>
      </c>
      <c r="Q229" s="532" t="s">
        <v>27</v>
      </c>
      <c r="R229" s="532" t="s">
        <v>27</v>
      </c>
      <c r="S229" s="532" t="s">
        <v>27</v>
      </c>
      <c r="T229" s="532" t="s">
        <v>27</v>
      </c>
      <c r="U229" s="532" t="s">
        <v>27</v>
      </c>
      <c r="V229" s="541" t="s">
        <v>27</v>
      </c>
      <c r="W229" s="541" t="s">
        <v>27</v>
      </c>
      <c r="X229" s="532" t="s">
        <v>27</v>
      </c>
      <c r="Y229" s="532" t="s">
        <v>27</v>
      </c>
      <c r="Z229" s="532" t="s">
        <v>27</v>
      </c>
      <c r="AA229" s="532" t="s">
        <v>27</v>
      </c>
      <c r="AB229" s="532" t="s">
        <v>27</v>
      </c>
      <c r="AC229" s="532" t="s">
        <v>27</v>
      </c>
      <c r="AD229" s="532" t="s">
        <v>27</v>
      </c>
      <c r="AE229" s="532" t="s">
        <v>27</v>
      </c>
      <c r="AF229" s="532" t="s">
        <v>27</v>
      </c>
      <c r="AG229" s="532" t="s">
        <v>27</v>
      </c>
      <c r="AH229" s="532" t="s">
        <v>27</v>
      </c>
      <c r="AI229" s="532" t="s">
        <v>27</v>
      </c>
      <c r="AJ229" s="532" t="s">
        <v>27</v>
      </c>
      <c r="AK229" s="532" t="s">
        <v>27</v>
      </c>
      <c r="AL229" s="532" t="s">
        <v>27</v>
      </c>
      <c r="AM229" s="532" t="s">
        <v>27</v>
      </c>
    </row>
    <row r="230" spans="1:39" ht="15.75">
      <c r="A230" s="532" t="s">
        <v>27</v>
      </c>
      <c r="B230" s="351" t="s">
        <v>27</v>
      </c>
      <c r="C230" s="532" t="s">
        <v>27</v>
      </c>
      <c r="D230" s="532" t="s">
        <v>27</v>
      </c>
      <c r="E230" s="532" t="s">
        <v>27</v>
      </c>
      <c r="F230" s="532" t="s">
        <v>27</v>
      </c>
      <c r="G230" s="532" t="s">
        <v>27</v>
      </c>
      <c r="H230" s="532" t="s">
        <v>27</v>
      </c>
      <c r="I230" s="532" t="s">
        <v>27</v>
      </c>
      <c r="J230" s="532" t="s">
        <v>27</v>
      </c>
      <c r="K230" s="532" t="s">
        <v>27</v>
      </c>
      <c r="L230" s="532" t="s">
        <v>27</v>
      </c>
      <c r="M230" s="532" t="s">
        <v>27</v>
      </c>
      <c r="N230" s="532" t="s">
        <v>27</v>
      </c>
      <c r="O230" s="532" t="s">
        <v>27</v>
      </c>
      <c r="P230" s="532" t="s">
        <v>27</v>
      </c>
      <c r="Q230" s="532" t="s">
        <v>27</v>
      </c>
      <c r="R230" s="541" t="s">
        <v>27</v>
      </c>
      <c r="S230" s="541" t="s">
        <v>27</v>
      </c>
      <c r="T230" s="541" t="s">
        <v>27</v>
      </c>
      <c r="U230" s="541" t="s">
        <v>27</v>
      </c>
      <c r="V230" s="541" t="s">
        <v>27</v>
      </c>
      <c r="W230" s="541" t="s">
        <v>27</v>
      </c>
      <c r="X230" s="532" t="s">
        <v>27</v>
      </c>
      <c r="Y230" s="532" t="s">
        <v>27</v>
      </c>
      <c r="Z230" s="532" t="s">
        <v>27</v>
      </c>
      <c r="AA230" s="532" t="s">
        <v>27</v>
      </c>
      <c r="AB230" s="532" t="s">
        <v>27</v>
      </c>
      <c r="AC230" s="532" t="s">
        <v>27</v>
      </c>
      <c r="AD230" s="532" t="s">
        <v>27</v>
      </c>
      <c r="AE230" s="532" t="s">
        <v>27</v>
      </c>
      <c r="AF230" s="532" t="s">
        <v>27</v>
      </c>
      <c r="AG230" s="532" t="s">
        <v>27</v>
      </c>
      <c r="AH230" s="532" t="s">
        <v>27</v>
      </c>
      <c r="AI230" s="532" t="s">
        <v>27</v>
      </c>
      <c r="AJ230" s="532" t="s">
        <v>27</v>
      </c>
      <c r="AK230" s="532" t="s">
        <v>27</v>
      </c>
      <c r="AL230" s="532" t="s">
        <v>27</v>
      </c>
      <c r="AM230" s="532" t="s">
        <v>27</v>
      </c>
    </row>
    <row r="231" spans="1:39" ht="15" customHeight="1">
      <c r="A231" s="532" t="s">
        <v>27</v>
      </c>
      <c r="B231" s="1067" t="s">
        <v>2394</v>
      </c>
      <c r="C231" s="1068"/>
      <c r="D231" s="1068"/>
      <c r="E231" s="1068"/>
      <c r="F231" s="1068"/>
      <c r="G231" s="1068"/>
      <c r="H231" s="1068"/>
      <c r="I231" s="1068"/>
      <c r="J231" s="1068"/>
      <c r="K231" s="1068"/>
      <c r="L231" s="1068"/>
      <c r="M231" s="1069"/>
      <c r="N231" s="542" t="s">
        <v>819</v>
      </c>
      <c r="O231" s="542" t="s">
        <v>820</v>
      </c>
      <c r="P231" s="366" t="s">
        <v>1145</v>
      </c>
      <c r="Q231" s="532" t="s">
        <v>27</v>
      </c>
      <c r="R231" s="1040" t="s">
        <v>1848</v>
      </c>
      <c r="S231" s="1040"/>
      <c r="T231" s="1040"/>
      <c r="U231" s="1040" t="s">
        <v>1849</v>
      </c>
      <c r="V231" s="1040"/>
      <c r="W231" s="1040"/>
      <c r="X231" s="532" t="s">
        <v>27</v>
      </c>
      <c r="Y231" s="1067" t="s">
        <v>2394</v>
      </c>
      <c r="Z231" s="1068"/>
      <c r="AA231" s="1068"/>
      <c r="AB231" s="1068"/>
      <c r="AC231" s="1068"/>
      <c r="AD231" s="1068"/>
      <c r="AE231" s="1068"/>
      <c r="AF231" s="1068"/>
      <c r="AG231" s="1068"/>
      <c r="AH231" s="1068"/>
      <c r="AI231" s="1068"/>
      <c r="AJ231" s="1069"/>
      <c r="AK231" s="542" t="s">
        <v>819</v>
      </c>
      <c r="AL231" s="542" t="s">
        <v>820</v>
      </c>
      <c r="AM231" s="366" t="s">
        <v>1145</v>
      </c>
    </row>
    <row r="232" spans="1:39">
      <c r="A232" s="532" t="s">
        <v>27</v>
      </c>
      <c r="B232" s="1070" t="s">
        <v>2395</v>
      </c>
      <c r="C232" s="1071"/>
      <c r="D232" s="1071"/>
      <c r="E232" s="1071"/>
      <c r="F232" s="1071"/>
      <c r="G232" s="1071"/>
      <c r="H232" s="1071"/>
      <c r="I232" s="1071"/>
      <c r="J232" s="1071"/>
      <c r="K232" s="1071"/>
      <c r="L232" s="1071"/>
      <c r="M232" s="1072"/>
      <c r="N232" s="467" t="s">
        <v>27</v>
      </c>
      <c r="O232" s="467" t="s">
        <v>799</v>
      </c>
      <c r="P232" s="468" t="s">
        <v>27</v>
      </c>
      <c r="Q232" s="532" t="s">
        <v>27</v>
      </c>
      <c r="R232" s="1073" t="s">
        <v>2396</v>
      </c>
      <c r="S232" s="1073"/>
      <c r="T232" s="1073"/>
      <c r="U232" s="1074" t="s">
        <v>2397</v>
      </c>
      <c r="V232" s="1074"/>
      <c r="W232" s="1074"/>
      <c r="X232" s="532" t="s">
        <v>27</v>
      </c>
      <c r="Y232" s="1070" t="s">
        <v>2395</v>
      </c>
      <c r="Z232" s="1071"/>
      <c r="AA232" s="1071"/>
      <c r="AB232" s="1071"/>
      <c r="AC232" s="1071"/>
      <c r="AD232" s="1071"/>
      <c r="AE232" s="1071"/>
      <c r="AF232" s="1071"/>
      <c r="AG232" s="1071"/>
      <c r="AH232" s="1071"/>
      <c r="AI232" s="1071"/>
      <c r="AJ232" s="1072"/>
      <c r="AK232" s="469" t="s">
        <v>799</v>
      </c>
      <c r="AL232" s="469" t="s">
        <v>27</v>
      </c>
      <c r="AM232" s="470" t="s">
        <v>27</v>
      </c>
    </row>
    <row r="233" spans="1:39">
      <c r="A233" s="532" t="s">
        <v>27</v>
      </c>
      <c r="B233" s="1070" t="s">
        <v>2398</v>
      </c>
      <c r="C233" s="1071"/>
      <c r="D233" s="1071"/>
      <c r="E233" s="1071"/>
      <c r="F233" s="1071"/>
      <c r="G233" s="1071"/>
      <c r="H233" s="1071"/>
      <c r="I233" s="1071"/>
      <c r="J233" s="1071"/>
      <c r="K233" s="1071"/>
      <c r="L233" s="1071"/>
      <c r="M233" s="1072"/>
      <c r="N233" s="467" t="s">
        <v>799</v>
      </c>
      <c r="O233" s="467" t="s">
        <v>27</v>
      </c>
      <c r="P233" s="468" t="s">
        <v>27</v>
      </c>
      <c r="Q233" s="532" t="s">
        <v>27</v>
      </c>
      <c r="R233" s="1073"/>
      <c r="S233" s="1073"/>
      <c r="T233" s="1073"/>
      <c r="U233" s="1074"/>
      <c r="V233" s="1074"/>
      <c r="W233" s="1074"/>
      <c r="X233" s="532" t="s">
        <v>27</v>
      </c>
      <c r="Y233" s="1070" t="s">
        <v>2398</v>
      </c>
      <c r="Z233" s="1071"/>
      <c r="AA233" s="1071"/>
      <c r="AB233" s="1071"/>
      <c r="AC233" s="1071"/>
      <c r="AD233" s="1071"/>
      <c r="AE233" s="1071"/>
      <c r="AF233" s="1071"/>
      <c r="AG233" s="1071"/>
      <c r="AH233" s="1071"/>
      <c r="AI233" s="1071"/>
      <c r="AJ233" s="1072"/>
      <c r="AK233" s="469" t="s">
        <v>799</v>
      </c>
      <c r="AL233" s="469" t="s">
        <v>27</v>
      </c>
      <c r="AM233" s="470" t="s">
        <v>27</v>
      </c>
    </row>
    <row r="234" spans="1:39" ht="36">
      <c r="A234" s="532" t="s">
        <v>27</v>
      </c>
      <c r="B234" s="1075" t="s">
        <v>2399</v>
      </c>
      <c r="C234" s="1076"/>
      <c r="D234" s="1076"/>
      <c r="E234" s="1076"/>
      <c r="F234" s="1076"/>
      <c r="G234" s="1076"/>
      <c r="H234" s="1076"/>
      <c r="I234" s="1076"/>
      <c r="J234" s="1076"/>
      <c r="K234" s="1076"/>
      <c r="L234" s="1076"/>
      <c r="M234" s="1077"/>
      <c r="N234" s="367" t="s">
        <v>799</v>
      </c>
      <c r="O234" s="367" t="s">
        <v>27</v>
      </c>
      <c r="P234" s="368" t="s">
        <v>27</v>
      </c>
      <c r="Q234" s="532" t="s">
        <v>27</v>
      </c>
      <c r="R234" s="1073"/>
      <c r="S234" s="1073"/>
      <c r="T234" s="1073"/>
      <c r="U234" s="1074"/>
      <c r="V234" s="1074"/>
      <c r="W234" s="1074"/>
      <c r="X234" s="532" t="s">
        <v>27</v>
      </c>
      <c r="Y234" s="1075" t="s">
        <v>2399</v>
      </c>
      <c r="Z234" s="1076"/>
      <c r="AA234" s="1076"/>
      <c r="AB234" s="1076"/>
      <c r="AC234" s="1076"/>
      <c r="AD234" s="1076"/>
      <c r="AE234" s="1076"/>
      <c r="AF234" s="1076"/>
      <c r="AG234" s="1076"/>
      <c r="AH234" s="1076"/>
      <c r="AI234" s="1076"/>
      <c r="AJ234" s="1077"/>
      <c r="AK234" s="369" t="s">
        <v>27</v>
      </c>
      <c r="AL234" s="369" t="s">
        <v>799</v>
      </c>
      <c r="AM234" s="370" t="s">
        <v>2400</v>
      </c>
    </row>
  </sheetData>
  <autoFilter ref="B12:O234" xr:uid="{00000000-0009-0000-0000-00000C000000}">
    <filterColumn colId="12" showButton="0"/>
  </autoFilter>
  <mergeCells count="878">
    <mergeCell ref="E225:E226"/>
    <mergeCell ref="F225:F226"/>
    <mergeCell ref="G225:G226"/>
    <mergeCell ref="B231:M231"/>
    <mergeCell ref="R231:T231"/>
    <mergeCell ref="U231:W231"/>
    <mergeCell ref="Y231:AJ231"/>
    <mergeCell ref="B232:M232"/>
    <mergeCell ref="R232:T234"/>
    <mergeCell ref="U232:W234"/>
    <mergeCell ref="Y232:AJ232"/>
    <mergeCell ref="B233:M233"/>
    <mergeCell ref="Y233:AJ233"/>
    <mergeCell ref="B234:M234"/>
    <mergeCell ref="Y234:AJ234"/>
    <mergeCell ref="Z101:Z226"/>
    <mergeCell ref="B133:B135"/>
    <mergeCell ref="C133:C135"/>
    <mergeCell ref="B123:B130"/>
    <mergeCell ref="C123:C130"/>
    <mergeCell ref="E136:E140"/>
    <mergeCell ref="F136:F140"/>
    <mergeCell ref="D133:D135"/>
    <mergeCell ref="E133:E135"/>
    <mergeCell ref="B87:P87"/>
    <mergeCell ref="F82:F83"/>
    <mergeCell ref="G82:G83"/>
    <mergeCell ref="H82:H83"/>
    <mergeCell ref="I82:I83"/>
    <mergeCell ref="J82:J83"/>
    <mergeCell ref="P89:P90"/>
    <mergeCell ref="B82:B83"/>
    <mergeCell ref="C82:C83"/>
    <mergeCell ref="D82:D83"/>
    <mergeCell ref="E82:E83"/>
    <mergeCell ref="N80:N81"/>
    <mergeCell ref="O80:O81"/>
    <mergeCell ref="P80:P81"/>
    <mergeCell ref="K82:K83"/>
    <mergeCell ref="L82:L83"/>
    <mergeCell ref="M82:M83"/>
    <mergeCell ref="N82:N83"/>
    <mergeCell ref="O82:O83"/>
    <mergeCell ref="P82:P83"/>
    <mergeCell ref="L80:L81"/>
    <mergeCell ref="M80:M81"/>
    <mergeCell ref="B1:P5"/>
    <mergeCell ref="B8:P8"/>
    <mergeCell ref="Y8:AM8"/>
    <mergeCell ref="B10:P10"/>
    <mergeCell ref="Y10:AM10"/>
    <mergeCell ref="B12:B13"/>
    <mergeCell ref="C12:C13"/>
    <mergeCell ref="D12:D13"/>
    <mergeCell ref="E12:E13"/>
    <mergeCell ref="F12:F13"/>
    <mergeCell ref="G12:G13"/>
    <mergeCell ref="J12:J13"/>
    <mergeCell ref="K12:K13"/>
    <mergeCell ref="L12:L13"/>
    <mergeCell ref="H12:H13"/>
    <mergeCell ref="I12:I13"/>
    <mergeCell ref="M12:M13"/>
    <mergeCell ref="R11:T11"/>
    <mergeCell ref="U11:W11"/>
    <mergeCell ref="Z12:Z13"/>
    <mergeCell ref="R13:T13"/>
    <mergeCell ref="AA12:AA13"/>
    <mergeCell ref="AB12:AB13"/>
    <mergeCell ref="N12:O12"/>
    <mergeCell ref="AM14:AM15"/>
    <mergeCell ref="P12:P13"/>
    <mergeCell ref="R12:T12"/>
    <mergeCell ref="Y12:Y13"/>
    <mergeCell ref="AG12:AG13"/>
    <mergeCell ref="AH12:AH13"/>
    <mergeCell ref="AI12:AI13"/>
    <mergeCell ref="AJ12:AJ13"/>
    <mergeCell ref="AC12:AC13"/>
    <mergeCell ref="AD12:AD13"/>
    <mergeCell ref="AE12:AE13"/>
    <mergeCell ref="AF12:AF13"/>
    <mergeCell ref="AE14:AE15"/>
    <mergeCell ref="AF14:AF15"/>
    <mergeCell ref="AK14:AK15"/>
    <mergeCell ref="AL14:AL15"/>
    <mergeCell ref="AK12:AL12"/>
    <mergeCell ref="AM12:AM13"/>
    <mergeCell ref="AG14:AG15"/>
    <mergeCell ref="AD14:AD15"/>
    <mergeCell ref="AA14:AA15"/>
    <mergeCell ref="AC14:AC15"/>
    <mergeCell ref="AH14:AH15"/>
    <mergeCell ref="AI14:AI15"/>
    <mergeCell ref="J14:J15"/>
    <mergeCell ref="K14:K15"/>
    <mergeCell ref="L14:L15"/>
    <mergeCell ref="M14:M15"/>
    <mergeCell ref="R15:T16"/>
    <mergeCell ref="Y16:Y17"/>
    <mergeCell ref="Z16:Z17"/>
    <mergeCell ref="J16:J17"/>
    <mergeCell ref="K16:K17"/>
    <mergeCell ref="L16:L17"/>
    <mergeCell ref="M16:M17"/>
    <mergeCell ref="Y14:Y15"/>
    <mergeCell ref="Z14:Z15"/>
    <mergeCell ref="O14:O15"/>
    <mergeCell ref="P14:P15"/>
    <mergeCell ref="AL18:AL19"/>
    <mergeCell ref="N16:N17"/>
    <mergeCell ref="AI18:AI19"/>
    <mergeCell ref="AJ18:AJ19"/>
    <mergeCell ref="AK18:AK19"/>
    <mergeCell ref="AI16:AI17"/>
    <mergeCell ref="AJ16:AJ17"/>
    <mergeCell ref="AK16:AK17"/>
    <mergeCell ref="AL16:AL17"/>
    <mergeCell ref="O16:O17"/>
    <mergeCell ref="P16:P17"/>
    <mergeCell ref="O18:O19"/>
    <mergeCell ref="AA16:AA17"/>
    <mergeCell ref="AB16:AB17"/>
    <mergeCell ref="AC16:AC17"/>
    <mergeCell ref="AD16:AD17"/>
    <mergeCell ref="N18:N19"/>
    <mergeCell ref="AJ14:AJ15"/>
    <mergeCell ref="J18:J19"/>
    <mergeCell ref="K18:K19"/>
    <mergeCell ref="C44:C45"/>
    <mergeCell ref="D44:D45"/>
    <mergeCell ref="E44:E45"/>
    <mergeCell ref="AM18:AM19"/>
    <mergeCell ref="AK20:AK21"/>
    <mergeCell ref="AL20:AL21"/>
    <mergeCell ref="AB18:AB19"/>
    <mergeCell ref="AC18:AC19"/>
    <mergeCell ref="AD18:AD19"/>
    <mergeCell ref="L18:L19"/>
    <mergeCell ref="M18:M19"/>
    <mergeCell ref="AA18:AA19"/>
    <mergeCell ref="R19:T21"/>
    <mergeCell ref="N20:N21"/>
    <mergeCell ref="O20:O21"/>
    <mergeCell ref="P20:P21"/>
    <mergeCell ref="Z20:Z21"/>
    <mergeCell ref="AA20:AA21"/>
    <mergeCell ref="P18:P19"/>
    <mergeCell ref="Y18:Y19"/>
    <mergeCell ref="R18:T18"/>
    <mergeCell ref="H14:H15"/>
    <mergeCell ref="I14:I15"/>
    <mergeCell ref="E18:E19"/>
    <mergeCell ref="F16:F17"/>
    <mergeCell ref="G16:G17"/>
    <mergeCell ref="F18:F19"/>
    <mergeCell ref="G18:G19"/>
    <mergeCell ref="H18:H19"/>
    <mergeCell ref="I18:I19"/>
    <mergeCell ref="C18:C19"/>
    <mergeCell ref="D18:D19"/>
    <mergeCell ref="B89:B90"/>
    <mergeCell ref="C89:C90"/>
    <mergeCell ref="D89:D90"/>
    <mergeCell ref="E89:E90"/>
    <mergeCell ref="F89:F90"/>
    <mergeCell ref="H89:H90"/>
    <mergeCell ref="G89:G90"/>
    <mergeCell ref="C20:C21"/>
    <mergeCell ref="D20:D21"/>
    <mergeCell ref="E20:E21"/>
    <mergeCell ref="F20:F21"/>
    <mergeCell ref="G20:G21"/>
    <mergeCell ref="H20:H21"/>
    <mergeCell ref="H22:H23"/>
    <mergeCell ref="C36:C37"/>
    <mergeCell ref="D36:D37"/>
    <mergeCell ref="B76:B77"/>
    <mergeCell ref="B78:B79"/>
    <mergeCell ref="C78:C79"/>
    <mergeCell ref="D78:D79"/>
    <mergeCell ref="E78:E79"/>
    <mergeCell ref="F78:F79"/>
    <mergeCell ref="B20:B21"/>
    <mergeCell ref="F22:F23"/>
    <mergeCell ref="G22:G23"/>
    <mergeCell ref="J22:J23"/>
    <mergeCell ref="O89:O90"/>
    <mergeCell ref="B14:B15"/>
    <mergeCell ref="C14:C15"/>
    <mergeCell ref="D14:D15"/>
    <mergeCell ref="E14:E15"/>
    <mergeCell ref="F14:F15"/>
    <mergeCell ref="G14:G15"/>
    <mergeCell ref="I89:I90"/>
    <mergeCell ref="J89:J90"/>
    <mergeCell ref="K89:K90"/>
    <mergeCell ref="L89:L90"/>
    <mergeCell ref="M89:M90"/>
    <mergeCell ref="N89:N90"/>
    <mergeCell ref="H16:H17"/>
    <mergeCell ref="I16:I17"/>
    <mergeCell ref="B16:B17"/>
    <mergeCell ref="C16:C17"/>
    <mergeCell ref="D16:D17"/>
    <mergeCell ref="E16:E17"/>
    <mergeCell ref="B18:B19"/>
    <mergeCell ref="I20:I21"/>
    <mergeCell ref="J20:J21"/>
    <mergeCell ref="K20:K21"/>
    <mergeCell ref="L20:L21"/>
    <mergeCell ref="M20:M21"/>
    <mergeCell ref="AC20:AC21"/>
    <mergeCell ref="AD20:AD21"/>
    <mergeCell ref="AH20:AH21"/>
    <mergeCell ref="AI20:AI21"/>
    <mergeCell ref="AE20:AE21"/>
    <mergeCell ref="AF20:AF21"/>
    <mergeCell ref="I22:I23"/>
    <mergeCell ref="L22:L23"/>
    <mergeCell ref="M22:M23"/>
    <mergeCell ref="N22:N23"/>
    <mergeCell ref="Y22:Y23"/>
    <mergeCell ref="B22:B23"/>
    <mergeCell ref="C22:C23"/>
    <mergeCell ref="D22:D23"/>
    <mergeCell ref="E22:E23"/>
    <mergeCell ref="P22:P23"/>
    <mergeCell ref="R22:T23"/>
    <mergeCell ref="K22:K23"/>
    <mergeCell ref="AE22:AE23"/>
    <mergeCell ref="AF22:AF23"/>
    <mergeCell ref="AB22:AB23"/>
    <mergeCell ref="AJ20:AJ21"/>
    <mergeCell ref="AM20:AM21"/>
    <mergeCell ref="AG20:AG21"/>
    <mergeCell ref="AM16:AM17"/>
    <mergeCell ref="R17:T17"/>
    <mergeCell ref="AE16:AE17"/>
    <mergeCell ref="AF16:AF17"/>
    <mergeCell ref="AG16:AG17"/>
    <mergeCell ref="AH16:AH17"/>
    <mergeCell ref="AE18:AE19"/>
    <mergeCell ref="AF18:AF19"/>
    <mergeCell ref="AG18:AG19"/>
    <mergeCell ref="AL22:AL23"/>
    <mergeCell ref="AM22:AM23"/>
    <mergeCell ref="AK22:AK23"/>
    <mergeCell ref="AH22:AH23"/>
    <mergeCell ref="AI22:AI23"/>
    <mergeCell ref="AJ22:AJ23"/>
    <mergeCell ref="AB20:AB21"/>
    <mergeCell ref="Y20:Y21"/>
    <mergeCell ref="AH18:AH19"/>
    <mergeCell ref="L40:L41"/>
    <mergeCell ref="M40:M41"/>
    <mergeCell ref="N40:N41"/>
    <mergeCell ref="O40:O41"/>
    <mergeCell ref="P40:P41"/>
    <mergeCell ref="L42:L43"/>
    <mergeCell ref="AB44:AB45"/>
    <mergeCell ref="AA22:AA23"/>
    <mergeCell ref="U12:W45"/>
    <mergeCell ref="Z18:Z19"/>
    <mergeCell ref="N14:N15"/>
    <mergeCell ref="M42:M43"/>
    <mergeCell ref="N42:N43"/>
    <mergeCell ref="O42:O43"/>
    <mergeCell ref="P42:P43"/>
    <mergeCell ref="R14:T14"/>
    <mergeCell ref="AB14:AB15"/>
    <mergeCell ref="H44:H45"/>
    <mergeCell ref="I44:I45"/>
    <mergeCell ref="J44:J45"/>
    <mergeCell ref="K44:K45"/>
    <mergeCell ref="AA44:AA45"/>
    <mergeCell ref="AG22:AG23"/>
    <mergeCell ref="L44:L45"/>
    <mergeCell ref="M44:M45"/>
    <mergeCell ref="N44:N45"/>
    <mergeCell ref="O44:O45"/>
    <mergeCell ref="P44:P45"/>
    <mergeCell ref="AC22:AC23"/>
    <mergeCell ref="R44:T45"/>
    <mergeCell ref="O22:O23"/>
    <mergeCell ref="N36:N37"/>
    <mergeCell ref="O36:O37"/>
    <mergeCell ref="P36:P37"/>
    <mergeCell ref="L38:L39"/>
    <mergeCell ref="M38:M39"/>
    <mergeCell ref="N38:N39"/>
    <mergeCell ref="O38:O39"/>
    <mergeCell ref="P38:P39"/>
    <mergeCell ref="Z22:Z23"/>
    <mergeCell ref="AD22:AD23"/>
    <mergeCell ref="R88:T88"/>
    <mergeCell ref="U88:W88"/>
    <mergeCell ref="AE44:AE45"/>
    <mergeCell ref="AF44:AF45"/>
    <mergeCell ref="Y44:Y45"/>
    <mergeCell ref="Z44:Z45"/>
    <mergeCell ref="AD44:AD45"/>
    <mergeCell ref="AL44:AL45"/>
    <mergeCell ref="AM44:AM45"/>
    <mergeCell ref="Z91:Z93"/>
    <mergeCell ref="AA91:AA93"/>
    <mergeCell ref="AB91:AB93"/>
    <mergeCell ref="AC91:AC93"/>
    <mergeCell ref="AD91:AD93"/>
    <mergeCell ref="Y87:AM87"/>
    <mergeCell ref="AG44:AG45"/>
    <mergeCell ref="AH44:AH45"/>
    <mergeCell ref="AK44:AK45"/>
    <mergeCell ref="AI44:AI45"/>
    <mergeCell ref="AJ44:AJ45"/>
    <mergeCell ref="AC44:AC45"/>
    <mergeCell ref="AM89:AM90"/>
    <mergeCell ref="AL89:AL90"/>
    <mergeCell ref="Y91:Y93"/>
    <mergeCell ref="R90:T90"/>
    <mergeCell ref="AC89:AC90"/>
    <mergeCell ref="AD89:AD90"/>
    <mergeCell ref="AE89:AE90"/>
    <mergeCell ref="AF89:AF90"/>
    <mergeCell ref="AK89:AK90"/>
    <mergeCell ref="AG89:AG90"/>
    <mergeCell ref="AH89:AH90"/>
    <mergeCell ref="R89:T89"/>
    <mergeCell ref="AI89:AI90"/>
    <mergeCell ref="AJ89:AJ90"/>
    <mergeCell ref="Y89:Y90"/>
    <mergeCell ref="Z89:Z90"/>
    <mergeCell ref="AA89:AA90"/>
    <mergeCell ref="AB89:AB90"/>
    <mergeCell ref="B24:B25"/>
    <mergeCell ref="B26:B27"/>
    <mergeCell ref="B28:B29"/>
    <mergeCell ref="B30:B31"/>
    <mergeCell ref="B32:B33"/>
    <mergeCell ref="B34:B35"/>
    <mergeCell ref="B36:B37"/>
    <mergeCell ref="B38:B39"/>
    <mergeCell ref="B40:B41"/>
    <mergeCell ref="B42:B43"/>
    <mergeCell ref="C24:C25"/>
    <mergeCell ref="D24:D25"/>
    <mergeCell ref="E24:E25"/>
    <mergeCell ref="F24:F25"/>
    <mergeCell ref="G24:G25"/>
    <mergeCell ref="H24:H25"/>
    <mergeCell ref="I24:I25"/>
    <mergeCell ref="J24:J25"/>
    <mergeCell ref="C28:C29"/>
    <mergeCell ref="D28:D29"/>
    <mergeCell ref="E28:E29"/>
    <mergeCell ref="F28:F29"/>
    <mergeCell ref="G28:G29"/>
    <mergeCell ref="H28:H29"/>
    <mergeCell ref="I28:I29"/>
    <mergeCell ref="J28:J29"/>
    <mergeCell ref="C32:C33"/>
    <mergeCell ref="D32:D33"/>
    <mergeCell ref="E32:E33"/>
    <mergeCell ref="F32:F33"/>
    <mergeCell ref="G32:G33"/>
    <mergeCell ref="H32:H33"/>
    <mergeCell ref="I32:I33"/>
    <mergeCell ref="K24:K25"/>
    <mergeCell ref="L24:L25"/>
    <mergeCell ref="M24:M25"/>
    <mergeCell ref="N24:N25"/>
    <mergeCell ref="O24:O25"/>
    <mergeCell ref="P24:P25"/>
    <mergeCell ref="C26:C27"/>
    <mergeCell ref="D26:D27"/>
    <mergeCell ref="E26:E27"/>
    <mergeCell ref="F26:F27"/>
    <mergeCell ref="G26:G27"/>
    <mergeCell ref="H26:H27"/>
    <mergeCell ref="I26:I27"/>
    <mergeCell ref="J26:J27"/>
    <mergeCell ref="K26:K27"/>
    <mergeCell ref="L26:L27"/>
    <mergeCell ref="M26:M27"/>
    <mergeCell ref="N26:N27"/>
    <mergeCell ref="O26:O27"/>
    <mergeCell ref="P26:P27"/>
    <mergeCell ref="K28:K29"/>
    <mergeCell ref="L28:L29"/>
    <mergeCell ref="M28:M29"/>
    <mergeCell ref="N28:N29"/>
    <mergeCell ref="O28:O29"/>
    <mergeCell ref="P28:P29"/>
    <mergeCell ref="C30:C31"/>
    <mergeCell ref="D30:D31"/>
    <mergeCell ref="E30:E31"/>
    <mergeCell ref="F30:F31"/>
    <mergeCell ref="G30:G31"/>
    <mergeCell ref="H30:H31"/>
    <mergeCell ref="I30:I31"/>
    <mergeCell ref="J30:J31"/>
    <mergeCell ref="K30:K31"/>
    <mergeCell ref="L30:L31"/>
    <mergeCell ref="M30:M31"/>
    <mergeCell ref="N30:N31"/>
    <mergeCell ref="O30:O31"/>
    <mergeCell ref="P30:P31"/>
    <mergeCell ref="J32:J33"/>
    <mergeCell ref="K32:K33"/>
    <mergeCell ref="L32:L33"/>
    <mergeCell ref="M32:M33"/>
    <mergeCell ref="N32:N33"/>
    <mergeCell ref="O32:O33"/>
    <mergeCell ref="P32:P33"/>
    <mergeCell ref="C34:C35"/>
    <mergeCell ref="D34:D35"/>
    <mergeCell ref="E34:E35"/>
    <mergeCell ref="F34:F35"/>
    <mergeCell ref="G34:G35"/>
    <mergeCell ref="H34:H35"/>
    <mergeCell ref="I34:I35"/>
    <mergeCell ref="J34:J35"/>
    <mergeCell ref="K34:K35"/>
    <mergeCell ref="L34:L35"/>
    <mergeCell ref="M34:M35"/>
    <mergeCell ref="N34:N35"/>
    <mergeCell ref="O34:O35"/>
    <mergeCell ref="P34:P35"/>
    <mergeCell ref="E36:E37"/>
    <mergeCell ref="F36:F37"/>
    <mergeCell ref="G36:G37"/>
    <mergeCell ref="H36:H37"/>
    <mergeCell ref="I36:I37"/>
    <mergeCell ref="J36:J37"/>
    <mergeCell ref="K36:K37"/>
    <mergeCell ref="L36:L37"/>
    <mergeCell ref="M36:M37"/>
    <mergeCell ref="C38:C39"/>
    <mergeCell ref="D38:D39"/>
    <mergeCell ref="E38:E39"/>
    <mergeCell ref="F38:F39"/>
    <mergeCell ref="G38:G39"/>
    <mergeCell ref="H38:H39"/>
    <mergeCell ref="I38:I39"/>
    <mergeCell ref="J38:J39"/>
    <mergeCell ref="K38:K39"/>
    <mergeCell ref="C40:C41"/>
    <mergeCell ref="D40:D41"/>
    <mergeCell ref="E40:E41"/>
    <mergeCell ref="F40:F41"/>
    <mergeCell ref="G40:G41"/>
    <mergeCell ref="H40:H41"/>
    <mergeCell ref="I40:I41"/>
    <mergeCell ref="J40:J41"/>
    <mergeCell ref="K40:K41"/>
    <mergeCell ref="M46:M47"/>
    <mergeCell ref="N46:N47"/>
    <mergeCell ref="O46:O47"/>
    <mergeCell ref="P46:P47"/>
    <mergeCell ref="C42:C43"/>
    <mergeCell ref="D42:D43"/>
    <mergeCell ref="E42:E43"/>
    <mergeCell ref="F42:F43"/>
    <mergeCell ref="G42:G43"/>
    <mergeCell ref="H42:H43"/>
    <mergeCell ref="C46:C47"/>
    <mergeCell ref="D46:D47"/>
    <mergeCell ref="E46:E47"/>
    <mergeCell ref="F46:F47"/>
    <mergeCell ref="G46:G47"/>
    <mergeCell ref="H46:H47"/>
    <mergeCell ref="I46:I47"/>
    <mergeCell ref="J46:J47"/>
    <mergeCell ref="K46:K47"/>
    <mergeCell ref="I42:I43"/>
    <mergeCell ref="J42:J43"/>
    <mergeCell ref="K42:K43"/>
    <mergeCell ref="F44:F45"/>
    <mergeCell ref="G44:G45"/>
    <mergeCell ref="D48:D49"/>
    <mergeCell ref="E48:E49"/>
    <mergeCell ref="F48:F49"/>
    <mergeCell ref="G48:G49"/>
    <mergeCell ref="H48:H49"/>
    <mergeCell ref="I48:I49"/>
    <mergeCell ref="J48:J49"/>
    <mergeCell ref="K48:K49"/>
    <mergeCell ref="L46:L47"/>
    <mergeCell ref="L48:L49"/>
    <mergeCell ref="M52:M53"/>
    <mergeCell ref="N52:N53"/>
    <mergeCell ref="O52:O53"/>
    <mergeCell ref="P52:P53"/>
    <mergeCell ref="C50:C51"/>
    <mergeCell ref="D50:D51"/>
    <mergeCell ref="E50:E51"/>
    <mergeCell ref="F50:F51"/>
    <mergeCell ref="G50:G51"/>
    <mergeCell ref="H50:H51"/>
    <mergeCell ref="I50:I51"/>
    <mergeCell ref="J50:J51"/>
    <mergeCell ref="K50:K51"/>
    <mergeCell ref="M48:M49"/>
    <mergeCell ref="N48:N49"/>
    <mergeCell ref="O48:O49"/>
    <mergeCell ref="P48:P49"/>
    <mergeCell ref="L50:L51"/>
    <mergeCell ref="M50:M51"/>
    <mergeCell ref="N50:N51"/>
    <mergeCell ref="O50:O51"/>
    <mergeCell ref="P50:P51"/>
    <mergeCell ref="L54:L55"/>
    <mergeCell ref="M54:M55"/>
    <mergeCell ref="N54:N55"/>
    <mergeCell ref="O54:O55"/>
    <mergeCell ref="P54:P55"/>
    <mergeCell ref="C52:C53"/>
    <mergeCell ref="D52:D53"/>
    <mergeCell ref="E52:E53"/>
    <mergeCell ref="F52:F53"/>
    <mergeCell ref="G52:G53"/>
    <mergeCell ref="C54:C55"/>
    <mergeCell ref="D54:D55"/>
    <mergeCell ref="E54:E55"/>
    <mergeCell ref="F54:F55"/>
    <mergeCell ref="G54:G55"/>
    <mergeCell ref="H54:H55"/>
    <mergeCell ref="I54:I55"/>
    <mergeCell ref="J54:J55"/>
    <mergeCell ref="K54:K55"/>
    <mergeCell ref="H52:H53"/>
    <mergeCell ref="I52:I53"/>
    <mergeCell ref="J52:J53"/>
    <mergeCell ref="K52:K53"/>
    <mergeCell ref="L52:L53"/>
    <mergeCell ref="D58:D59"/>
    <mergeCell ref="E58:E59"/>
    <mergeCell ref="F58:F59"/>
    <mergeCell ref="G58:G59"/>
    <mergeCell ref="H58:H59"/>
    <mergeCell ref="I58:I59"/>
    <mergeCell ref="J58:J59"/>
    <mergeCell ref="K58:K59"/>
    <mergeCell ref="C56:C57"/>
    <mergeCell ref="D56:D57"/>
    <mergeCell ref="E56:E57"/>
    <mergeCell ref="F56:F57"/>
    <mergeCell ref="G56:G57"/>
    <mergeCell ref="H56:H57"/>
    <mergeCell ref="I56:I57"/>
    <mergeCell ref="J56:J57"/>
    <mergeCell ref="K56:K57"/>
    <mergeCell ref="N62:N63"/>
    <mergeCell ref="O62:O63"/>
    <mergeCell ref="P62:P63"/>
    <mergeCell ref="L56:L57"/>
    <mergeCell ref="M56:M57"/>
    <mergeCell ref="N56:N57"/>
    <mergeCell ref="O56:O57"/>
    <mergeCell ref="P56:P57"/>
    <mergeCell ref="L58:L59"/>
    <mergeCell ref="M58:M59"/>
    <mergeCell ref="N58:N59"/>
    <mergeCell ref="O58:O59"/>
    <mergeCell ref="P58:P59"/>
    <mergeCell ref="H60:H61"/>
    <mergeCell ref="I60:I61"/>
    <mergeCell ref="J60:J61"/>
    <mergeCell ref="K60:K61"/>
    <mergeCell ref="L60:L61"/>
    <mergeCell ref="M60:M61"/>
    <mergeCell ref="N60:N61"/>
    <mergeCell ref="O60:O61"/>
    <mergeCell ref="P60:P61"/>
    <mergeCell ref="D60:D61"/>
    <mergeCell ref="E60:E61"/>
    <mergeCell ref="F60:F61"/>
    <mergeCell ref="G60:G61"/>
    <mergeCell ref="C62:C63"/>
    <mergeCell ref="D62:D63"/>
    <mergeCell ref="E62:E63"/>
    <mergeCell ref="F62:F63"/>
    <mergeCell ref="G62:G63"/>
    <mergeCell ref="H62:H63"/>
    <mergeCell ref="I62:I63"/>
    <mergeCell ref="J62:J63"/>
    <mergeCell ref="K62:K63"/>
    <mergeCell ref="L66:L67"/>
    <mergeCell ref="M66:M67"/>
    <mergeCell ref="N66:N67"/>
    <mergeCell ref="O66:O67"/>
    <mergeCell ref="P66:P67"/>
    <mergeCell ref="H66:H67"/>
    <mergeCell ref="I66:I67"/>
    <mergeCell ref="J66:J67"/>
    <mergeCell ref="K66:K67"/>
    <mergeCell ref="H64:H65"/>
    <mergeCell ref="I64:I65"/>
    <mergeCell ref="J64:J65"/>
    <mergeCell ref="L64:L65"/>
    <mergeCell ref="M64:M65"/>
    <mergeCell ref="N64:N65"/>
    <mergeCell ref="K64:K65"/>
    <mergeCell ref="O64:O65"/>
    <mergeCell ref="P64:P65"/>
    <mergeCell ref="L62:L63"/>
    <mergeCell ref="M62:M63"/>
    <mergeCell ref="G68:G69"/>
    <mergeCell ref="H68:H69"/>
    <mergeCell ref="C64:C65"/>
    <mergeCell ref="D64:D65"/>
    <mergeCell ref="E64:E65"/>
    <mergeCell ref="F64:F65"/>
    <mergeCell ref="C66:C67"/>
    <mergeCell ref="D66:D67"/>
    <mergeCell ref="E66:E67"/>
    <mergeCell ref="F66:F67"/>
    <mergeCell ref="G66:G67"/>
    <mergeCell ref="G64:G65"/>
    <mergeCell ref="N68:N69"/>
    <mergeCell ref="O68:O69"/>
    <mergeCell ref="P68:P69"/>
    <mergeCell ref="M70:M71"/>
    <mergeCell ref="N70:N71"/>
    <mergeCell ref="O70:O71"/>
    <mergeCell ref="P70:P71"/>
    <mergeCell ref="M72:M73"/>
    <mergeCell ref="N72:N73"/>
    <mergeCell ref="O72:O73"/>
    <mergeCell ref="P72:P73"/>
    <mergeCell ref="N78:N79"/>
    <mergeCell ref="O78:O79"/>
    <mergeCell ref="P78:P79"/>
    <mergeCell ref="L76:L77"/>
    <mergeCell ref="M76:M77"/>
    <mergeCell ref="N76:N77"/>
    <mergeCell ref="O76:O77"/>
    <mergeCell ref="P76:P77"/>
    <mergeCell ref="D74:D75"/>
    <mergeCell ref="E74:E75"/>
    <mergeCell ref="F74:F75"/>
    <mergeCell ref="G74:G75"/>
    <mergeCell ref="H74:H75"/>
    <mergeCell ref="I74:I75"/>
    <mergeCell ref="J74:J75"/>
    <mergeCell ref="K74:K75"/>
    <mergeCell ref="L74:L75"/>
    <mergeCell ref="H76:H77"/>
    <mergeCell ref="I76:I77"/>
    <mergeCell ref="J76:J77"/>
    <mergeCell ref="K76:K77"/>
    <mergeCell ref="E76:E77"/>
    <mergeCell ref="F76:F77"/>
    <mergeCell ref="G76:G77"/>
    <mergeCell ref="N74:N75"/>
    <mergeCell ref="O74:O75"/>
    <mergeCell ref="P74:P75"/>
    <mergeCell ref="D72:D73"/>
    <mergeCell ref="E72:E73"/>
    <mergeCell ref="F72:F73"/>
    <mergeCell ref="G72:G73"/>
    <mergeCell ref="H72:H73"/>
    <mergeCell ref="I72:I73"/>
    <mergeCell ref="J72:J73"/>
    <mergeCell ref="K72:K73"/>
    <mergeCell ref="L72:L73"/>
    <mergeCell ref="B46:B47"/>
    <mergeCell ref="B50:B51"/>
    <mergeCell ref="B54:B55"/>
    <mergeCell ref="B58:B59"/>
    <mergeCell ref="B62:B63"/>
    <mergeCell ref="B66:B67"/>
    <mergeCell ref="B70:B71"/>
    <mergeCell ref="B74:B75"/>
    <mergeCell ref="C76:C77"/>
    <mergeCell ref="C74:C75"/>
    <mergeCell ref="C72:C73"/>
    <mergeCell ref="C60:C61"/>
    <mergeCell ref="C58:C59"/>
    <mergeCell ref="C48:C49"/>
    <mergeCell ref="C70:C71"/>
    <mergeCell ref="C68:C69"/>
    <mergeCell ref="G109:G116"/>
    <mergeCell ref="D76:D77"/>
    <mergeCell ref="M74:M75"/>
    <mergeCell ref="L68:L69"/>
    <mergeCell ref="I68:I69"/>
    <mergeCell ref="J68:J69"/>
    <mergeCell ref="K68:K69"/>
    <mergeCell ref="D123:D130"/>
    <mergeCell ref="E123:E130"/>
    <mergeCell ref="F123:F130"/>
    <mergeCell ref="G123:G130"/>
    <mergeCell ref="M68:M69"/>
    <mergeCell ref="D70:D71"/>
    <mergeCell ref="E70:E71"/>
    <mergeCell ref="F70:F71"/>
    <mergeCell ref="G70:G71"/>
    <mergeCell ref="H70:H71"/>
    <mergeCell ref="I70:I71"/>
    <mergeCell ref="J70:J71"/>
    <mergeCell ref="K70:K71"/>
    <mergeCell ref="L70:L71"/>
    <mergeCell ref="D68:D69"/>
    <mergeCell ref="E68:E69"/>
    <mergeCell ref="F68:F69"/>
    <mergeCell ref="B117:B120"/>
    <mergeCell ref="C117:C120"/>
    <mergeCell ref="B121:B122"/>
    <mergeCell ref="C121:C122"/>
    <mergeCell ref="D121:D122"/>
    <mergeCell ref="E121:E122"/>
    <mergeCell ref="F121:F122"/>
    <mergeCell ref="Y94:Y100"/>
    <mergeCell ref="D117:D120"/>
    <mergeCell ref="E117:E120"/>
    <mergeCell ref="F117:F120"/>
    <mergeCell ref="G117:G120"/>
    <mergeCell ref="R93:T95"/>
    <mergeCell ref="B94:B99"/>
    <mergeCell ref="C94:C99"/>
    <mergeCell ref="D94:D99"/>
    <mergeCell ref="E94:E99"/>
    <mergeCell ref="F94:F99"/>
    <mergeCell ref="G94:G99"/>
    <mergeCell ref="B109:B116"/>
    <mergeCell ref="C109:C116"/>
    <mergeCell ref="D109:D116"/>
    <mergeCell ref="E109:E116"/>
    <mergeCell ref="F109:F116"/>
    <mergeCell ref="R91:T91"/>
    <mergeCell ref="G133:G135"/>
    <mergeCell ref="B136:B140"/>
    <mergeCell ref="C136:C140"/>
    <mergeCell ref="D136:D140"/>
    <mergeCell ref="G136:G140"/>
    <mergeCell ref="R100:T226"/>
    <mergeCell ref="Y101:Y226"/>
    <mergeCell ref="B174:B175"/>
    <mergeCell ref="C174:C175"/>
    <mergeCell ref="D174:D175"/>
    <mergeCell ref="E174:E175"/>
    <mergeCell ref="F174:F175"/>
    <mergeCell ref="B176:B178"/>
    <mergeCell ref="C176:C178"/>
    <mergeCell ref="D176:D178"/>
    <mergeCell ref="E176:E178"/>
    <mergeCell ref="F176:F178"/>
    <mergeCell ref="G176:G178"/>
    <mergeCell ref="F133:F135"/>
    <mergeCell ref="B142:B149"/>
    <mergeCell ref="C142:C149"/>
    <mergeCell ref="D142:D149"/>
    <mergeCell ref="E142:E149"/>
    <mergeCell ref="Q8:X10"/>
    <mergeCell ref="B91:B93"/>
    <mergeCell ref="C91:C93"/>
    <mergeCell ref="D91:D93"/>
    <mergeCell ref="E91:E93"/>
    <mergeCell ref="F91:F93"/>
    <mergeCell ref="G91:G93"/>
    <mergeCell ref="G78:G79"/>
    <mergeCell ref="H78:H79"/>
    <mergeCell ref="I78:I79"/>
    <mergeCell ref="J78:J79"/>
    <mergeCell ref="K78:K79"/>
    <mergeCell ref="L78:L79"/>
    <mergeCell ref="M78:M79"/>
    <mergeCell ref="B80:B81"/>
    <mergeCell ref="C80:C81"/>
    <mergeCell ref="D80:D81"/>
    <mergeCell ref="E80:E81"/>
    <mergeCell ref="F80:F81"/>
    <mergeCell ref="G80:G81"/>
    <mergeCell ref="H80:H81"/>
    <mergeCell ref="I80:I81"/>
    <mergeCell ref="J80:J81"/>
    <mergeCell ref="K80:K81"/>
    <mergeCell ref="AA94:AA100"/>
    <mergeCell ref="AB94:AB100"/>
    <mergeCell ref="AC94:AC100"/>
    <mergeCell ref="AD94:AD100"/>
    <mergeCell ref="B100:B108"/>
    <mergeCell ref="C100:C108"/>
    <mergeCell ref="D100:D108"/>
    <mergeCell ref="E100:E108"/>
    <mergeCell ref="F100:F108"/>
    <mergeCell ref="G100:G108"/>
    <mergeCell ref="AA101:AA226"/>
    <mergeCell ref="AB101:AB226"/>
    <mergeCell ref="AC101:AC226"/>
    <mergeCell ref="AD101:AD226"/>
    <mergeCell ref="B223:B224"/>
    <mergeCell ref="C223:C224"/>
    <mergeCell ref="D223:D224"/>
    <mergeCell ref="E223:E224"/>
    <mergeCell ref="F223:F224"/>
    <mergeCell ref="B225:B226"/>
    <mergeCell ref="C225:C226"/>
    <mergeCell ref="D225:D226"/>
    <mergeCell ref="Z94:Z100"/>
    <mergeCell ref="U89:W226"/>
    <mergeCell ref="F142:F149"/>
    <mergeCell ref="G142:G149"/>
    <mergeCell ref="B150:B160"/>
    <mergeCell ref="C150:C160"/>
    <mergeCell ref="D150:D160"/>
    <mergeCell ref="E150:E160"/>
    <mergeCell ref="F150:F160"/>
    <mergeCell ref="G150:G160"/>
    <mergeCell ref="B164:B165"/>
    <mergeCell ref="C164:C165"/>
    <mergeCell ref="D164:D165"/>
    <mergeCell ref="E164:E165"/>
    <mergeCell ref="F164:F165"/>
    <mergeCell ref="G164:G165"/>
    <mergeCell ref="C161:C162"/>
    <mergeCell ref="B161:B162"/>
    <mergeCell ref="D161:D162"/>
    <mergeCell ref="E161:E162"/>
    <mergeCell ref="F161:F162"/>
    <mergeCell ref="G161:G162"/>
    <mergeCell ref="C166:C168"/>
    <mergeCell ref="D166:D168"/>
    <mergeCell ref="E166:E168"/>
    <mergeCell ref="F166:F168"/>
    <mergeCell ref="G166:G168"/>
    <mergeCell ref="B171:B173"/>
    <mergeCell ref="C171:C173"/>
    <mergeCell ref="D171:D173"/>
    <mergeCell ref="E171:E173"/>
    <mergeCell ref="F171:F173"/>
    <mergeCell ref="G171:G173"/>
    <mergeCell ref="B180:B182"/>
    <mergeCell ref="C180:C182"/>
    <mergeCell ref="D180:D182"/>
    <mergeCell ref="E180:E182"/>
    <mergeCell ref="F180:F182"/>
    <mergeCell ref="G180:G182"/>
    <mergeCell ref="C183:C184"/>
    <mergeCell ref="D183:D184"/>
    <mergeCell ref="E183:E184"/>
    <mergeCell ref="F183:F184"/>
    <mergeCell ref="G183:G184"/>
    <mergeCell ref="B185:B187"/>
    <mergeCell ref="C185:C187"/>
    <mergeCell ref="D185:D187"/>
    <mergeCell ref="E185:E187"/>
    <mergeCell ref="F185:F187"/>
    <mergeCell ref="G185:G187"/>
    <mergeCell ref="C188:C191"/>
    <mergeCell ref="D188:D191"/>
    <mergeCell ref="E188:E191"/>
    <mergeCell ref="F188:F191"/>
    <mergeCell ref="G188:G191"/>
    <mergeCell ref="B192:B195"/>
    <mergeCell ref="C192:C195"/>
    <mergeCell ref="D192:D195"/>
    <mergeCell ref="E192:E195"/>
    <mergeCell ref="F192:F195"/>
    <mergeCell ref="G192:G195"/>
    <mergeCell ref="C196:C203"/>
    <mergeCell ref="D196:D203"/>
    <mergeCell ref="E196:E203"/>
    <mergeCell ref="F196:F203"/>
    <mergeCell ref="G196:G203"/>
    <mergeCell ref="B205:B213"/>
    <mergeCell ref="C205:C213"/>
    <mergeCell ref="D205:D213"/>
    <mergeCell ref="E205:E213"/>
    <mergeCell ref="F205:F213"/>
    <mergeCell ref="G205:G212"/>
    <mergeCell ref="B214:B222"/>
    <mergeCell ref="C214:C222"/>
    <mergeCell ref="D214:D222"/>
    <mergeCell ref="E214:E222"/>
    <mergeCell ref="F214:F222"/>
    <mergeCell ref="G214:G222"/>
  </mergeCells>
  <phoneticPr fontId="67" type="noConversion"/>
  <dataValidations disablePrompts="1" count="2">
    <dataValidation showDropDown="1" showErrorMessage="1" sqref="N276 N312 N272:N273 N383 H398 H446" xr:uid="{00000000-0002-0000-0C00-000000000000}"/>
    <dataValidation type="date" allowBlank="1" showErrorMessage="1" sqref="M273:M275 M249:M271 M277:M311 M319:M327 M330 M333:M390 M443:M445 M404:M439 M400:M402" xr:uid="{00000000-0002-0000-0C00-000001000000}">
      <formula1>41275</formula1>
      <formula2>42369</formula2>
    </dataValidation>
  </dataValidations>
  <pageMargins left="0.75" right="0.75" top="1" bottom="1" header="0.5" footer="0.5"/>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6"/>
  <sheetViews>
    <sheetView topLeftCell="A34" workbookViewId="0">
      <selection activeCell="B37" sqref="B37:F39"/>
    </sheetView>
  </sheetViews>
  <sheetFormatPr baseColWidth="10" defaultColWidth="9.140625" defaultRowHeight="15"/>
  <cols>
    <col min="1" max="1" width="11.42578125" customWidth="1"/>
    <col min="2" max="2" width="27.85546875" customWidth="1"/>
    <col min="3" max="3" width="35.7109375" customWidth="1"/>
    <col min="4" max="4" width="27.140625" customWidth="1"/>
    <col min="5" max="5" width="11.42578125" customWidth="1"/>
    <col min="6" max="6" width="1.5703125" customWidth="1"/>
    <col min="7" max="256" width="11.42578125" customWidth="1"/>
  </cols>
  <sheetData>
    <row r="1" spans="1:6">
      <c r="A1" s="1132" t="s">
        <v>2401</v>
      </c>
      <c r="B1" s="1133"/>
      <c r="C1" s="1133"/>
      <c r="D1" s="1134"/>
      <c r="E1" s="1133" t="s">
        <v>2402</v>
      </c>
      <c r="F1" s="1134"/>
    </row>
    <row r="2" spans="1:6" ht="15" customHeight="1">
      <c r="A2" s="1137" t="s">
        <v>2403</v>
      </c>
      <c r="B2" s="1138"/>
      <c r="C2" s="1138"/>
      <c r="D2" s="1138"/>
      <c r="E2" s="1138"/>
      <c r="F2" s="1139"/>
    </row>
    <row r="3" spans="1:6">
      <c r="A3" s="1140"/>
      <c r="B3" s="1141"/>
      <c r="C3" s="1141"/>
      <c r="D3" s="1141"/>
      <c r="E3" s="1141"/>
      <c r="F3" s="1142"/>
    </row>
    <row r="4" spans="1:6" ht="30" customHeight="1">
      <c r="A4" s="1127" t="s">
        <v>2404</v>
      </c>
      <c r="B4" s="1078" t="s">
        <v>2405</v>
      </c>
      <c r="C4" s="1078"/>
      <c r="D4" s="1078"/>
      <c r="E4" s="1078"/>
      <c r="F4" s="1079"/>
    </row>
    <row r="5" spans="1:6" ht="167.25" customHeight="1">
      <c r="A5" s="1127"/>
      <c r="B5" s="1143" t="s">
        <v>2406</v>
      </c>
      <c r="C5" s="1090"/>
      <c r="D5" s="1090"/>
      <c r="E5" s="1090"/>
      <c r="F5" s="1091"/>
    </row>
    <row r="6" spans="1:6" ht="30" customHeight="1">
      <c r="A6" s="1127"/>
      <c r="B6" s="1087" t="s">
        <v>2407</v>
      </c>
      <c r="C6" s="1087"/>
      <c r="D6" s="1087"/>
      <c r="E6" s="1087"/>
      <c r="F6" s="1088"/>
    </row>
    <row r="7" spans="1:6" ht="81.75" customHeight="1">
      <c r="A7" s="1127"/>
      <c r="B7" s="1135" t="s">
        <v>2408</v>
      </c>
      <c r="C7" s="1135"/>
      <c r="D7" s="1135"/>
      <c r="E7" s="1135"/>
      <c r="F7" s="1136"/>
    </row>
    <row r="8" spans="1:6" ht="60" customHeight="1">
      <c r="A8" s="1127"/>
      <c r="B8" s="1090" t="s">
        <v>2409</v>
      </c>
      <c r="C8" s="1090"/>
      <c r="D8" s="1090"/>
      <c r="E8" s="1090"/>
      <c r="F8" s="1091"/>
    </row>
    <row r="9" spans="1:6" ht="174" customHeight="1">
      <c r="A9" s="1127"/>
      <c r="B9" s="1135" t="s">
        <v>27</v>
      </c>
      <c r="C9" s="1135"/>
      <c r="D9" s="1135"/>
      <c r="E9" s="1135"/>
      <c r="F9" s="1136"/>
    </row>
    <row r="10" spans="1:6" ht="24.75" customHeight="1">
      <c r="A10" s="1127"/>
      <c r="B10" s="1146" t="s">
        <v>2410</v>
      </c>
      <c r="C10" s="1135"/>
      <c r="D10" s="1135"/>
      <c r="E10" s="1135"/>
      <c r="F10" s="1136"/>
    </row>
    <row r="11" spans="1:6" ht="53.25" customHeight="1">
      <c r="A11" s="1127"/>
      <c r="B11" s="1083" t="s">
        <v>2411</v>
      </c>
      <c r="C11" s="1083"/>
      <c r="D11" s="1083"/>
      <c r="E11" s="1083"/>
      <c r="F11" s="1084"/>
    </row>
    <row r="12" spans="1:6">
      <c r="A12" s="1127"/>
      <c r="B12" s="1090" t="s">
        <v>27</v>
      </c>
      <c r="C12" s="1090"/>
      <c r="D12" s="1090"/>
      <c r="E12" s="1090"/>
      <c r="F12" s="1091"/>
    </row>
    <row r="13" spans="1:6" ht="90" customHeight="1">
      <c r="A13" s="1127"/>
      <c r="B13" s="1144" t="s">
        <v>2412</v>
      </c>
      <c r="C13" s="1144"/>
      <c r="D13" s="1144"/>
      <c r="E13" s="1144"/>
      <c r="F13" s="1145"/>
    </row>
    <row r="14" spans="1:6" ht="408.75" customHeight="1">
      <c r="A14" s="1128"/>
      <c r="B14" s="1104" t="s">
        <v>2413</v>
      </c>
      <c r="C14" s="1104"/>
      <c r="D14" s="1104"/>
      <c r="E14" s="1104"/>
      <c r="F14" s="1105"/>
    </row>
    <row r="15" spans="1:6" ht="15" customHeight="1">
      <c r="A15" s="546" t="s">
        <v>27</v>
      </c>
      <c r="B15" s="1078" t="s">
        <v>2414</v>
      </c>
      <c r="C15" s="1078"/>
      <c r="D15" s="1078"/>
      <c r="E15" s="1079"/>
      <c r="F15" s="288" t="s">
        <v>2415</v>
      </c>
    </row>
    <row r="16" spans="1:6" ht="81.75" customHeight="1">
      <c r="A16" s="546" t="s">
        <v>2416</v>
      </c>
      <c r="B16" s="1080" t="s">
        <v>2417</v>
      </c>
      <c r="C16" s="1081"/>
      <c r="D16" s="1081"/>
      <c r="E16" s="1082"/>
      <c r="F16" s="289" t="s">
        <v>27</v>
      </c>
    </row>
    <row r="17" spans="1:6" ht="335.25" customHeight="1">
      <c r="A17" s="546" t="s">
        <v>27</v>
      </c>
      <c r="B17" s="1085" t="s">
        <v>2418</v>
      </c>
      <c r="C17" s="1085"/>
      <c r="D17" s="1085"/>
      <c r="E17" s="1086"/>
      <c r="F17" s="289" t="s">
        <v>27</v>
      </c>
    </row>
    <row r="18" spans="1:6" ht="45" customHeight="1">
      <c r="A18" s="546" t="s">
        <v>27</v>
      </c>
      <c r="B18" s="1087" t="s">
        <v>2419</v>
      </c>
      <c r="C18" s="1087"/>
      <c r="D18" s="1087"/>
      <c r="E18" s="1088"/>
      <c r="F18" s="289" t="s">
        <v>27</v>
      </c>
    </row>
    <row r="19" spans="1:6">
      <c r="A19" s="546" t="s">
        <v>27</v>
      </c>
      <c r="B19" s="1089" t="s">
        <v>2420</v>
      </c>
      <c r="C19" s="1090"/>
      <c r="D19" s="1090"/>
      <c r="E19" s="1091"/>
      <c r="F19" s="289" t="s">
        <v>27</v>
      </c>
    </row>
    <row r="20" spans="1:6">
      <c r="A20" s="546" t="s">
        <v>27</v>
      </c>
      <c r="B20" s="1089"/>
      <c r="C20" s="1090"/>
      <c r="D20" s="1090"/>
      <c r="E20" s="1091"/>
      <c r="F20" s="289" t="s">
        <v>27</v>
      </c>
    </row>
    <row r="21" spans="1:6" ht="74.25" customHeight="1">
      <c r="A21" s="290" t="s">
        <v>27</v>
      </c>
      <c r="B21" s="1092"/>
      <c r="C21" s="1093"/>
      <c r="D21" s="1093"/>
      <c r="E21" s="1094"/>
      <c r="F21" s="291" t="s">
        <v>27</v>
      </c>
    </row>
    <row r="22" spans="1:6">
      <c r="A22" s="1106" t="s">
        <v>2421</v>
      </c>
      <c r="B22" s="1108" t="s">
        <v>2422</v>
      </c>
      <c r="C22" s="1109"/>
      <c r="D22" s="1109"/>
      <c r="E22" s="1109"/>
      <c r="F22" s="1110"/>
    </row>
    <row r="23" spans="1:6">
      <c r="A23" s="1106"/>
      <c r="B23" s="1089"/>
      <c r="C23" s="1090"/>
      <c r="D23" s="1090"/>
      <c r="E23" s="1090"/>
      <c r="F23" s="1091"/>
    </row>
    <row r="24" spans="1:6">
      <c r="A24" s="1106"/>
      <c r="B24" s="1089"/>
      <c r="C24" s="1090"/>
      <c r="D24" s="1090"/>
      <c r="E24" s="1090"/>
      <c r="F24" s="1091"/>
    </row>
    <row r="25" spans="1:6">
      <c r="A25" s="1107"/>
      <c r="B25" s="1092"/>
      <c r="C25" s="1093"/>
      <c r="D25" s="1093"/>
      <c r="E25" s="1093"/>
      <c r="F25" s="1094"/>
    </row>
    <row r="26" spans="1:6" ht="409.5" customHeight="1">
      <c r="A26" s="292" t="s">
        <v>27</v>
      </c>
      <c r="B26" s="1111" t="s">
        <v>2423</v>
      </c>
      <c r="C26" s="1111"/>
      <c r="D26" s="1111"/>
      <c r="E26" s="1111"/>
      <c r="F26" s="1112"/>
    </row>
    <row r="27" spans="1:6" ht="15.75">
      <c r="A27" s="1129" t="s">
        <v>2424</v>
      </c>
      <c r="B27" s="1130"/>
      <c r="C27" s="1130"/>
      <c r="D27" s="1130"/>
      <c r="E27" s="1130"/>
      <c r="F27" s="1131"/>
    </row>
    <row r="28" spans="1:6">
      <c r="A28" s="1132" t="s">
        <v>2401</v>
      </c>
      <c r="B28" s="1133"/>
      <c r="C28" s="1133"/>
      <c r="D28" s="1134"/>
      <c r="E28" s="1133" t="s">
        <v>2402</v>
      </c>
      <c r="F28" s="1134"/>
    </row>
    <row r="29" spans="1:6" ht="120" customHeight="1">
      <c r="A29" s="1127" t="s">
        <v>2404</v>
      </c>
      <c r="B29" s="1078" t="s">
        <v>2425</v>
      </c>
      <c r="C29" s="1078"/>
      <c r="D29" s="1078"/>
      <c r="E29" s="1078"/>
      <c r="F29" s="1079"/>
    </row>
    <row r="30" spans="1:6">
      <c r="A30" s="1127"/>
      <c r="B30" s="1090" t="s">
        <v>27</v>
      </c>
      <c r="C30" s="1090"/>
      <c r="D30" s="1090"/>
      <c r="E30" s="1090"/>
      <c r="F30" s="1091"/>
    </row>
    <row r="31" spans="1:6" ht="129.75" customHeight="1">
      <c r="A31" s="1127"/>
      <c r="B31" s="1095" t="s">
        <v>2426</v>
      </c>
      <c r="C31" s="1095"/>
      <c r="D31" s="1095"/>
      <c r="E31" s="1095"/>
      <c r="F31" s="1096"/>
    </row>
    <row r="32" spans="1:6">
      <c r="A32" s="1127"/>
      <c r="B32" s="1090" t="s">
        <v>27</v>
      </c>
      <c r="C32" s="1090"/>
      <c r="D32" s="1090"/>
      <c r="E32" s="1090"/>
      <c r="F32" s="1091"/>
    </row>
    <row r="33" spans="1:6" ht="57" customHeight="1">
      <c r="A33" s="1127"/>
      <c r="B33" s="1085" t="s">
        <v>2427</v>
      </c>
      <c r="C33" s="1085"/>
      <c r="D33" s="1085"/>
      <c r="E33" s="1085"/>
      <c r="F33" s="1086"/>
    </row>
    <row r="34" spans="1:6" ht="285.75" customHeight="1">
      <c r="A34" s="1127"/>
      <c r="B34" s="1097" t="s">
        <v>2428</v>
      </c>
      <c r="C34" s="1098"/>
      <c r="D34" s="1098"/>
      <c r="E34" s="1098"/>
      <c r="F34" s="1099"/>
    </row>
    <row r="35" spans="1:6" ht="409.5" customHeight="1">
      <c r="A35" s="1127"/>
      <c r="B35" s="1100"/>
      <c r="C35" s="1101"/>
      <c r="D35" s="1101"/>
      <c r="E35" s="1101"/>
      <c r="F35" s="1102"/>
    </row>
    <row r="36" spans="1:6" ht="47.25" customHeight="1">
      <c r="A36" s="546" t="s">
        <v>27</v>
      </c>
      <c r="B36" s="1109" t="s">
        <v>2429</v>
      </c>
      <c r="C36" s="1109"/>
      <c r="D36" s="1109"/>
      <c r="E36" s="1109"/>
      <c r="F36" s="1110"/>
    </row>
    <row r="37" spans="1:6" ht="332.25" customHeight="1">
      <c r="A37" s="546"/>
      <c r="B37" s="1103" t="s">
        <v>2430</v>
      </c>
      <c r="C37" s="1104"/>
      <c r="D37" s="1104"/>
      <c r="E37" s="1104"/>
      <c r="F37" s="1105"/>
    </row>
    <row r="38" spans="1:6" ht="408" customHeight="1">
      <c r="A38" s="546"/>
      <c r="B38" s="1103"/>
      <c r="C38" s="1104"/>
      <c r="D38" s="1104"/>
      <c r="E38" s="1104"/>
      <c r="F38" s="1105"/>
    </row>
    <row r="39" spans="1:6" ht="403.5" customHeight="1">
      <c r="A39" s="546" t="s">
        <v>27</v>
      </c>
      <c r="B39" s="1103"/>
      <c r="C39" s="1104"/>
      <c r="D39" s="1104"/>
      <c r="E39" s="1104"/>
      <c r="F39" s="1105"/>
    </row>
    <row r="40" spans="1:6" ht="15" customHeight="1">
      <c r="A40" s="546" t="s">
        <v>2431</v>
      </c>
      <c r="B40" s="1083" t="s">
        <v>2432</v>
      </c>
      <c r="C40" s="1083"/>
      <c r="D40" s="1083"/>
      <c r="E40" s="1083"/>
      <c r="F40" s="1084"/>
    </row>
    <row r="41" spans="1:6">
      <c r="A41" s="546" t="s">
        <v>27</v>
      </c>
      <c r="B41" s="1083" t="s">
        <v>27</v>
      </c>
      <c r="C41" s="1083"/>
      <c r="D41" s="1083"/>
      <c r="E41" s="1083"/>
      <c r="F41" s="1084"/>
    </row>
    <row r="42" spans="1:6">
      <c r="A42" s="290" t="s">
        <v>27</v>
      </c>
      <c r="B42" s="1125" t="s">
        <v>27</v>
      </c>
      <c r="C42" s="1125"/>
      <c r="D42" s="1125"/>
      <c r="E42" s="1125"/>
      <c r="F42" s="1126"/>
    </row>
    <row r="43" spans="1:6">
      <c r="A43" s="1127" t="s">
        <v>2433</v>
      </c>
      <c r="B43" s="1113" t="s">
        <v>27</v>
      </c>
      <c r="C43" s="1114"/>
      <c r="D43" s="1114"/>
      <c r="E43" s="1114"/>
      <c r="F43" s="1115"/>
    </row>
    <row r="44" spans="1:6">
      <c r="A44" s="1127"/>
      <c r="B44" s="1116"/>
      <c r="C44" s="1117"/>
      <c r="D44" s="1117"/>
      <c r="E44" s="1117"/>
      <c r="F44" s="1118"/>
    </row>
    <row r="45" spans="1:6">
      <c r="A45" s="1128"/>
      <c r="B45" s="1119"/>
      <c r="C45" s="1120"/>
      <c r="D45" s="1120"/>
      <c r="E45" s="1120"/>
      <c r="F45" s="1121"/>
    </row>
    <row r="46" spans="1:6" ht="30">
      <c r="A46" s="547" t="s">
        <v>2434</v>
      </c>
      <c r="B46" s="1122" t="s">
        <v>27</v>
      </c>
      <c r="C46" s="1123"/>
      <c r="D46" s="1123"/>
      <c r="E46" s="1123"/>
      <c r="F46" s="1124"/>
    </row>
  </sheetData>
  <mergeCells count="41">
    <mergeCell ref="A4:A14"/>
    <mergeCell ref="A1:D1"/>
    <mergeCell ref="B7:F7"/>
    <mergeCell ref="B8:F8"/>
    <mergeCell ref="B11:F11"/>
    <mergeCell ref="B12:F12"/>
    <mergeCell ref="E1:F1"/>
    <mergeCell ref="A2:F3"/>
    <mergeCell ref="B4:F4"/>
    <mergeCell ref="B5:F5"/>
    <mergeCell ref="B6:F6"/>
    <mergeCell ref="B13:F13"/>
    <mergeCell ref="B14:F14"/>
    <mergeCell ref="B10:F10"/>
    <mergeCell ref="B9:F9"/>
    <mergeCell ref="A22:A25"/>
    <mergeCell ref="B22:F25"/>
    <mergeCell ref="B26:F26"/>
    <mergeCell ref="B43:F45"/>
    <mergeCell ref="B46:F46"/>
    <mergeCell ref="B42:F42"/>
    <mergeCell ref="B33:F33"/>
    <mergeCell ref="A43:A45"/>
    <mergeCell ref="B41:F41"/>
    <mergeCell ref="A27:F27"/>
    <mergeCell ref="A28:D28"/>
    <mergeCell ref="E28:F28"/>
    <mergeCell ref="A29:A35"/>
    <mergeCell ref="B29:F29"/>
    <mergeCell ref="B30:F30"/>
    <mergeCell ref="B36:F36"/>
    <mergeCell ref="B15:E15"/>
    <mergeCell ref="B16:E16"/>
    <mergeCell ref="B40:F40"/>
    <mergeCell ref="B17:E17"/>
    <mergeCell ref="B18:E18"/>
    <mergeCell ref="B19:E21"/>
    <mergeCell ref="B31:F31"/>
    <mergeCell ref="B32:F32"/>
    <mergeCell ref="B34:F35"/>
    <mergeCell ref="B37:F39"/>
  </mergeCells>
  <phoneticPr fontId="67"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D74"/>
  <sheetViews>
    <sheetView showGridLines="0" topLeftCell="E1" zoomScale="55" zoomScaleNormal="55" workbookViewId="0">
      <pane ySplit="2" topLeftCell="A37" activePane="bottomLeft" state="frozen"/>
      <selection activeCell="E1" sqref="E1"/>
      <selection pane="bottomLeft" activeCell="AH10" sqref="AH10"/>
    </sheetView>
  </sheetViews>
  <sheetFormatPr baseColWidth="10" defaultColWidth="9.140625" defaultRowHeight="15"/>
  <cols>
    <col min="1" max="3" width="11.42578125" customWidth="1"/>
    <col min="4" max="4" width="103" customWidth="1"/>
    <col min="5" max="7" width="11.42578125" customWidth="1"/>
    <col min="8" max="8" width="23.42578125" customWidth="1"/>
    <col min="9" max="9" width="11.42578125" customWidth="1"/>
    <col min="10" max="10" width="27.5703125" style="224" customWidth="1"/>
    <col min="11" max="11" width="11.42578125" customWidth="1"/>
    <col min="12" max="12" width="11.42578125" style="224" customWidth="1"/>
    <col min="13" max="13" width="20.5703125" bestFit="1" customWidth="1"/>
    <col min="14" max="17" width="11.42578125" customWidth="1"/>
    <col min="18" max="18" width="31" bestFit="1" customWidth="1"/>
    <col min="19" max="20" width="11.42578125" customWidth="1"/>
    <col min="21" max="21" width="11.42578125" style="223" customWidth="1"/>
    <col min="22" max="30" width="11.42578125" customWidth="1"/>
    <col min="31" max="31" width="13.28515625" customWidth="1"/>
    <col min="32" max="32" width="11.42578125" customWidth="1"/>
    <col min="33" max="33" width="13.85546875" customWidth="1"/>
    <col min="34" max="34" width="17.42578125" bestFit="1" customWidth="1"/>
    <col min="35" max="36" width="11.42578125" customWidth="1"/>
    <col min="37" max="37" width="13" customWidth="1"/>
    <col min="38" max="39" width="11.42578125" customWidth="1"/>
    <col min="40" max="40" width="15.7109375" customWidth="1"/>
    <col min="41" max="41" width="11.42578125" customWidth="1"/>
    <col min="42" max="42" width="120" customWidth="1"/>
    <col min="43" max="45" width="13.5703125" customWidth="1"/>
    <col min="46" max="46" width="12.42578125" customWidth="1"/>
    <col min="47" max="47" width="12.7109375" customWidth="1"/>
    <col min="48" max="50" width="14.5703125" customWidth="1"/>
    <col min="51" max="51" width="11.42578125" customWidth="1"/>
    <col min="52" max="52" width="22.85546875" bestFit="1" customWidth="1"/>
    <col min="53" max="53" width="19.28515625" customWidth="1"/>
    <col min="54" max="54" width="11.42578125" customWidth="1"/>
    <col min="55" max="55" width="17.85546875" customWidth="1"/>
    <col min="56" max="56" width="16" customWidth="1"/>
    <col min="57" max="257" width="11.42578125" customWidth="1"/>
  </cols>
  <sheetData>
    <row r="1" spans="1:160" s="8" customFormat="1" ht="45.75" customHeight="1">
      <c r="A1" s="1150" t="s">
        <v>2435</v>
      </c>
      <c r="B1" s="1150"/>
      <c r="C1" s="1150"/>
      <c r="D1" s="1150"/>
      <c r="E1" s="1150"/>
      <c r="F1" s="1150"/>
      <c r="G1" s="1150"/>
      <c r="H1" s="1150"/>
      <c r="I1" s="1150"/>
      <c r="J1" s="1150"/>
      <c r="K1" s="1150"/>
      <c r="L1" s="1150"/>
      <c r="M1" s="1150"/>
      <c r="N1" s="1150"/>
      <c r="O1" s="1150"/>
      <c r="P1" s="1151"/>
      <c r="Q1" s="1152" t="s">
        <v>2436</v>
      </c>
      <c r="R1" s="1153"/>
      <c r="S1" s="1154" t="s">
        <v>2437</v>
      </c>
      <c r="T1" s="1155"/>
      <c r="U1" s="1155"/>
      <c r="V1" s="1155"/>
      <c r="W1" s="1156"/>
      <c r="X1" s="1157" t="s">
        <v>2438</v>
      </c>
      <c r="Y1" s="1157"/>
      <c r="Z1" s="1157"/>
      <c r="AA1" s="1157"/>
      <c r="AB1" s="1158"/>
      <c r="AC1" s="1159" t="s">
        <v>2439</v>
      </c>
      <c r="AD1" s="1160"/>
      <c r="AE1" s="1160"/>
      <c r="AF1" s="1160"/>
      <c r="AG1" s="1161"/>
      <c r="AH1" s="1147" t="s">
        <v>2440</v>
      </c>
      <c r="AI1" s="1147"/>
      <c r="AJ1" s="1147"/>
      <c r="AK1" s="1147"/>
      <c r="AL1" s="1147"/>
      <c r="AM1" s="1148" t="s">
        <v>2441</v>
      </c>
      <c r="AN1" s="1149"/>
      <c r="AO1" s="548" t="s">
        <v>27</v>
      </c>
      <c r="AP1" s="293" t="s">
        <v>27</v>
      </c>
      <c r="AQ1" s="294"/>
      <c r="AR1" s="294"/>
      <c r="AS1" s="294"/>
      <c r="AT1" s="294"/>
      <c r="AU1" s="294"/>
      <c r="AV1" s="294"/>
      <c r="AW1" s="294"/>
      <c r="AX1" s="294"/>
      <c r="AY1" s="294"/>
      <c r="AZ1" s="294"/>
      <c r="BA1" s="294"/>
      <c r="BB1" s="294"/>
      <c r="BC1" s="294"/>
      <c r="BD1" s="294"/>
      <c r="BE1" s="294"/>
      <c r="BF1" s="294"/>
      <c r="BG1" s="294"/>
      <c r="BH1" s="294"/>
      <c r="BI1" s="294"/>
      <c r="BJ1" s="294"/>
      <c r="BK1" s="294"/>
      <c r="BL1" s="294"/>
      <c r="BM1" s="294"/>
      <c r="BN1" s="294"/>
      <c r="BO1" s="294"/>
      <c r="BP1" s="294"/>
      <c r="BQ1" s="294"/>
      <c r="BR1" s="294"/>
      <c r="BS1" s="294"/>
      <c r="BT1" s="294"/>
      <c r="BU1" s="294"/>
      <c r="BV1" s="294"/>
      <c r="BW1" s="294"/>
      <c r="BX1" s="294"/>
      <c r="BY1" s="294"/>
      <c r="BZ1" s="294"/>
      <c r="CA1" s="294"/>
      <c r="CB1" s="294"/>
      <c r="CC1" s="294"/>
      <c r="CD1" s="294"/>
      <c r="CE1" s="294"/>
      <c r="CF1" s="294"/>
      <c r="CG1" s="294"/>
      <c r="CH1" s="294"/>
      <c r="CI1" s="294"/>
      <c r="CJ1" s="294"/>
      <c r="CK1" s="294"/>
      <c r="CL1" s="294"/>
      <c r="CM1" s="294"/>
      <c r="CN1" s="294"/>
      <c r="CO1" s="294"/>
      <c r="CP1" s="294"/>
      <c r="CQ1" s="294"/>
      <c r="CR1" s="294"/>
      <c r="CS1" s="294"/>
      <c r="CT1" s="294"/>
      <c r="CU1" s="294"/>
      <c r="CV1" s="294"/>
      <c r="CW1" s="294"/>
      <c r="CX1" s="294"/>
      <c r="CY1" s="294"/>
      <c r="CZ1" s="294"/>
      <c r="DA1" s="294"/>
      <c r="DB1" s="294"/>
      <c r="DC1" s="294"/>
      <c r="DD1" s="294"/>
      <c r="DE1" s="294"/>
      <c r="DF1" s="294"/>
      <c r="DG1" s="294"/>
      <c r="DH1" s="294"/>
      <c r="DI1" s="294"/>
      <c r="DJ1" s="294"/>
      <c r="DK1" s="294"/>
      <c r="DL1" s="294"/>
      <c r="DM1" s="294"/>
      <c r="DN1" s="294"/>
      <c r="DO1" s="294"/>
      <c r="DP1" s="294"/>
      <c r="DQ1" s="294"/>
      <c r="DR1" s="294"/>
      <c r="DS1" s="294"/>
      <c r="DT1" s="294"/>
      <c r="DU1" s="294"/>
      <c r="DV1" s="294"/>
      <c r="DW1" s="294"/>
      <c r="DX1" s="294"/>
      <c r="DY1" s="294"/>
      <c r="DZ1" s="294"/>
      <c r="EA1" s="294"/>
      <c r="EB1" s="294"/>
      <c r="EC1" s="294"/>
      <c r="ED1" s="294"/>
      <c r="EE1" s="294"/>
      <c r="EF1" s="294"/>
      <c r="EG1" s="294"/>
      <c r="EH1" s="294"/>
      <c r="EI1" s="294"/>
      <c r="EJ1" s="294"/>
      <c r="EK1" s="294"/>
      <c r="EL1" s="294"/>
      <c r="EM1" s="294"/>
      <c r="EN1" s="294"/>
      <c r="EO1" s="294"/>
      <c r="EP1" s="294"/>
      <c r="EQ1" s="7"/>
      <c r="ER1" s="7"/>
      <c r="ES1" s="7"/>
      <c r="ET1" s="7"/>
      <c r="EU1" s="7"/>
      <c r="EV1" s="7"/>
      <c r="EW1" s="7"/>
      <c r="EX1" s="7"/>
      <c r="EY1" s="7"/>
      <c r="EZ1" s="7"/>
      <c r="FA1" s="7"/>
      <c r="FB1" s="7"/>
      <c r="FC1" s="7"/>
      <c r="FD1" s="7"/>
    </row>
    <row r="2" spans="1:160" s="10" customFormat="1" ht="20.25" customHeight="1">
      <c r="A2" s="708" t="s">
        <v>1</v>
      </c>
      <c r="B2" s="709" t="s">
        <v>1242</v>
      </c>
      <c r="C2" s="709" t="s">
        <v>2442</v>
      </c>
      <c r="D2" s="709" t="s">
        <v>2443</v>
      </c>
      <c r="E2" s="709" t="s">
        <v>2444</v>
      </c>
      <c r="F2" s="709" t="s">
        <v>2445</v>
      </c>
      <c r="G2" s="709" t="s">
        <v>2446</v>
      </c>
      <c r="H2" s="709" t="s">
        <v>2447</v>
      </c>
      <c r="I2" s="709" t="s">
        <v>2448</v>
      </c>
      <c r="J2" s="709" t="s">
        <v>2449</v>
      </c>
      <c r="K2" s="709" t="s">
        <v>2450</v>
      </c>
      <c r="L2" s="709" t="s">
        <v>2451</v>
      </c>
      <c r="M2" s="709" t="s">
        <v>2452</v>
      </c>
      <c r="N2" s="709" t="s">
        <v>2453</v>
      </c>
      <c r="O2" s="709" t="s">
        <v>2454</v>
      </c>
      <c r="P2" s="709" t="s">
        <v>2455</v>
      </c>
      <c r="Q2" s="326">
        <v>2024</v>
      </c>
      <c r="R2" s="327" t="s">
        <v>2456</v>
      </c>
      <c r="S2" s="471">
        <v>2021</v>
      </c>
      <c r="T2" s="472">
        <v>2022</v>
      </c>
      <c r="U2" s="473">
        <v>2023</v>
      </c>
      <c r="V2" s="473">
        <v>2024</v>
      </c>
      <c r="W2" s="474" t="s">
        <v>2457</v>
      </c>
      <c r="X2" s="710">
        <v>2021</v>
      </c>
      <c r="Y2" s="328">
        <v>2022</v>
      </c>
      <c r="Z2" s="329">
        <v>2023</v>
      </c>
      <c r="AA2" s="329">
        <v>2024</v>
      </c>
      <c r="AB2" s="330" t="s">
        <v>2458</v>
      </c>
      <c r="AC2" s="475">
        <v>2021</v>
      </c>
      <c r="AD2" s="331">
        <v>2022</v>
      </c>
      <c r="AE2" s="332">
        <v>2023</v>
      </c>
      <c r="AF2" s="332">
        <v>2024</v>
      </c>
      <c r="AG2" s="476" t="s">
        <v>2459</v>
      </c>
      <c r="AH2" s="710">
        <v>2021</v>
      </c>
      <c r="AI2" s="328">
        <v>2022</v>
      </c>
      <c r="AJ2" s="329">
        <v>2023</v>
      </c>
      <c r="AK2" s="329">
        <v>2024</v>
      </c>
      <c r="AL2" s="333" t="s">
        <v>2460</v>
      </c>
      <c r="AM2" s="477" t="s">
        <v>2461</v>
      </c>
      <c r="AN2" s="478" t="s">
        <v>2462</v>
      </c>
      <c r="AO2" s="711" t="s">
        <v>2463</v>
      </c>
      <c r="AP2" s="334" t="s">
        <v>2464</v>
      </c>
      <c r="AQ2" s="295"/>
      <c r="AR2" s="295"/>
      <c r="AS2" s="295"/>
      <c r="AT2" s="295"/>
      <c r="AU2" s="295"/>
      <c r="AV2" s="295"/>
      <c r="AW2" s="295"/>
      <c r="AX2" s="295"/>
      <c r="AY2" s="295"/>
      <c r="AZ2" s="295"/>
      <c r="BA2" s="295"/>
      <c r="BB2" s="295"/>
      <c r="BC2" s="295"/>
      <c r="BD2" s="295"/>
      <c r="BE2" s="295"/>
      <c r="BF2" s="295"/>
      <c r="BG2" s="295"/>
      <c r="BH2" s="295"/>
      <c r="BI2" s="295"/>
      <c r="BJ2" s="295"/>
      <c r="BK2" s="295"/>
      <c r="BL2" s="295"/>
      <c r="BM2" s="295"/>
      <c r="BN2" s="295"/>
      <c r="BO2" s="295"/>
      <c r="BP2" s="295"/>
      <c r="BQ2" s="295"/>
      <c r="BR2" s="295"/>
      <c r="BS2" s="295"/>
      <c r="BT2" s="295"/>
      <c r="BU2" s="295"/>
      <c r="BV2" s="295"/>
      <c r="BW2" s="295"/>
      <c r="BX2" s="295"/>
      <c r="BY2" s="295"/>
      <c r="BZ2" s="295"/>
      <c r="CA2" s="295"/>
      <c r="CB2" s="295"/>
      <c r="CC2" s="295"/>
      <c r="CD2" s="295"/>
      <c r="CE2" s="295"/>
      <c r="CF2" s="295"/>
      <c r="CG2" s="295"/>
      <c r="CH2" s="295"/>
      <c r="CI2" s="295"/>
      <c r="CJ2" s="295"/>
      <c r="CK2" s="295"/>
      <c r="CL2" s="295"/>
      <c r="CM2" s="295"/>
      <c r="CN2" s="295"/>
      <c r="CO2" s="295"/>
      <c r="CP2" s="295"/>
      <c r="CQ2" s="295"/>
      <c r="CR2" s="295"/>
      <c r="CS2" s="295"/>
      <c r="CT2" s="295"/>
      <c r="CU2" s="295"/>
      <c r="CV2" s="295"/>
      <c r="CW2" s="295"/>
      <c r="CX2" s="295"/>
      <c r="CY2" s="295"/>
      <c r="CZ2" s="295"/>
      <c r="DA2" s="295"/>
      <c r="DB2" s="295"/>
      <c r="DC2" s="295"/>
      <c r="DD2" s="295"/>
      <c r="DE2" s="295"/>
      <c r="DF2" s="295"/>
      <c r="DG2" s="295"/>
      <c r="DH2" s="295"/>
      <c r="DI2" s="295"/>
      <c r="DJ2" s="295"/>
      <c r="DK2" s="295"/>
      <c r="DL2" s="295"/>
      <c r="DM2" s="295"/>
      <c r="DN2" s="295"/>
      <c r="DO2" s="295"/>
      <c r="DP2" s="295"/>
      <c r="DQ2" s="295"/>
      <c r="DR2" s="295"/>
      <c r="DS2" s="295"/>
      <c r="DT2" s="295"/>
      <c r="DU2" s="295"/>
      <c r="DV2" s="295"/>
      <c r="DW2" s="295"/>
      <c r="DX2" s="295"/>
      <c r="DY2" s="295"/>
      <c r="DZ2" s="295"/>
      <c r="EA2" s="295"/>
      <c r="EB2" s="295"/>
      <c r="EC2" s="295"/>
      <c r="ED2" s="295"/>
      <c r="EE2" s="295"/>
      <c r="EF2" s="295"/>
      <c r="EG2" s="295"/>
      <c r="EH2" s="295"/>
      <c r="EI2" s="295"/>
      <c r="EJ2" s="295"/>
      <c r="EK2" s="295"/>
      <c r="EL2" s="295"/>
      <c r="EM2" s="295"/>
      <c r="EN2" s="295"/>
      <c r="EO2" s="295"/>
      <c r="EP2" s="295"/>
      <c r="EQ2" s="9"/>
      <c r="ER2" s="9"/>
      <c r="ES2" s="9"/>
      <c r="ET2" s="9"/>
      <c r="EU2" s="9"/>
      <c r="EV2" s="9"/>
      <c r="EW2" s="9"/>
      <c r="EX2" s="9"/>
      <c r="EY2" s="9"/>
      <c r="EZ2" s="9"/>
      <c r="FA2" s="9"/>
      <c r="FB2" s="9"/>
      <c r="FC2" s="9"/>
      <c r="FD2" s="9"/>
    </row>
    <row r="3" spans="1:160" s="11" customFormat="1" ht="12.75">
      <c r="A3" s="712">
        <v>1</v>
      </c>
      <c r="B3" s="713" t="s">
        <v>2465</v>
      </c>
      <c r="C3" s="713">
        <v>1</v>
      </c>
      <c r="D3" s="713" t="s">
        <v>2466</v>
      </c>
      <c r="E3" s="713">
        <v>1</v>
      </c>
      <c r="F3" s="713" t="s">
        <v>2467</v>
      </c>
      <c r="G3" s="714">
        <v>60</v>
      </c>
      <c r="H3" s="713" t="s">
        <v>2468</v>
      </c>
      <c r="I3" s="715">
        <v>2</v>
      </c>
      <c r="J3" s="715" t="s">
        <v>2469</v>
      </c>
      <c r="K3" s="713">
        <v>1815</v>
      </c>
      <c r="L3" s="715">
        <v>18151</v>
      </c>
      <c r="M3" s="713" t="s">
        <v>1886</v>
      </c>
      <c r="N3" s="713">
        <v>1</v>
      </c>
      <c r="O3" s="713" t="s">
        <v>2470</v>
      </c>
      <c r="P3" s="713">
        <v>431</v>
      </c>
      <c r="Q3" s="713">
        <v>431</v>
      </c>
      <c r="R3" s="713">
        <v>1724</v>
      </c>
      <c r="S3" s="479">
        <v>431</v>
      </c>
      <c r="T3" s="479">
        <v>431</v>
      </c>
      <c r="U3" s="479">
        <v>679</v>
      </c>
      <c r="V3" s="479">
        <v>0</v>
      </c>
      <c r="W3" s="479">
        <v>1110</v>
      </c>
      <c r="X3" s="479">
        <v>431</v>
      </c>
      <c r="Y3" s="713">
        <v>431</v>
      </c>
      <c r="Z3" s="713">
        <v>679</v>
      </c>
      <c r="AA3" s="713">
        <v>0</v>
      </c>
      <c r="AB3" s="713">
        <v>1541</v>
      </c>
      <c r="AC3" s="480">
        <v>733714787</v>
      </c>
      <c r="AD3" s="716">
        <v>747283970</v>
      </c>
      <c r="AE3" s="717">
        <v>1125462235</v>
      </c>
      <c r="AF3" s="718">
        <v>0</v>
      </c>
      <c r="AG3" s="480">
        <f>+AC3+AD3+AE3+AF3</f>
        <v>2606460992</v>
      </c>
      <c r="AH3" s="480">
        <v>665221226</v>
      </c>
      <c r="AI3" s="716">
        <v>689277127</v>
      </c>
      <c r="AJ3" s="716">
        <v>1004482188</v>
      </c>
      <c r="AK3" s="718">
        <v>0</v>
      </c>
      <c r="AL3" s="716">
        <f>+AH3+AI3+AJ3+AK3</f>
        <v>2358980541</v>
      </c>
      <c r="AM3" s="479">
        <v>679</v>
      </c>
      <c r="AN3" s="716">
        <v>1004482188</v>
      </c>
      <c r="AO3" s="481" t="s">
        <v>2471</v>
      </c>
      <c r="AP3" s="715" t="s">
        <v>2472</v>
      </c>
      <c r="AQ3" s="296"/>
      <c r="AR3" s="296"/>
      <c r="AS3" s="296"/>
      <c r="AT3" s="296"/>
      <c r="AU3" s="296"/>
      <c r="AV3" s="296"/>
      <c r="AW3" s="296"/>
      <c r="AX3" s="296"/>
      <c r="AY3" s="296"/>
      <c r="AZ3" s="296"/>
      <c r="BA3" s="296"/>
      <c r="BB3" s="296"/>
      <c r="BC3" s="296"/>
      <c r="BD3" s="296"/>
      <c r="BE3" s="296"/>
      <c r="BF3" s="296"/>
      <c r="BG3" s="296"/>
      <c r="BH3" s="296"/>
      <c r="BI3" s="296"/>
      <c r="BJ3" s="296"/>
      <c r="BK3" s="296"/>
      <c r="BL3" s="296"/>
      <c r="BM3" s="296"/>
      <c r="BN3" s="296"/>
      <c r="BO3" s="296"/>
      <c r="BP3" s="296"/>
      <c r="BQ3" s="296"/>
      <c r="BR3" s="296"/>
      <c r="BS3" s="296"/>
      <c r="BT3" s="296"/>
      <c r="BU3" s="296"/>
      <c r="BV3" s="296"/>
      <c r="BW3" s="296"/>
      <c r="BX3" s="296"/>
      <c r="BY3" s="296"/>
      <c r="BZ3" s="296"/>
      <c r="CA3" s="296"/>
      <c r="CB3" s="296"/>
      <c r="CC3" s="296"/>
      <c r="CD3" s="296"/>
      <c r="CE3" s="296"/>
      <c r="CF3" s="296"/>
      <c r="CG3" s="296"/>
      <c r="CH3" s="296"/>
      <c r="CI3" s="296"/>
      <c r="CJ3" s="296"/>
      <c r="CK3" s="296"/>
      <c r="CL3" s="296"/>
      <c r="CM3" s="296"/>
      <c r="CN3" s="296"/>
      <c r="CO3" s="296"/>
      <c r="CP3" s="296"/>
      <c r="CQ3" s="296"/>
      <c r="CR3" s="296"/>
      <c r="CS3" s="296"/>
      <c r="CT3" s="296"/>
      <c r="CU3" s="296"/>
      <c r="CV3" s="296"/>
      <c r="CW3" s="296"/>
      <c r="CX3" s="296"/>
      <c r="CY3" s="296"/>
      <c r="CZ3" s="296"/>
      <c r="DA3" s="296"/>
      <c r="DB3" s="296"/>
      <c r="DC3" s="296"/>
      <c r="DD3" s="296"/>
      <c r="DE3" s="296"/>
      <c r="DF3" s="296"/>
      <c r="DG3" s="296"/>
      <c r="DH3" s="296"/>
      <c r="DI3" s="296"/>
      <c r="DJ3" s="296"/>
      <c r="DK3" s="296"/>
      <c r="DL3" s="296"/>
      <c r="DM3" s="296"/>
      <c r="DN3" s="296"/>
      <c r="DO3" s="296"/>
      <c r="DP3" s="296"/>
      <c r="DQ3" s="296"/>
      <c r="DR3" s="296"/>
      <c r="DS3" s="296"/>
      <c r="DT3" s="296"/>
      <c r="DU3" s="296"/>
      <c r="DV3" s="296"/>
      <c r="DW3" s="296"/>
      <c r="DX3" s="296"/>
      <c r="DY3" s="296"/>
      <c r="DZ3" s="296"/>
      <c r="EA3" s="296"/>
      <c r="EB3" s="296"/>
      <c r="EC3" s="296"/>
      <c r="ED3" s="296"/>
      <c r="EE3" s="296"/>
      <c r="EF3" s="296"/>
      <c r="EG3" s="296"/>
      <c r="EH3" s="296"/>
      <c r="EI3" s="296"/>
      <c r="EJ3" s="296"/>
      <c r="EK3" s="296"/>
      <c r="EL3" s="296"/>
      <c r="EM3" s="296"/>
      <c r="EN3" s="296"/>
      <c r="EO3" s="296"/>
      <c r="EP3" s="296"/>
      <c r="EQ3" s="280"/>
      <c r="ER3" s="280"/>
      <c r="ES3" s="280"/>
      <c r="ET3" s="280"/>
      <c r="EU3" s="280"/>
      <c r="EV3" s="280"/>
      <c r="EW3" s="280"/>
      <c r="EX3" s="280"/>
      <c r="EY3" s="280"/>
      <c r="EZ3" s="280"/>
      <c r="FA3" s="280"/>
      <c r="FB3" s="280"/>
      <c r="FC3" s="280"/>
      <c r="FD3" s="280"/>
    </row>
    <row r="4" spans="1:160" s="11" customFormat="1" ht="12.75">
      <c r="A4" s="482">
        <v>2</v>
      </c>
      <c r="B4" s="479" t="s">
        <v>2465</v>
      </c>
      <c r="C4" s="479">
        <v>1</v>
      </c>
      <c r="D4" s="479" t="s">
        <v>2466</v>
      </c>
      <c r="E4" s="479">
        <v>1</v>
      </c>
      <c r="F4" s="479" t="s">
        <v>2467</v>
      </c>
      <c r="G4" s="479">
        <v>61</v>
      </c>
      <c r="H4" s="479" t="s">
        <v>2473</v>
      </c>
      <c r="I4" s="479">
        <v>1</v>
      </c>
      <c r="J4" s="481" t="s">
        <v>2474</v>
      </c>
      <c r="K4" s="479">
        <v>1815</v>
      </c>
      <c r="L4" s="481">
        <v>18152</v>
      </c>
      <c r="M4" s="479" t="s">
        <v>1886</v>
      </c>
      <c r="N4" s="479">
        <v>2</v>
      </c>
      <c r="O4" s="479" t="s">
        <v>2475</v>
      </c>
      <c r="P4" s="479">
        <v>2960</v>
      </c>
      <c r="Q4" s="479">
        <v>720</v>
      </c>
      <c r="R4" s="479">
        <v>2960</v>
      </c>
      <c r="S4" s="479">
        <v>732</v>
      </c>
      <c r="T4" s="479">
        <v>754</v>
      </c>
      <c r="U4" s="479">
        <v>754</v>
      </c>
      <c r="V4" s="479">
        <v>0</v>
      </c>
      <c r="W4" s="479">
        <v>1508</v>
      </c>
      <c r="X4" s="479">
        <v>3146</v>
      </c>
      <c r="Y4" s="479">
        <v>3308</v>
      </c>
      <c r="Z4" s="479">
        <v>0</v>
      </c>
      <c r="AA4" s="479">
        <v>0</v>
      </c>
      <c r="AB4" s="479">
        <v>6454</v>
      </c>
      <c r="AC4" s="480">
        <v>2137069804</v>
      </c>
      <c r="AD4" s="480">
        <v>3471977000</v>
      </c>
      <c r="AE4" s="483">
        <v>1870157760</v>
      </c>
      <c r="AF4" s="718">
        <v>0</v>
      </c>
      <c r="AG4" s="480">
        <f t="shared" ref="AG4:AG67" si="0">+AC4+AD4+AE4+AF4</f>
        <v>7479204564</v>
      </c>
      <c r="AH4" s="480">
        <v>2137069804</v>
      </c>
      <c r="AI4" s="480">
        <v>3460127000</v>
      </c>
      <c r="AJ4" s="480">
        <v>1856207760</v>
      </c>
      <c r="AK4" s="718">
        <v>0</v>
      </c>
      <c r="AL4" s="716">
        <f t="shared" ref="AL4:AL67" si="1">+AH4+AI4+AJ4+AK4</f>
        <v>7453404564</v>
      </c>
      <c r="AM4" s="479">
        <v>754</v>
      </c>
      <c r="AN4" s="716">
        <v>1856207760</v>
      </c>
      <c r="AO4" s="481" t="s">
        <v>2471</v>
      </c>
      <c r="AP4" s="481" t="s">
        <v>2476</v>
      </c>
      <c r="AQ4" s="296"/>
      <c r="AR4" s="296"/>
      <c r="AS4" s="296"/>
      <c r="AT4" s="296"/>
      <c r="AU4" s="296"/>
      <c r="AV4" s="296"/>
      <c r="AW4" s="296"/>
      <c r="AX4" s="296"/>
      <c r="AY4" s="296"/>
      <c r="AZ4" s="296"/>
      <c r="BA4" s="296"/>
      <c r="BB4" s="296"/>
      <c r="BC4" s="296"/>
      <c r="BD4" s="296"/>
      <c r="BE4" s="296"/>
      <c r="BF4" s="296"/>
      <c r="BG4" s="296"/>
      <c r="BH4" s="296"/>
      <c r="BI4" s="296"/>
      <c r="BJ4" s="296"/>
      <c r="BK4" s="296"/>
      <c r="BL4" s="296"/>
      <c r="BM4" s="296"/>
      <c r="BN4" s="296"/>
      <c r="BO4" s="296"/>
      <c r="BP4" s="296"/>
      <c r="BQ4" s="296"/>
      <c r="BR4" s="296"/>
      <c r="BS4" s="296"/>
      <c r="BT4" s="296"/>
      <c r="BU4" s="296"/>
      <c r="BV4" s="296"/>
      <c r="BW4" s="296"/>
      <c r="BX4" s="296"/>
      <c r="BY4" s="296"/>
      <c r="BZ4" s="296"/>
      <c r="CA4" s="296"/>
      <c r="CB4" s="296"/>
      <c r="CC4" s="296"/>
      <c r="CD4" s="296"/>
      <c r="CE4" s="296"/>
      <c r="CF4" s="296"/>
      <c r="CG4" s="296"/>
      <c r="CH4" s="296"/>
      <c r="CI4" s="296"/>
      <c r="CJ4" s="296"/>
      <c r="CK4" s="296"/>
      <c r="CL4" s="296"/>
      <c r="CM4" s="296"/>
      <c r="CN4" s="296"/>
      <c r="CO4" s="296"/>
      <c r="CP4" s="296"/>
      <c r="CQ4" s="296"/>
      <c r="CR4" s="296"/>
      <c r="CS4" s="296"/>
      <c r="CT4" s="296"/>
      <c r="CU4" s="296"/>
      <c r="CV4" s="296"/>
      <c r="CW4" s="296"/>
      <c r="CX4" s="296"/>
      <c r="CY4" s="296"/>
      <c r="CZ4" s="296"/>
      <c r="DA4" s="296"/>
      <c r="DB4" s="296"/>
      <c r="DC4" s="296"/>
      <c r="DD4" s="296"/>
      <c r="DE4" s="296"/>
      <c r="DF4" s="296"/>
      <c r="DG4" s="296"/>
      <c r="DH4" s="296"/>
      <c r="DI4" s="296"/>
      <c r="DJ4" s="296"/>
      <c r="DK4" s="296"/>
      <c r="DL4" s="296"/>
      <c r="DM4" s="296"/>
      <c r="DN4" s="296"/>
      <c r="DO4" s="296"/>
      <c r="DP4" s="296"/>
      <c r="DQ4" s="296"/>
      <c r="DR4" s="296"/>
      <c r="DS4" s="296"/>
      <c r="DT4" s="296"/>
      <c r="DU4" s="296"/>
      <c r="DV4" s="296"/>
      <c r="DW4" s="296"/>
      <c r="DX4" s="296"/>
      <c r="DY4" s="296"/>
      <c r="DZ4" s="296"/>
      <c r="EA4" s="296"/>
      <c r="EB4" s="296"/>
      <c r="EC4" s="296"/>
      <c r="ED4" s="296"/>
      <c r="EE4" s="296"/>
      <c r="EF4" s="296"/>
      <c r="EG4" s="296"/>
      <c r="EH4" s="296"/>
      <c r="EI4" s="296"/>
      <c r="EJ4" s="296"/>
      <c r="EK4" s="296"/>
      <c r="EL4" s="296"/>
      <c r="EM4" s="296"/>
      <c r="EN4" s="296"/>
      <c r="EO4" s="296"/>
      <c r="EP4" s="296"/>
      <c r="EQ4" s="280"/>
      <c r="ER4" s="280"/>
      <c r="ES4" s="280"/>
      <c r="ET4" s="280"/>
      <c r="EU4" s="280"/>
      <c r="EV4" s="280"/>
      <c r="EW4" s="280"/>
      <c r="EX4" s="280"/>
      <c r="EY4" s="280"/>
      <c r="EZ4" s="280"/>
      <c r="FA4" s="280"/>
      <c r="FB4" s="280"/>
      <c r="FC4" s="280"/>
      <c r="FD4" s="280"/>
    </row>
    <row r="5" spans="1:160" s="11" customFormat="1" ht="12.75">
      <c r="A5" s="482">
        <v>4</v>
      </c>
      <c r="B5" s="479" t="s">
        <v>2465</v>
      </c>
      <c r="C5" s="479">
        <v>1</v>
      </c>
      <c r="D5" s="479" t="s">
        <v>2466</v>
      </c>
      <c r="E5" s="479">
        <v>6</v>
      </c>
      <c r="F5" s="479" t="s">
        <v>2477</v>
      </c>
      <c r="G5" s="479">
        <v>62</v>
      </c>
      <c r="H5" s="479" t="s">
        <v>2478</v>
      </c>
      <c r="I5" s="479">
        <v>21</v>
      </c>
      <c r="J5" s="481" t="s">
        <v>2479</v>
      </c>
      <c r="K5" s="479">
        <v>1671</v>
      </c>
      <c r="L5" s="481">
        <v>16711</v>
      </c>
      <c r="M5" s="479" t="s">
        <v>1899</v>
      </c>
      <c r="N5" s="479">
        <v>1</v>
      </c>
      <c r="O5" s="479" t="s">
        <v>2480</v>
      </c>
      <c r="P5" s="479">
        <v>200</v>
      </c>
      <c r="Q5" s="479">
        <v>57</v>
      </c>
      <c r="R5" s="479">
        <v>200</v>
      </c>
      <c r="S5" s="479">
        <v>42</v>
      </c>
      <c r="T5" s="479">
        <v>44</v>
      </c>
      <c r="U5" s="479">
        <v>57</v>
      </c>
      <c r="V5" s="479">
        <v>0</v>
      </c>
      <c r="W5" s="479">
        <v>101</v>
      </c>
      <c r="X5" s="479">
        <v>31</v>
      </c>
      <c r="Y5" s="479">
        <v>44</v>
      </c>
      <c r="Z5" s="479">
        <v>57</v>
      </c>
      <c r="AA5" s="479">
        <v>0</v>
      </c>
      <c r="AB5" s="479">
        <v>132</v>
      </c>
      <c r="AC5" s="480">
        <v>236647688</v>
      </c>
      <c r="AD5" s="480">
        <v>304252060</v>
      </c>
      <c r="AE5" s="483">
        <v>314000000</v>
      </c>
      <c r="AF5" s="718">
        <v>0</v>
      </c>
      <c r="AG5" s="480">
        <f t="shared" si="0"/>
        <v>854899748</v>
      </c>
      <c r="AH5" s="480">
        <v>232451310</v>
      </c>
      <c r="AI5" s="480">
        <v>40860831</v>
      </c>
      <c r="AJ5" s="480">
        <v>99470003</v>
      </c>
      <c r="AK5" s="718">
        <v>0</v>
      </c>
      <c r="AL5" s="716">
        <f t="shared" si="1"/>
        <v>372782144</v>
      </c>
      <c r="AM5" s="479">
        <v>57</v>
      </c>
      <c r="AN5" s="716">
        <v>99470003</v>
      </c>
      <c r="AO5" s="481" t="s">
        <v>2471</v>
      </c>
      <c r="AP5" s="481" t="s">
        <v>2481</v>
      </c>
      <c r="AQ5" s="296"/>
      <c r="AR5" s="296"/>
      <c r="AS5" s="296"/>
      <c r="AT5" s="296"/>
      <c r="AU5" s="296"/>
      <c r="AV5" s="296"/>
      <c r="AW5" s="296"/>
      <c r="AX5" s="296"/>
      <c r="AY5" s="296"/>
      <c r="AZ5" s="296"/>
      <c r="BA5" s="296"/>
      <c r="BB5" s="296"/>
      <c r="BC5" s="296"/>
      <c r="BD5" s="296"/>
      <c r="BE5" s="296"/>
      <c r="BF5" s="296"/>
      <c r="BG5" s="296"/>
      <c r="BH5" s="296"/>
      <c r="BI5" s="296"/>
      <c r="BJ5" s="296"/>
      <c r="BK5" s="296"/>
      <c r="BL5" s="296"/>
      <c r="BM5" s="296"/>
      <c r="BN5" s="296"/>
      <c r="BO5" s="296"/>
      <c r="BP5" s="296"/>
      <c r="BQ5" s="296"/>
      <c r="BR5" s="296"/>
      <c r="BS5" s="296"/>
      <c r="BT5" s="296"/>
      <c r="BU5" s="296"/>
      <c r="BV5" s="296"/>
      <c r="BW5" s="296"/>
      <c r="BX5" s="296"/>
      <c r="BY5" s="296"/>
      <c r="BZ5" s="296"/>
      <c r="CA5" s="296"/>
      <c r="CB5" s="296"/>
      <c r="CC5" s="296"/>
      <c r="CD5" s="296"/>
      <c r="CE5" s="296"/>
      <c r="CF5" s="296"/>
      <c r="CG5" s="296"/>
      <c r="CH5" s="296"/>
      <c r="CI5" s="296"/>
      <c r="CJ5" s="296"/>
      <c r="CK5" s="296"/>
      <c r="CL5" s="296"/>
      <c r="CM5" s="296"/>
      <c r="CN5" s="296"/>
      <c r="CO5" s="296"/>
      <c r="CP5" s="296"/>
      <c r="CQ5" s="296"/>
      <c r="CR5" s="296"/>
      <c r="CS5" s="296"/>
      <c r="CT5" s="296"/>
      <c r="CU5" s="296"/>
      <c r="CV5" s="296"/>
      <c r="CW5" s="296"/>
      <c r="CX5" s="296"/>
      <c r="CY5" s="296"/>
      <c r="CZ5" s="296"/>
      <c r="DA5" s="296"/>
      <c r="DB5" s="296"/>
      <c r="DC5" s="296"/>
      <c r="DD5" s="296"/>
      <c r="DE5" s="296"/>
      <c r="DF5" s="296"/>
      <c r="DG5" s="296"/>
      <c r="DH5" s="296"/>
      <c r="DI5" s="296"/>
      <c r="DJ5" s="296"/>
      <c r="DK5" s="296"/>
      <c r="DL5" s="296"/>
      <c r="DM5" s="296"/>
      <c r="DN5" s="296"/>
      <c r="DO5" s="296"/>
      <c r="DP5" s="296"/>
      <c r="DQ5" s="296"/>
      <c r="DR5" s="296"/>
      <c r="DS5" s="296"/>
      <c r="DT5" s="296"/>
      <c r="DU5" s="296"/>
      <c r="DV5" s="296"/>
      <c r="DW5" s="296"/>
      <c r="DX5" s="296"/>
      <c r="DY5" s="296"/>
      <c r="DZ5" s="296"/>
      <c r="EA5" s="296"/>
      <c r="EB5" s="296"/>
      <c r="EC5" s="296"/>
      <c r="ED5" s="296"/>
      <c r="EE5" s="296"/>
      <c r="EF5" s="296"/>
      <c r="EG5" s="296"/>
      <c r="EH5" s="296"/>
      <c r="EI5" s="296"/>
      <c r="EJ5" s="296"/>
      <c r="EK5" s="296"/>
      <c r="EL5" s="296"/>
      <c r="EM5" s="296"/>
      <c r="EN5" s="296"/>
      <c r="EO5" s="296"/>
      <c r="EP5" s="296"/>
      <c r="EQ5" s="280"/>
      <c r="ER5" s="280"/>
      <c r="ES5" s="280"/>
      <c r="ET5" s="280"/>
      <c r="EU5" s="280"/>
      <c r="EV5" s="280"/>
      <c r="EW5" s="280"/>
      <c r="EX5" s="280"/>
      <c r="EY5" s="280"/>
      <c r="EZ5" s="280"/>
      <c r="FA5" s="280"/>
      <c r="FB5" s="280"/>
      <c r="FC5" s="280"/>
      <c r="FD5" s="280"/>
    </row>
    <row r="6" spans="1:160" s="11" customFormat="1" ht="12.75">
      <c r="A6" s="482">
        <v>5</v>
      </c>
      <c r="B6" s="479" t="s">
        <v>2465</v>
      </c>
      <c r="C6" s="479">
        <v>1</v>
      </c>
      <c r="D6" s="479" t="s">
        <v>2466</v>
      </c>
      <c r="E6" s="479">
        <v>6</v>
      </c>
      <c r="F6" s="479" t="s">
        <v>2477</v>
      </c>
      <c r="G6" s="479">
        <v>63</v>
      </c>
      <c r="H6" s="479" t="s">
        <v>2482</v>
      </c>
      <c r="I6" s="479">
        <v>22</v>
      </c>
      <c r="J6" s="481" t="s">
        <v>2483</v>
      </c>
      <c r="K6" s="479">
        <v>1671</v>
      </c>
      <c r="L6" s="481">
        <v>16712</v>
      </c>
      <c r="M6" s="479" t="s">
        <v>1899</v>
      </c>
      <c r="N6" s="479">
        <v>2</v>
      </c>
      <c r="O6" s="479" t="s">
        <v>2484</v>
      </c>
      <c r="P6" s="479">
        <v>150</v>
      </c>
      <c r="Q6" s="479">
        <v>0</v>
      </c>
      <c r="R6" s="479">
        <v>150</v>
      </c>
      <c r="S6" s="479">
        <v>48</v>
      </c>
      <c r="T6" s="479">
        <v>96</v>
      </c>
      <c r="U6" s="479">
        <v>36</v>
      </c>
      <c r="V6" s="479">
        <v>0</v>
      </c>
      <c r="W6" s="479">
        <v>132</v>
      </c>
      <c r="X6" s="479">
        <v>46</v>
      </c>
      <c r="Y6" s="479">
        <v>82</v>
      </c>
      <c r="Z6" s="479">
        <v>53</v>
      </c>
      <c r="AA6" s="479">
        <v>0</v>
      </c>
      <c r="AB6" s="479">
        <v>181</v>
      </c>
      <c r="AC6" s="480">
        <v>266369844</v>
      </c>
      <c r="AD6" s="480">
        <v>382110103</v>
      </c>
      <c r="AE6" s="483">
        <v>232560000</v>
      </c>
      <c r="AF6" s="718">
        <v>0</v>
      </c>
      <c r="AG6" s="480">
        <f t="shared" si="0"/>
        <v>881039947</v>
      </c>
      <c r="AH6" s="480">
        <v>215569035</v>
      </c>
      <c r="AI6" s="480">
        <v>277786717</v>
      </c>
      <c r="AJ6" s="480">
        <v>209479499</v>
      </c>
      <c r="AK6" s="718">
        <v>0</v>
      </c>
      <c r="AL6" s="716">
        <f t="shared" si="1"/>
        <v>702835251</v>
      </c>
      <c r="AM6" s="479">
        <v>36</v>
      </c>
      <c r="AN6" s="716">
        <v>209479499</v>
      </c>
      <c r="AO6" s="481" t="s">
        <v>2471</v>
      </c>
      <c r="AP6" s="481" t="s">
        <v>2485</v>
      </c>
      <c r="AQ6" s="296"/>
      <c r="AR6" s="296"/>
      <c r="AS6" s="296"/>
      <c r="AT6" s="296"/>
      <c r="AU6" s="296"/>
      <c r="AV6" s="296"/>
      <c r="AW6" s="296"/>
      <c r="AX6" s="296"/>
      <c r="AY6" s="296"/>
      <c r="AZ6" s="296"/>
      <c r="BA6" s="296"/>
      <c r="BB6" s="296"/>
      <c r="BC6" s="296"/>
      <c r="BD6" s="296"/>
      <c r="BE6" s="296"/>
      <c r="BF6" s="296"/>
      <c r="BG6" s="296"/>
      <c r="BH6" s="296"/>
      <c r="BI6" s="296"/>
      <c r="BJ6" s="296"/>
      <c r="BK6" s="296"/>
      <c r="BL6" s="296"/>
      <c r="BM6" s="296"/>
      <c r="BN6" s="296"/>
      <c r="BO6" s="296"/>
      <c r="BP6" s="296"/>
      <c r="BQ6" s="296"/>
      <c r="BR6" s="296"/>
      <c r="BS6" s="296"/>
      <c r="BT6" s="296"/>
      <c r="BU6" s="296"/>
      <c r="BV6" s="296"/>
      <c r="BW6" s="296"/>
      <c r="BX6" s="296"/>
      <c r="BY6" s="296"/>
      <c r="BZ6" s="296"/>
      <c r="CA6" s="296"/>
      <c r="CB6" s="296"/>
      <c r="CC6" s="296"/>
      <c r="CD6" s="296"/>
      <c r="CE6" s="296"/>
      <c r="CF6" s="296"/>
      <c r="CG6" s="296"/>
      <c r="CH6" s="296"/>
      <c r="CI6" s="296"/>
      <c r="CJ6" s="296"/>
      <c r="CK6" s="296"/>
      <c r="CL6" s="296"/>
      <c r="CM6" s="296"/>
      <c r="CN6" s="296"/>
      <c r="CO6" s="296"/>
      <c r="CP6" s="296"/>
      <c r="CQ6" s="296"/>
      <c r="CR6" s="296"/>
      <c r="CS6" s="296"/>
      <c r="CT6" s="296"/>
      <c r="CU6" s="296"/>
      <c r="CV6" s="296"/>
      <c r="CW6" s="296"/>
      <c r="CX6" s="296"/>
      <c r="CY6" s="296"/>
      <c r="CZ6" s="296"/>
      <c r="DA6" s="296"/>
      <c r="DB6" s="296"/>
      <c r="DC6" s="296"/>
      <c r="DD6" s="296"/>
      <c r="DE6" s="296"/>
      <c r="DF6" s="296"/>
      <c r="DG6" s="296"/>
      <c r="DH6" s="296"/>
      <c r="DI6" s="296"/>
      <c r="DJ6" s="296"/>
      <c r="DK6" s="296"/>
      <c r="DL6" s="296"/>
      <c r="DM6" s="296"/>
      <c r="DN6" s="296"/>
      <c r="DO6" s="296"/>
      <c r="DP6" s="296"/>
      <c r="DQ6" s="296"/>
      <c r="DR6" s="296"/>
      <c r="DS6" s="296"/>
      <c r="DT6" s="296"/>
      <c r="DU6" s="296"/>
      <c r="DV6" s="296"/>
      <c r="DW6" s="296"/>
      <c r="DX6" s="296"/>
      <c r="DY6" s="296"/>
      <c r="DZ6" s="296"/>
      <c r="EA6" s="296"/>
      <c r="EB6" s="296"/>
      <c r="EC6" s="296"/>
      <c r="ED6" s="296"/>
      <c r="EE6" s="296"/>
      <c r="EF6" s="296"/>
      <c r="EG6" s="296"/>
      <c r="EH6" s="296"/>
      <c r="EI6" s="296"/>
      <c r="EJ6" s="296"/>
      <c r="EK6" s="296"/>
      <c r="EL6" s="296"/>
      <c r="EM6" s="296"/>
      <c r="EN6" s="296"/>
      <c r="EO6" s="296"/>
      <c r="EP6" s="296"/>
      <c r="EQ6" s="280"/>
      <c r="ER6" s="280"/>
      <c r="ES6" s="280"/>
      <c r="ET6" s="280"/>
      <c r="EU6" s="280"/>
      <c r="EV6" s="280"/>
      <c r="EW6" s="280"/>
      <c r="EX6" s="280"/>
      <c r="EY6" s="280"/>
      <c r="EZ6" s="280"/>
      <c r="FA6" s="280"/>
      <c r="FB6" s="280"/>
      <c r="FC6" s="280"/>
      <c r="FD6" s="280"/>
    </row>
    <row r="7" spans="1:160" s="11" customFormat="1" ht="12.75">
      <c r="A7" s="482">
        <v>6</v>
      </c>
      <c r="B7" s="479" t="s">
        <v>2465</v>
      </c>
      <c r="C7" s="479">
        <v>1</v>
      </c>
      <c r="D7" s="479" t="s">
        <v>2466</v>
      </c>
      <c r="E7" s="479">
        <v>6</v>
      </c>
      <c r="F7" s="479" t="s">
        <v>2477</v>
      </c>
      <c r="G7" s="479">
        <v>64</v>
      </c>
      <c r="H7" s="479" t="s">
        <v>2486</v>
      </c>
      <c r="I7" s="479">
        <v>23</v>
      </c>
      <c r="J7" s="481" t="s">
        <v>2487</v>
      </c>
      <c r="K7" s="479">
        <v>1671</v>
      </c>
      <c r="L7" s="481">
        <v>16713</v>
      </c>
      <c r="M7" s="479" t="s">
        <v>1899</v>
      </c>
      <c r="N7" s="479">
        <v>3</v>
      </c>
      <c r="O7" s="479" t="s">
        <v>2484</v>
      </c>
      <c r="P7" s="479">
        <v>160</v>
      </c>
      <c r="Q7" s="479">
        <v>0</v>
      </c>
      <c r="R7" s="479">
        <v>160</v>
      </c>
      <c r="S7" s="479">
        <v>52</v>
      </c>
      <c r="T7" s="479">
        <v>97</v>
      </c>
      <c r="U7" s="479">
        <v>19</v>
      </c>
      <c r="V7" s="479">
        <v>0</v>
      </c>
      <c r="W7" s="479">
        <v>116</v>
      </c>
      <c r="X7" s="479">
        <v>49</v>
      </c>
      <c r="Y7" s="479">
        <v>109</v>
      </c>
      <c r="Z7" s="479">
        <v>19</v>
      </c>
      <c r="AA7" s="479">
        <v>0</v>
      </c>
      <c r="AB7" s="479">
        <v>177</v>
      </c>
      <c r="AC7" s="480">
        <v>285788357</v>
      </c>
      <c r="AD7" s="480">
        <v>396210104</v>
      </c>
      <c r="AE7" s="483">
        <v>244827000</v>
      </c>
      <c r="AF7" s="718">
        <v>0</v>
      </c>
      <c r="AG7" s="480">
        <f t="shared" si="0"/>
        <v>926825461</v>
      </c>
      <c r="AH7" s="480">
        <v>231103845</v>
      </c>
      <c r="AI7" s="480">
        <v>291886717</v>
      </c>
      <c r="AJ7" s="480">
        <v>223265649</v>
      </c>
      <c r="AK7" s="718">
        <v>0</v>
      </c>
      <c r="AL7" s="716">
        <f t="shared" si="1"/>
        <v>746256211</v>
      </c>
      <c r="AM7" s="479">
        <v>19</v>
      </c>
      <c r="AN7" s="716">
        <v>223265649</v>
      </c>
      <c r="AO7" s="481" t="s">
        <v>2488</v>
      </c>
      <c r="AP7" s="481" t="s">
        <v>2489</v>
      </c>
      <c r="AQ7" s="296"/>
      <c r="AR7" s="296"/>
      <c r="AS7" s="296"/>
      <c r="AT7" s="296"/>
      <c r="AU7" s="296"/>
      <c r="AV7" s="296"/>
      <c r="AW7" s="296"/>
      <c r="AX7" s="296"/>
      <c r="AY7" s="296"/>
      <c r="AZ7" s="296"/>
      <c r="BA7" s="296"/>
      <c r="BB7" s="296"/>
      <c r="BC7" s="296"/>
      <c r="BD7" s="296"/>
      <c r="BE7" s="296"/>
      <c r="BF7" s="296"/>
      <c r="BG7" s="296"/>
      <c r="BH7" s="296"/>
      <c r="BI7" s="296"/>
      <c r="BJ7" s="296"/>
      <c r="BK7" s="296"/>
      <c r="BL7" s="296"/>
      <c r="BM7" s="296"/>
      <c r="BN7" s="296"/>
      <c r="BO7" s="296"/>
      <c r="BP7" s="296"/>
      <c r="BQ7" s="296"/>
      <c r="BR7" s="296"/>
      <c r="BS7" s="296"/>
      <c r="BT7" s="296"/>
      <c r="BU7" s="296"/>
      <c r="BV7" s="296"/>
      <c r="BW7" s="296"/>
      <c r="BX7" s="296"/>
      <c r="BY7" s="296"/>
      <c r="BZ7" s="296"/>
      <c r="CA7" s="296"/>
      <c r="CB7" s="296"/>
      <c r="CC7" s="296"/>
      <c r="CD7" s="296"/>
      <c r="CE7" s="296"/>
      <c r="CF7" s="296"/>
      <c r="CG7" s="296"/>
      <c r="CH7" s="296"/>
      <c r="CI7" s="296"/>
      <c r="CJ7" s="296"/>
      <c r="CK7" s="296"/>
      <c r="CL7" s="296"/>
      <c r="CM7" s="296"/>
      <c r="CN7" s="296"/>
      <c r="CO7" s="296"/>
      <c r="CP7" s="296"/>
      <c r="CQ7" s="296"/>
      <c r="CR7" s="296"/>
      <c r="CS7" s="296"/>
      <c r="CT7" s="296"/>
      <c r="CU7" s="296"/>
      <c r="CV7" s="296"/>
      <c r="CW7" s="296"/>
      <c r="CX7" s="296"/>
      <c r="CY7" s="296"/>
      <c r="CZ7" s="296"/>
      <c r="DA7" s="296"/>
      <c r="DB7" s="296"/>
      <c r="DC7" s="296"/>
      <c r="DD7" s="296"/>
      <c r="DE7" s="296"/>
      <c r="DF7" s="296"/>
      <c r="DG7" s="296"/>
      <c r="DH7" s="296"/>
      <c r="DI7" s="296"/>
      <c r="DJ7" s="296"/>
      <c r="DK7" s="296"/>
      <c r="DL7" s="296"/>
      <c r="DM7" s="296"/>
      <c r="DN7" s="296"/>
      <c r="DO7" s="296"/>
      <c r="DP7" s="296"/>
      <c r="DQ7" s="296"/>
      <c r="DR7" s="296"/>
      <c r="DS7" s="296"/>
      <c r="DT7" s="296"/>
      <c r="DU7" s="296"/>
      <c r="DV7" s="296"/>
      <c r="DW7" s="296"/>
      <c r="DX7" s="296"/>
      <c r="DY7" s="296"/>
      <c r="DZ7" s="296"/>
      <c r="EA7" s="296"/>
      <c r="EB7" s="296"/>
      <c r="EC7" s="296"/>
      <c r="ED7" s="296"/>
      <c r="EE7" s="296"/>
      <c r="EF7" s="296"/>
      <c r="EG7" s="296"/>
      <c r="EH7" s="296"/>
      <c r="EI7" s="296"/>
      <c r="EJ7" s="296"/>
      <c r="EK7" s="296"/>
      <c r="EL7" s="296"/>
      <c r="EM7" s="296"/>
      <c r="EN7" s="296"/>
      <c r="EO7" s="296"/>
      <c r="EP7" s="296"/>
      <c r="EQ7" s="280"/>
      <c r="ER7" s="280"/>
      <c r="ES7" s="280"/>
      <c r="ET7" s="280"/>
      <c r="EU7" s="280"/>
      <c r="EV7" s="280"/>
      <c r="EW7" s="280"/>
      <c r="EX7" s="280"/>
      <c r="EY7" s="280"/>
      <c r="EZ7" s="280"/>
      <c r="FA7" s="280"/>
      <c r="FB7" s="280"/>
      <c r="FC7" s="280"/>
      <c r="FD7" s="280"/>
    </row>
    <row r="8" spans="1:160" s="11" customFormat="1" ht="12.75">
      <c r="A8" s="482">
        <v>7</v>
      </c>
      <c r="B8" s="479" t="s">
        <v>2465</v>
      </c>
      <c r="C8" s="479">
        <v>1</v>
      </c>
      <c r="D8" s="479" t="s">
        <v>2466</v>
      </c>
      <c r="E8" s="479">
        <v>6</v>
      </c>
      <c r="F8" s="479" t="s">
        <v>2477</v>
      </c>
      <c r="G8" s="479">
        <v>65</v>
      </c>
      <c r="H8" s="479" t="s">
        <v>2490</v>
      </c>
      <c r="I8" s="479">
        <v>24</v>
      </c>
      <c r="J8" s="481" t="s">
        <v>2491</v>
      </c>
      <c r="K8" s="479">
        <v>1671</v>
      </c>
      <c r="L8" s="481">
        <v>16714</v>
      </c>
      <c r="M8" s="479" t="s">
        <v>1899</v>
      </c>
      <c r="N8" s="479">
        <v>1</v>
      </c>
      <c r="O8" s="479" t="s">
        <v>2484</v>
      </c>
      <c r="P8" s="479">
        <v>130</v>
      </c>
      <c r="Q8" s="479">
        <v>0</v>
      </c>
      <c r="R8" s="479">
        <v>130</v>
      </c>
      <c r="S8" s="479">
        <v>40</v>
      </c>
      <c r="T8" s="479">
        <v>44</v>
      </c>
      <c r="U8" s="479">
        <v>14</v>
      </c>
      <c r="V8" s="479">
        <v>0</v>
      </c>
      <c r="W8" s="479">
        <v>58</v>
      </c>
      <c r="X8" s="479">
        <v>40</v>
      </c>
      <c r="Y8" s="479">
        <v>82</v>
      </c>
      <c r="Z8" s="479">
        <v>14</v>
      </c>
      <c r="AA8" s="479">
        <v>0</v>
      </c>
      <c r="AB8" s="479">
        <v>136</v>
      </c>
      <c r="AC8" s="480">
        <v>213392847</v>
      </c>
      <c r="AD8" s="480">
        <v>318352065</v>
      </c>
      <c r="AE8" s="483">
        <v>193243000</v>
      </c>
      <c r="AF8" s="718">
        <v>0</v>
      </c>
      <c r="AG8" s="480">
        <f t="shared" si="0"/>
        <v>724987912</v>
      </c>
      <c r="AH8" s="380">
        <v>124755948</v>
      </c>
      <c r="AI8" s="480">
        <v>54960840</v>
      </c>
      <c r="AJ8" s="480">
        <v>185473349</v>
      </c>
      <c r="AK8" s="718">
        <v>0</v>
      </c>
      <c r="AL8" s="716">
        <f t="shared" si="1"/>
        <v>365190137</v>
      </c>
      <c r="AM8" s="479">
        <v>14</v>
      </c>
      <c r="AN8" s="716">
        <v>185473349</v>
      </c>
      <c r="AO8" s="481" t="s">
        <v>2488</v>
      </c>
      <c r="AP8" s="481" t="s">
        <v>2492</v>
      </c>
      <c r="AQ8" s="296"/>
      <c r="AR8" s="296"/>
      <c r="AS8" s="296"/>
      <c r="AT8" s="296"/>
      <c r="AU8" s="296"/>
      <c r="AV8" s="296"/>
      <c r="AW8" s="296"/>
      <c r="AX8" s="296"/>
      <c r="AY8" s="296"/>
      <c r="AZ8" s="296"/>
      <c r="BA8" s="296"/>
      <c r="BB8" s="296"/>
      <c r="BC8" s="296"/>
      <c r="BD8" s="296"/>
      <c r="BE8" s="296"/>
      <c r="BF8" s="296"/>
      <c r="BG8" s="296"/>
      <c r="BH8" s="296"/>
      <c r="BI8" s="296"/>
      <c r="BJ8" s="296"/>
      <c r="BK8" s="296"/>
      <c r="BL8" s="296"/>
      <c r="BM8" s="296"/>
      <c r="BN8" s="296"/>
      <c r="BO8" s="296"/>
      <c r="BP8" s="296"/>
      <c r="BQ8" s="296"/>
      <c r="BR8" s="296"/>
      <c r="BS8" s="296"/>
      <c r="BT8" s="296"/>
      <c r="BU8" s="296"/>
      <c r="BV8" s="296"/>
      <c r="BW8" s="296"/>
      <c r="BX8" s="296"/>
      <c r="BY8" s="296"/>
      <c r="BZ8" s="296"/>
      <c r="CA8" s="296"/>
      <c r="CB8" s="296"/>
      <c r="CC8" s="296"/>
      <c r="CD8" s="296"/>
      <c r="CE8" s="296"/>
      <c r="CF8" s="296"/>
      <c r="CG8" s="296"/>
      <c r="CH8" s="296"/>
      <c r="CI8" s="296"/>
      <c r="CJ8" s="296"/>
      <c r="CK8" s="296"/>
      <c r="CL8" s="296"/>
      <c r="CM8" s="296"/>
      <c r="CN8" s="296"/>
      <c r="CO8" s="296"/>
      <c r="CP8" s="296"/>
      <c r="CQ8" s="296"/>
      <c r="CR8" s="296"/>
      <c r="CS8" s="296"/>
      <c r="CT8" s="296"/>
      <c r="CU8" s="296"/>
      <c r="CV8" s="296"/>
      <c r="CW8" s="296"/>
      <c r="CX8" s="296"/>
      <c r="CY8" s="296"/>
      <c r="CZ8" s="296"/>
      <c r="DA8" s="296"/>
      <c r="DB8" s="296"/>
      <c r="DC8" s="296"/>
      <c r="DD8" s="296"/>
      <c r="DE8" s="296"/>
      <c r="DF8" s="296"/>
      <c r="DG8" s="296"/>
      <c r="DH8" s="296"/>
      <c r="DI8" s="296"/>
      <c r="DJ8" s="296"/>
      <c r="DK8" s="296"/>
      <c r="DL8" s="296"/>
      <c r="DM8" s="296"/>
      <c r="DN8" s="296"/>
      <c r="DO8" s="296"/>
      <c r="DP8" s="296"/>
      <c r="DQ8" s="296"/>
      <c r="DR8" s="296"/>
      <c r="DS8" s="296"/>
      <c r="DT8" s="296"/>
      <c r="DU8" s="296"/>
      <c r="DV8" s="296"/>
      <c r="DW8" s="296"/>
      <c r="DX8" s="296"/>
      <c r="DY8" s="296"/>
      <c r="DZ8" s="296"/>
      <c r="EA8" s="296"/>
      <c r="EB8" s="296"/>
      <c r="EC8" s="296"/>
      <c r="ED8" s="296"/>
      <c r="EE8" s="296"/>
      <c r="EF8" s="296"/>
      <c r="EG8" s="296"/>
      <c r="EH8" s="296"/>
      <c r="EI8" s="296"/>
      <c r="EJ8" s="296"/>
      <c r="EK8" s="296"/>
      <c r="EL8" s="296"/>
      <c r="EM8" s="296"/>
      <c r="EN8" s="296"/>
      <c r="EO8" s="296"/>
      <c r="EP8" s="296"/>
      <c r="EQ8" s="280"/>
      <c r="ER8" s="280"/>
      <c r="ES8" s="280"/>
      <c r="ET8" s="280"/>
      <c r="EU8" s="280"/>
      <c r="EV8" s="280"/>
      <c r="EW8" s="280"/>
      <c r="EX8" s="280"/>
      <c r="EY8" s="280"/>
      <c r="EZ8" s="280"/>
      <c r="FA8" s="280"/>
      <c r="FB8" s="280"/>
      <c r="FC8" s="280"/>
      <c r="FD8" s="280"/>
    </row>
    <row r="9" spans="1:160" ht="26.25">
      <c r="A9" s="482">
        <v>8</v>
      </c>
      <c r="B9" s="479" t="s">
        <v>2465</v>
      </c>
      <c r="C9" s="479">
        <v>1</v>
      </c>
      <c r="D9" s="479" t="s">
        <v>2466</v>
      </c>
      <c r="E9" s="479">
        <v>6</v>
      </c>
      <c r="F9" s="479" t="s">
        <v>2477</v>
      </c>
      <c r="G9" s="479">
        <v>66</v>
      </c>
      <c r="H9" s="479" t="s">
        <v>2493</v>
      </c>
      <c r="I9" s="479">
        <v>26</v>
      </c>
      <c r="J9" s="481" t="s">
        <v>2494</v>
      </c>
      <c r="K9" s="479">
        <v>1710</v>
      </c>
      <c r="L9" s="481">
        <v>17102</v>
      </c>
      <c r="M9" s="479" t="s">
        <v>1904</v>
      </c>
      <c r="N9" s="479">
        <v>1</v>
      </c>
      <c r="O9" s="479" t="s">
        <v>2495</v>
      </c>
      <c r="P9" s="479">
        <v>1</v>
      </c>
      <c r="Q9" s="479">
        <v>1</v>
      </c>
      <c r="R9" s="479">
        <v>1</v>
      </c>
      <c r="S9" s="479">
        <v>0</v>
      </c>
      <c r="T9" s="479">
        <v>0</v>
      </c>
      <c r="U9" s="479">
        <v>0</v>
      </c>
      <c r="V9" s="479">
        <v>0</v>
      </c>
      <c r="W9" s="479">
        <v>0</v>
      </c>
      <c r="X9" s="479">
        <v>0</v>
      </c>
      <c r="Y9" s="479">
        <v>0</v>
      </c>
      <c r="Z9" s="479">
        <v>0</v>
      </c>
      <c r="AA9" s="479">
        <v>0</v>
      </c>
      <c r="AB9" s="479">
        <v>0</v>
      </c>
      <c r="AC9" s="484">
        <v>0</v>
      </c>
      <c r="AD9" s="484">
        <v>0</v>
      </c>
      <c r="AE9" s="485" t="s">
        <v>2496</v>
      </c>
      <c r="AF9" s="718">
        <v>0</v>
      </c>
      <c r="AG9" s="486" t="e">
        <f>AC9+AD9+AE9+AF9</f>
        <v>#VALUE!</v>
      </c>
      <c r="AH9" s="379"/>
      <c r="AI9" s="480" t="s">
        <v>2497</v>
      </c>
      <c r="AJ9" s="480" t="s">
        <v>2498</v>
      </c>
      <c r="AK9" s="718">
        <v>0</v>
      </c>
      <c r="AL9" s="716" t="e">
        <f t="shared" si="1"/>
        <v>#VALUE!</v>
      </c>
      <c r="AM9" s="479">
        <v>0</v>
      </c>
      <c r="AN9" s="716" t="s">
        <v>2499</v>
      </c>
      <c r="AO9" s="481" t="s">
        <v>27</v>
      </c>
      <c r="AP9" s="481" t="s">
        <v>27</v>
      </c>
      <c r="AQ9" s="297"/>
      <c r="AR9" s="297"/>
      <c r="AS9" s="297"/>
      <c r="AT9" s="297"/>
      <c r="AU9" s="297"/>
      <c r="AV9" s="297"/>
      <c r="AW9" s="297"/>
      <c r="AX9" s="297"/>
      <c r="AY9" s="297"/>
      <c r="AZ9" s="297"/>
      <c r="BA9" s="297"/>
      <c r="BB9" s="297"/>
      <c r="BC9" s="297"/>
      <c r="BD9" s="297"/>
      <c r="BE9" s="297"/>
      <c r="BF9" s="297"/>
      <c r="BG9" s="297"/>
      <c r="BH9" s="297"/>
      <c r="BI9" s="297"/>
      <c r="BJ9" s="297"/>
      <c r="BK9" s="297"/>
      <c r="BL9" s="297"/>
      <c r="BM9" s="297"/>
      <c r="BN9" s="297"/>
      <c r="BO9" s="297"/>
      <c r="BP9" s="297"/>
      <c r="BQ9" s="297"/>
      <c r="BR9" s="297"/>
      <c r="BS9" s="297"/>
      <c r="BT9" s="297"/>
      <c r="BU9" s="297"/>
      <c r="BV9" s="297"/>
      <c r="BW9" s="297"/>
      <c r="BX9" s="297"/>
      <c r="BY9" s="297"/>
      <c r="BZ9" s="297"/>
      <c r="CA9" s="297"/>
      <c r="CB9" s="297"/>
      <c r="CC9" s="297"/>
      <c r="CD9" s="297"/>
      <c r="CE9" s="297"/>
      <c r="CF9" s="297"/>
      <c r="CG9" s="297"/>
      <c r="CH9" s="297"/>
      <c r="CI9" s="297"/>
      <c r="CJ9" s="297"/>
      <c r="CK9" s="297"/>
      <c r="CL9" s="297"/>
      <c r="CM9" s="297"/>
      <c r="CN9" s="297"/>
      <c r="CO9" s="297"/>
      <c r="CP9" s="297"/>
      <c r="CQ9" s="297"/>
      <c r="CR9" s="297"/>
      <c r="CS9" s="297"/>
      <c r="CT9" s="297"/>
      <c r="CU9" s="297"/>
      <c r="CV9" s="297"/>
      <c r="CW9" s="297"/>
      <c r="CX9" s="297"/>
      <c r="CY9" s="297"/>
      <c r="CZ9" s="297"/>
      <c r="DA9" s="297"/>
      <c r="DB9" s="297"/>
      <c r="DC9" s="297"/>
      <c r="DD9" s="297"/>
      <c r="DE9" s="297"/>
      <c r="DF9" s="297"/>
      <c r="DG9" s="297"/>
      <c r="DH9" s="297"/>
      <c r="DI9" s="297"/>
      <c r="DJ9" s="297"/>
      <c r="DK9" s="297"/>
      <c r="DL9" s="297"/>
      <c r="DM9" s="297"/>
      <c r="DN9" s="297"/>
      <c r="DO9" s="297"/>
      <c r="DP9" s="297"/>
      <c r="DQ9" s="297"/>
      <c r="DR9" s="297"/>
      <c r="DS9" s="297"/>
      <c r="DT9" s="297"/>
      <c r="DU9" s="297"/>
      <c r="DV9" s="297"/>
      <c r="DW9" s="297"/>
      <c r="DX9" s="297"/>
      <c r="DY9" s="297"/>
      <c r="DZ9" s="297"/>
      <c r="EA9" s="297"/>
      <c r="EB9" s="297"/>
      <c r="EC9" s="297"/>
      <c r="ED9" s="297"/>
      <c r="EE9" s="297"/>
      <c r="EF9" s="297"/>
      <c r="EG9" s="297"/>
      <c r="EH9" s="297"/>
      <c r="EI9" s="297"/>
      <c r="EJ9" s="297"/>
      <c r="EK9" s="297"/>
      <c r="EL9" s="297"/>
      <c r="EM9" s="297"/>
      <c r="EN9" s="297"/>
      <c r="EO9" s="297"/>
      <c r="EP9" s="297"/>
      <c r="EQ9" s="252"/>
      <c r="ER9" s="252"/>
      <c r="ES9" s="252"/>
      <c r="ET9" s="252"/>
      <c r="EU9" s="252"/>
      <c r="EV9" s="252"/>
      <c r="EW9" s="252"/>
      <c r="EX9" s="252"/>
      <c r="EY9" s="252"/>
      <c r="EZ9" s="252"/>
      <c r="FA9" s="252"/>
      <c r="FB9" s="252"/>
      <c r="FC9" s="252"/>
      <c r="FD9" s="252"/>
    </row>
    <row r="10" spans="1:160" ht="26.25">
      <c r="A10" s="482">
        <v>9</v>
      </c>
      <c r="B10" s="479" t="s">
        <v>2465</v>
      </c>
      <c r="C10" s="479">
        <v>1</v>
      </c>
      <c r="D10" s="479" t="s">
        <v>2466</v>
      </c>
      <c r="E10" s="479">
        <v>6</v>
      </c>
      <c r="F10" s="479" t="s">
        <v>2477</v>
      </c>
      <c r="G10" s="479">
        <v>67</v>
      </c>
      <c r="H10" s="479" t="s">
        <v>2500</v>
      </c>
      <c r="I10" s="479">
        <v>27</v>
      </c>
      <c r="J10" s="481" t="s">
        <v>2501</v>
      </c>
      <c r="K10" s="479">
        <v>1710</v>
      </c>
      <c r="L10" s="481">
        <v>17103</v>
      </c>
      <c r="M10" s="479" t="s">
        <v>1904</v>
      </c>
      <c r="N10" s="479">
        <v>2</v>
      </c>
      <c r="O10" s="479" t="s">
        <v>2495</v>
      </c>
      <c r="P10" s="479">
        <v>1</v>
      </c>
      <c r="Q10" s="479">
        <v>0</v>
      </c>
      <c r="R10" s="479">
        <v>1</v>
      </c>
      <c r="S10" s="479">
        <v>0</v>
      </c>
      <c r="T10" s="479">
        <v>1</v>
      </c>
      <c r="U10" s="479">
        <v>0</v>
      </c>
      <c r="V10" s="479">
        <v>0</v>
      </c>
      <c r="W10" s="479">
        <v>1</v>
      </c>
      <c r="X10" s="479">
        <v>0</v>
      </c>
      <c r="Y10" s="479">
        <v>1</v>
      </c>
      <c r="Z10" s="479">
        <v>0</v>
      </c>
      <c r="AA10" s="479">
        <v>0</v>
      </c>
      <c r="AB10" s="479">
        <v>1</v>
      </c>
      <c r="AC10" s="484">
        <v>0</v>
      </c>
      <c r="AD10" s="480">
        <v>125962796</v>
      </c>
      <c r="AE10" s="485" t="s">
        <v>2496</v>
      </c>
      <c r="AF10" s="718">
        <v>0</v>
      </c>
      <c r="AG10" s="480" t="e">
        <f>+AC10+AD10+AE10+AF10</f>
        <v>#VALUE!</v>
      </c>
      <c r="AH10" s="480" t="s">
        <v>2497</v>
      </c>
      <c r="AI10" s="480">
        <v>64271667</v>
      </c>
      <c r="AJ10" s="480" t="s">
        <v>2498</v>
      </c>
      <c r="AK10" s="718">
        <v>0</v>
      </c>
      <c r="AL10" s="716" t="e">
        <f t="shared" si="1"/>
        <v>#VALUE!</v>
      </c>
      <c r="AM10" s="479">
        <v>0</v>
      </c>
      <c r="AN10" s="716" t="s">
        <v>2499</v>
      </c>
      <c r="AO10" s="481" t="s">
        <v>27</v>
      </c>
      <c r="AP10" s="481" t="s">
        <v>27</v>
      </c>
      <c r="AQ10" s="297"/>
      <c r="AR10" s="297"/>
      <c r="AS10" s="297"/>
      <c r="AT10" s="297"/>
      <c r="AU10" s="297"/>
      <c r="AV10" s="297"/>
      <c r="AW10" s="297"/>
      <c r="AX10" s="297"/>
      <c r="AY10" s="297"/>
      <c r="AZ10" s="297"/>
      <c r="BA10" s="297"/>
      <c r="BB10" s="297"/>
      <c r="BC10" s="297"/>
      <c r="BD10" s="297"/>
      <c r="BE10" s="297"/>
      <c r="BF10" s="297"/>
      <c r="BG10" s="297"/>
      <c r="BH10" s="297"/>
      <c r="BI10" s="297"/>
      <c r="BJ10" s="297"/>
      <c r="BK10" s="297"/>
      <c r="BL10" s="297"/>
      <c r="BM10" s="297"/>
      <c r="BN10" s="297"/>
      <c r="BO10" s="297"/>
      <c r="BP10" s="297"/>
      <c r="BQ10" s="297"/>
      <c r="BR10" s="297"/>
      <c r="BS10" s="297"/>
      <c r="BT10" s="297"/>
      <c r="BU10" s="297"/>
      <c r="BV10" s="297"/>
      <c r="BW10" s="297"/>
      <c r="BX10" s="297"/>
      <c r="BY10" s="297"/>
      <c r="BZ10" s="297"/>
      <c r="CA10" s="297"/>
      <c r="CB10" s="297"/>
      <c r="CC10" s="297"/>
      <c r="CD10" s="297"/>
      <c r="CE10" s="297"/>
      <c r="CF10" s="297"/>
      <c r="CG10" s="297"/>
      <c r="CH10" s="297"/>
      <c r="CI10" s="297"/>
      <c r="CJ10" s="297"/>
      <c r="CK10" s="297"/>
      <c r="CL10" s="297"/>
      <c r="CM10" s="297"/>
      <c r="CN10" s="297"/>
      <c r="CO10" s="297"/>
      <c r="CP10" s="297"/>
      <c r="CQ10" s="297"/>
      <c r="CR10" s="297"/>
      <c r="CS10" s="297"/>
      <c r="CT10" s="297"/>
      <c r="CU10" s="297"/>
      <c r="CV10" s="297"/>
      <c r="CW10" s="297"/>
      <c r="CX10" s="297"/>
      <c r="CY10" s="297"/>
      <c r="CZ10" s="297"/>
      <c r="DA10" s="297"/>
      <c r="DB10" s="297"/>
      <c r="DC10" s="297"/>
      <c r="DD10" s="297"/>
      <c r="DE10" s="297"/>
      <c r="DF10" s="297"/>
      <c r="DG10" s="297"/>
      <c r="DH10" s="297"/>
      <c r="DI10" s="297"/>
      <c r="DJ10" s="297"/>
      <c r="DK10" s="297"/>
      <c r="DL10" s="297"/>
      <c r="DM10" s="297"/>
      <c r="DN10" s="297"/>
      <c r="DO10" s="297"/>
      <c r="DP10" s="297"/>
      <c r="DQ10" s="297"/>
      <c r="DR10" s="297"/>
      <c r="DS10" s="297"/>
      <c r="DT10" s="297"/>
      <c r="DU10" s="297"/>
      <c r="DV10" s="297"/>
      <c r="DW10" s="297"/>
      <c r="DX10" s="297"/>
      <c r="DY10" s="297"/>
      <c r="DZ10" s="297"/>
      <c r="EA10" s="297"/>
      <c r="EB10" s="297"/>
      <c r="EC10" s="297"/>
      <c r="ED10" s="297"/>
      <c r="EE10" s="297"/>
      <c r="EF10" s="297"/>
      <c r="EG10" s="297"/>
      <c r="EH10" s="297"/>
      <c r="EI10" s="297"/>
      <c r="EJ10" s="297"/>
      <c r="EK10" s="297"/>
      <c r="EL10" s="297"/>
      <c r="EM10" s="297"/>
      <c r="EN10" s="297"/>
      <c r="EO10" s="297"/>
      <c r="EP10" s="297"/>
      <c r="EQ10" s="252"/>
      <c r="ER10" s="252"/>
      <c r="ES10" s="252"/>
      <c r="ET10" s="252"/>
      <c r="EU10" s="252"/>
      <c r="EV10" s="252"/>
      <c r="EW10" s="252"/>
      <c r="EX10" s="252"/>
      <c r="EY10" s="252"/>
      <c r="EZ10" s="252"/>
      <c r="FA10" s="252"/>
      <c r="FB10" s="252"/>
      <c r="FC10" s="252"/>
      <c r="FD10" s="252"/>
    </row>
    <row r="11" spans="1:160">
      <c r="A11" s="482">
        <v>11</v>
      </c>
      <c r="B11" s="479" t="s">
        <v>2465</v>
      </c>
      <c r="C11" s="479">
        <v>1</v>
      </c>
      <c r="D11" s="479" t="s">
        <v>2466</v>
      </c>
      <c r="E11" s="479">
        <v>6</v>
      </c>
      <c r="F11" s="479" t="s">
        <v>2477</v>
      </c>
      <c r="G11" s="479">
        <v>68</v>
      </c>
      <c r="H11" s="479" t="s">
        <v>2502</v>
      </c>
      <c r="I11" s="479">
        <v>25</v>
      </c>
      <c r="J11" s="481" t="s">
        <v>2503</v>
      </c>
      <c r="K11" s="479">
        <v>1710</v>
      </c>
      <c r="L11" s="481">
        <v>17101</v>
      </c>
      <c r="M11" s="479" t="s">
        <v>1904</v>
      </c>
      <c r="N11" s="479">
        <v>1</v>
      </c>
      <c r="O11" s="479" t="s">
        <v>2504</v>
      </c>
      <c r="P11" s="479">
        <v>3000</v>
      </c>
      <c r="Q11" s="479">
        <v>903</v>
      </c>
      <c r="R11" s="479">
        <v>3000</v>
      </c>
      <c r="S11" s="479">
        <v>644</v>
      </c>
      <c r="T11" s="479">
        <v>766</v>
      </c>
      <c r="U11" s="479">
        <v>687</v>
      </c>
      <c r="V11" s="479">
        <v>0</v>
      </c>
      <c r="W11" s="479">
        <v>1453</v>
      </c>
      <c r="X11" s="479">
        <v>644</v>
      </c>
      <c r="Y11" s="479">
        <v>830</v>
      </c>
      <c r="Z11" s="479">
        <v>295</v>
      </c>
      <c r="AA11" s="479">
        <v>0</v>
      </c>
      <c r="AB11" s="479">
        <v>1769</v>
      </c>
      <c r="AC11" s="480">
        <v>262283392</v>
      </c>
      <c r="AD11" s="480">
        <v>381682796</v>
      </c>
      <c r="AE11" s="483">
        <v>352796000</v>
      </c>
      <c r="AF11" s="718">
        <v>0</v>
      </c>
      <c r="AG11" s="480">
        <f t="shared" si="0"/>
        <v>996762188</v>
      </c>
      <c r="AH11" s="480">
        <v>50883333</v>
      </c>
      <c r="AI11" s="480">
        <v>64271667</v>
      </c>
      <c r="AJ11" s="480">
        <v>126162533</v>
      </c>
      <c r="AK11" s="718">
        <v>0</v>
      </c>
      <c r="AL11" s="716">
        <f t="shared" si="1"/>
        <v>241317533</v>
      </c>
      <c r="AM11" s="479">
        <v>687</v>
      </c>
      <c r="AN11" s="716">
        <v>126162533</v>
      </c>
      <c r="AO11" s="481" t="s">
        <v>2471</v>
      </c>
      <c r="AP11" s="481" t="s">
        <v>2505</v>
      </c>
      <c r="AQ11" s="297"/>
      <c r="AR11" s="297"/>
      <c r="AS11" s="297"/>
      <c r="AT11" s="297"/>
      <c r="AU11" s="297"/>
      <c r="AV11" s="297"/>
      <c r="AW11" s="297"/>
      <c r="AX11" s="297"/>
      <c r="AY11" s="297"/>
      <c r="AZ11" s="297"/>
      <c r="BA11" s="297"/>
      <c r="BB11" s="297"/>
      <c r="BC11" s="297"/>
      <c r="BD11" s="297"/>
      <c r="BE11" s="297"/>
      <c r="BF11" s="297"/>
      <c r="BG11" s="297"/>
      <c r="BH11" s="297"/>
      <c r="BI11" s="297"/>
      <c r="BJ11" s="297"/>
      <c r="BK11" s="297"/>
      <c r="BL11" s="297"/>
      <c r="BM11" s="297"/>
      <c r="BN11" s="297"/>
      <c r="BO11" s="297"/>
      <c r="BP11" s="297"/>
      <c r="BQ11" s="297"/>
      <c r="BR11" s="297"/>
      <c r="BS11" s="297"/>
      <c r="BT11" s="297"/>
      <c r="BU11" s="297"/>
      <c r="BV11" s="297"/>
      <c r="BW11" s="297"/>
      <c r="BX11" s="297"/>
      <c r="BY11" s="297"/>
      <c r="BZ11" s="297"/>
      <c r="CA11" s="297"/>
      <c r="CB11" s="297"/>
      <c r="CC11" s="297"/>
      <c r="CD11" s="297"/>
      <c r="CE11" s="297"/>
      <c r="CF11" s="297"/>
      <c r="CG11" s="297"/>
      <c r="CH11" s="297"/>
      <c r="CI11" s="297"/>
      <c r="CJ11" s="297"/>
      <c r="CK11" s="297"/>
      <c r="CL11" s="297"/>
      <c r="CM11" s="297"/>
      <c r="CN11" s="297"/>
      <c r="CO11" s="297"/>
      <c r="CP11" s="297"/>
      <c r="CQ11" s="297"/>
      <c r="CR11" s="297"/>
      <c r="CS11" s="297"/>
      <c r="CT11" s="297"/>
      <c r="CU11" s="297"/>
      <c r="CV11" s="297"/>
      <c r="CW11" s="297"/>
      <c r="CX11" s="297"/>
      <c r="CY11" s="297"/>
      <c r="CZ11" s="297"/>
      <c r="DA11" s="297"/>
      <c r="DB11" s="297"/>
      <c r="DC11" s="297"/>
      <c r="DD11" s="297"/>
      <c r="DE11" s="297"/>
      <c r="DF11" s="297"/>
      <c r="DG11" s="297"/>
      <c r="DH11" s="297"/>
      <c r="DI11" s="297"/>
      <c r="DJ11" s="297"/>
      <c r="DK11" s="297"/>
      <c r="DL11" s="297"/>
      <c r="DM11" s="297"/>
      <c r="DN11" s="297"/>
      <c r="DO11" s="297"/>
      <c r="DP11" s="297"/>
      <c r="DQ11" s="297"/>
      <c r="DR11" s="297"/>
      <c r="DS11" s="297"/>
      <c r="DT11" s="297"/>
      <c r="DU11" s="297"/>
      <c r="DV11" s="297"/>
      <c r="DW11" s="297"/>
      <c r="DX11" s="297"/>
      <c r="DY11" s="297"/>
      <c r="DZ11" s="297"/>
      <c r="EA11" s="297"/>
      <c r="EB11" s="297"/>
      <c r="EC11" s="297"/>
      <c r="ED11" s="297"/>
      <c r="EE11" s="297"/>
      <c r="EF11" s="297"/>
      <c r="EG11" s="297"/>
      <c r="EH11" s="297"/>
      <c r="EI11" s="297"/>
      <c r="EJ11" s="297"/>
      <c r="EK11" s="297"/>
      <c r="EL11" s="297"/>
      <c r="EM11" s="297"/>
      <c r="EN11" s="297"/>
      <c r="EO11" s="297"/>
      <c r="EP11" s="297"/>
      <c r="EQ11" s="252"/>
      <c r="ER11" s="252"/>
      <c r="ES11" s="252"/>
      <c r="ET11" s="252"/>
      <c r="EU11" s="252"/>
      <c r="EV11" s="252"/>
      <c r="EW11" s="252"/>
      <c r="EX11" s="252"/>
      <c r="EY11" s="252"/>
      <c r="EZ11" s="252"/>
      <c r="FA11" s="252"/>
      <c r="FB11" s="252"/>
      <c r="FC11" s="252"/>
      <c r="FD11" s="252"/>
    </row>
    <row r="12" spans="1:160">
      <c r="A12" s="482">
        <v>10</v>
      </c>
      <c r="B12" s="479" t="s">
        <v>2465</v>
      </c>
      <c r="C12" s="479">
        <v>1</v>
      </c>
      <c r="D12" s="479" t="s">
        <v>2466</v>
      </c>
      <c r="E12" s="479">
        <v>6</v>
      </c>
      <c r="F12" s="479" t="s">
        <v>2477</v>
      </c>
      <c r="G12" s="479">
        <v>69</v>
      </c>
      <c r="H12" s="479" t="s">
        <v>2506</v>
      </c>
      <c r="I12" s="479">
        <v>30</v>
      </c>
      <c r="J12" s="481" t="s">
        <v>2507</v>
      </c>
      <c r="K12" s="479">
        <v>1855</v>
      </c>
      <c r="L12" s="481">
        <v>18551</v>
      </c>
      <c r="M12" s="479" t="s">
        <v>1909</v>
      </c>
      <c r="N12" s="479">
        <v>1</v>
      </c>
      <c r="O12" s="479" t="s">
        <v>2508</v>
      </c>
      <c r="P12" s="479">
        <v>1000</v>
      </c>
      <c r="Q12" s="479">
        <v>336</v>
      </c>
      <c r="R12" s="479">
        <v>1000</v>
      </c>
      <c r="S12" s="479">
        <v>0</v>
      </c>
      <c r="T12" s="479">
        <v>332</v>
      </c>
      <c r="U12" s="479">
        <v>332</v>
      </c>
      <c r="V12" s="479">
        <v>0</v>
      </c>
      <c r="W12" s="479">
        <v>664</v>
      </c>
      <c r="X12" s="479">
        <v>0</v>
      </c>
      <c r="Y12" s="479">
        <v>358</v>
      </c>
      <c r="Z12" s="479">
        <v>264</v>
      </c>
      <c r="AA12" s="479">
        <v>0</v>
      </c>
      <c r="AB12" s="479">
        <v>622</v>
      </c>
      <c r="AC12" s="484">
        <v>0</v>
      </c>
      <c r="AD12" s="480">
        <v>243337030</v>
      </c>
      <c r="AE12" s="483">
        <v>299116667</v>
      </c>
      <c r="AF12" s="718">
        <v>0</v>
      </c>
      <c r="AG12" s="480">
        <f t="shared" si="0"/>
        <v>542453697</v>
      </c>
      <c r="AH12" s="481" t="s">
        <v>2497</v>
      </c>
      <c r="AI12" s="480">
        <v>53333333</v>
      </c>
      <c r="AJ12" s="480">
        <v>233149639</v>
      </c>
      <c r="AK12" s="718">
        <v>0</v>
      </c>
      <c r="AL12" s="716" t="e">
        <f t="shared" si="1"/>
        <v>#VALUE!</v>
      </c>
      <c r="AM12" s="479">
        <v>332</v>
      </c>
      <c r="AN12" s="716">
        <v>233149639</v>
      </c>
      <c r="AO12" s="481" t="s">
        <v>2509</v>
      </c>
      <c r="AP12" s="481" t="s">
        <v>2505</v>
      </c>
      <c r="AQ12" s="297"/>
      <c r="AR12" s="297"/>
      <c r="AS12" s="297"/>
      <c r="AT12" s="297"/>
      <c r="AU12" s="297"/>
      <c r="AV12" s="297"/>
      <c r="AW12" s="297"/>
      <c r="AX12" s="297"/>
      <c r="AY12" s="297"/>
      <c r="AZ12" s="297"/>
      <c r="BA12" s="297"/>
      <c r="BB12" s="297"/>
      <c r="BC12" s="297"/>
      <c r="BD12" s="297"/>
      <c r="BE12" s="297"/>
      <c r="BF12" s="297"/>
      <c r="BG12" s="297"/>
      <c r="BH12" s="297"/>
      <c r="BI12" s="297"/>
      <c r="BJ12" s="297"/>
      <c r="BK12" s="297"/>
      <c r="BL12" s="297"/>
      <c r="BM12" s="297"/>
      <c r="BN12" s="297"/>
      <c r="BO12" s="297"/>
      <c r="BP12" s="297"/>
      <c r="BQ12" s="297"/>
      <c r="BR12" s="297"/>
      <c r="BS12" s="297"/>
      <c r="BT12" s="297"/>
      <c r="BU12" s="297"/>
      <c r="BV12" s="297"/>
      <c r="BW12" s="297"/>
      <c r="BX12" s="297"/>
      <c r="BY12" s="297"/>
      <c r="BZ12" s="297"/>
      <c r="CA12" s="297"/>
      <c r="CB12" s="297"/>
      <c r="CC12" s="297"/>
      <c r="CD12" s="297"/>
      <c r="CE12" s="297"/>
      <c r="CF12" s="297"/>
      <c r="CG12" s="297"/>
      <c r="CH12" s="297"/>
      <c r="CI12" s="297"/>
      <c r="CJ12" s="297"/>
      <c r="CK12" s="297"/>
      <c r="CL12" s="297"/>
      <c r="CM12" s="297"/>
      <c r="CN12" s="297"/>
      <c r="CO12" s="297"/>
      <c r="CP12" s="297"/>
      <c r="CQ12" s="297"/>
      <c r="CR12" s="297"/>
      <c r="CS12" s="297"/>
      <c r="CT12" s="297"/>
      <c r="CU12" s="297"/>
      <c r="CV12" s="297"/>
      <c r="CW12" s="297"/>
      <c r="CX12" s="297"/>
      <c r="CY12" s="297"/>
      <c r="CZ12" s="297"/>
      <c r="DA12" s="297"/>
      <c r="DB12" s="297"/>
      <c r="DC12" s="297"/>
      <c r="DD12" s="297"/>
      <c r="DE12" s="297"/>
      <c r="DF12" s="297"/>
      <c r="DG12" s="297"/>
      <c r="DH12" s="297"/>
      <c r="DI12" s="297"/>
      <c r="DJ12" s="297"/>
      <c r="DK12" s="297"/>
      <c r="DL12" s="297"/>
      <c r="DM12" s="297"/>
      <c r="DN12" s="297"/>
      <c r="DO12" s="297"/>
      <c r="DP12" s="297"/>
      <c r="DQ12" s="297"/>
      <c r="DR12" s="297"/>
      <c r="DS12" s="297"/>
      <c r="DT12" s="297"/>
      <c r="DU12" s="297"/>
      <c r="DV12" s="297"/>
      <c r="DW12" s="297"/>
      <c r="DX12" s="297"/>
      <c r="DY12" s="297"/>
      <c r="DZ12" s="297"/>
      <c r="EA12" s="297"/>
      <c r="EB12" s="297"/>
      <c r="EC12" s="297"/>
      <c r="ED12" s="297"/>
      <c r="EE12" s="297"/>
      <c r="EF12" s="297"/>
      <c r="EG12" s="297"/>
      <c r="EH12" s="297"/>
      <c r="EI12" s="297"/>
      <c r="EJ12" s="297"/>
      <c r="EK12" s="297"/>
      <c r="EL12" s="297"/>
      <c r="EM12" s="297"/>
      <c r="EN12" s="297"/>
      <c r="EO12" s="297"/>
      <c r="EP12" s="297"/>
      <c r="EQ12" s="252"/>
      <c r="ER12" s="252"/>
      <c r="ES12" s="252"/>
      <c r="ET12" s="252"/>
      <c r="EU12" s="252"/>
      <c r="EV12" s="252"/>
      <c r="EW12" s="252"/>
      <c r="EX12" s="252"/>
      <c r="EY12" s="252"/>
      <c r="EZ12" s="252"/>
      <c r="FA12" s="252"/>
      <c r="FB12" s="252"/>
      <c r="FC12" s="252"/>
      <c r="FD12" s="252"/>
    </row>
    <row r="13" spans="1:160">
      <c r="A13" s="482">
        <v>13</v>
      </c>
      <c r="B13" s="479" t="s">
        <v>2465</v>
      </c>
      <c r="C13" s="479">
        <v>1</v>
      </c>
      <c r="D13" s="479" t="s">
        <v>2466</v>
      </c>
      <c r="E13" s="479">
        <v>6</v>
      </c>
      <c r="F13" s="479" t="s">
        <v>2477</v>
      </c>
      <c r="G13" s="479">
        <v>70</v>
      </c>
      <c r="H13" s="479" t="s">
        <v>2510</v>
      </c>
      <c r="I13" s="479">
        <v>33</v>
      </c>
      <c r="J13" s="481" t="s">
        <v>2511</v>
      </c>
      <c r="K13" s="479">
        <v>2024</v>
      </c>
      <c r="L13" s="481">
        <v>20242</v>
      </c>
      <c r="M13" s="479" t="s">
        <v>2512</v>
      </c>
      <c r="N13" s="479">
        <v>2</v>
      </c>
      <c r="O13" s="479" t="s">
        <v>2470</v>
      </c>
      <c r="P13" s="479">
        <v>100</v>
      </c>
      <c r="Q13" s="479">
        <v>26</v>
      </c>
      <c r="R13" s="479">
        <v>100</v>
      </c>
      <c r="S13" s="479">
        <v>24</v>
      </c>
      <c r="T13" s="479">
        <v>25</v>
      </c>
      <c r="U13" s="479">
        <v>25</v>
      </c>
      <c r="V13" s="479">
        <v>0</v>
      </c>
      <c r="W13" s="479">
        <v>50</v>
      </c>
      <c r="X13" s="479">
        <v>31</v>
      </c>
      <c r="Y13" s="479">
        <v>25</v>
      </c>
      <c r="Z13" s="479">
        <v>0</v>
      </c>
      <c r="AA13" s="479">
        <v>0</v>
      </c>
      <c r="AB13" s="479">
        <v>56</v>
      </c>
      <c r="AC13" s="480">
        <v>83476020</v>
      </c>
      <c r="AD13" s="480">
        <v>97521873</v>
      </c>
      <c r="AE13" s="483">
        <v>81000000</v>
      </c>
      <c r="AF13" s="718">
        <v>0</v>
      </c>
      <c r="AG13" s="480">
        <f t="shared" si="0"/>
        <v>261997893</v>
      </c>
      <c r="AH13" s="480">
        <v>10550000</v>
      </c>
      <c r="AI13" s="480">
        <v>22548441</v>
      </c>
      <c r="AJ13" s="480">
        <v>20889600</v>
      </c>
      <c r="AK13" s="718">
        <v>0</v>
      </c>
      <c r="AL13" s="716">
        <f t="shared" si="1"/>
        <v>53988041</v>
      </c>
      <c r="AM13" s="479">
        <v>25</v>
      </c>
      <c r="AN13" s="716">
        <v>20889600</v>
      </c>
      <c r="AO13" s="481" t="s">
        <v>2471</v>
      </c>
      <c r="AP13" s="481" t="s">
        <v>2513</v>
      </c>
      <c r="AQ13" s="297"/>
      <c r="AR13" s="297"/>
      <c r="AS13" s="297"/>
      <c r="AT13" s="297"/>
      <c r="AU13" s="297"/>
      <c r="AV13" s="297"/>
      <c r="AW13" s="297"/>
      <c r="AX13" s="297"/>
      <c r="AY13" s="297"/>
      <c r="AZ13" s="297"/>
      <c r="BA13" s="297"/>
      <c r="BB13" s="297"/>
      <c r="BC13" s="297"/>
      <c r="BD13" s="297"/>
      <c r="BE13" s="297"/>
      <c r="BF13" s="297"/>
      <c r="BG13" s="297"/>
      <c r="BH13" s="297"/>
      <c r="BI13" s="297"/>
      <c r="BJ13" s="297"/>
      <c r="BK13" s="297"/>
      <c r="BL13" s="297"/>
      <c r="BM13" s="297"/>
      <c r="BN13" s="297"/>
      <c r="BO13" s="297"/>
      <c r="BP13" s="297"/>
      <c r="BQ13" s="297"/>
      <c r="BR13" s="297"/>
      <c r="BS13" s="297"/>
      <c r="BT13" s="297"/>
      <c r="BU13" s="297"/>
      <c r="BV13" s="297"/>
      <c r="BW13" s="297"/>
      <c r="BX13" s="297"/>
      <c r="BY13" s="297"/>
      <c r="BZ13" s="297"/>
      <c r="CA13" s="297"/>
      <c r="CB13" s="297"/>
      <c r="CC13" s="297"/>
      <c r="CD13" s="297"/>
      <c r="CE13" s="297"/>
      <c r="CF13" s="297"/>
      <c r="CG13" s="297"/>
      <c r="CH13" s="297"/>
      <c r="CI13" s="297"/>
      <c r="CJ13" s="297"/>
      <c r="CK13" s="297"/>
      <c r="CL13" s="297"/>
      <c r="CM13" s="297"/>
      <c r="CN13" s="297"/>
      <c r="CO13" s="297"/>
      <c r="CP13" s="297"/>
      <c r="CQ13" s="297"/>
      <c r="CR13" s="297"/>
      <c r="CS13" s="297"/>
      <c r="CT13" s="297"/>
      <c r="CU13" s="297"/>
      <c r="CV13" s="297"/>
      <c r="CW13" s="297"/>
      <c r="CX13" s="297"/>
      <c r="CY13" s="297"/>
      <c r="CZ13" s="297"/>
      <c r="DA13" s="297"/>
      <c r="DB13" s="297"/>
      <c r="DC13" s="297"/>
      <c r="DD13" s="297"/>
      <c r="DE13" s="297"/>
      <c r="DF13" s="297"/>
      <c r="DG13" s="297"/>
      <c r="DH13" s="297"/>
      <c r="DI13" s="297"/>
      <c r="DJ13" s="297"/>
      <c r="DK13" s="297"/>
      <c r="DL13" s="297"/>
      <c r="DM13" s="297"/>
      <c r="DN13" s="297"/>
      <c r="DO13" s="297"/>
      <c r="DP13" s="297"/>
      <c r="DQ13" s="297"/>
      <c r="DR13" s="297"/>
      <c r="DS13" s="297"/>
      <c r="DT13" s="297"/>
      <c r="DU13" s="297"/>
      <c r="DV13" s="297"/>
      <c r="DW13" s="297"/>
      <c r="DX13" s="297"/>
      <c r="DY13" s="297"/>
      <c r="DZ13" s="297"/>
      <c r="EA13" s="297"/>
      <c r="EB13" s="297"/>
      <c r="EC13" s="297"/>
      <c r="ED13" s="297"/>
      <c r="EE13" s="297"/>
      <c r="EF13" s="297"/>
      <c r="EG13" s="297"/>
      <c r="EH13" s="297"/>
      <c r="EI13" s="297"/>
      <c r="EJ13" s="297"/>
      <c r="EK13" s="297"/>
      <c r="EL13" s="297"/>
      <c r="EM13" s="297"/>
      <c r="EN13" s="297"/>
      <c r="EO13" s="297"/>
      <c r="EP13" s="297"/>
      <c r="EQ13" s="252"/>
      <c r="ER13" s="252"/>
      <c r="ES13" s="252"/>
      <c r="ET13" s="252"/>
      <c r="EU13" s="252"/>
      <c r="EV13" s="252"/>
      <c r="EW13" s="252"/>
      <c r="EX13" s="252"/>
      <c r="EY13" s="252"/>
      <c r="EZ13" s="252"/>
      <c r="FA13" s="252"/>
      <c r="FB13" s="252"/>
      <c r="FC13" s="252"/>
      <c r="FD13" s="252"/>
    </row>
    <row r="14" spans="1:160" ht="26.25">
      <c r="A14" s="482">
        <v>17</v>
      </c>
      <c r="B14" s="479" t="s">
        <v>2465</v>
      </c>
      <c r="C14" s="479">
        <v>1</v>
      </c>
      <c r="D14" s="479" t="s">
        <v>2466</v>
      </c>
      <c r="E14" s="479">
        <v>6</v>
      </c>
      <c r="F14" s="479" t="s">
        <v>2477</v>
      </c>
      <c r="G14" s="479">
        <v>71</v>
      </c>
      <c r="H14" s="479" t="s">
        <v>2514</v>
      </c>
      <c r="I14" s="479">
        <v>35</v>
      </c>
      <c r="J14" s="479" t="s">
        <v>2515</v>
      </c>
      <c r="K14" s="479">
        <v>2024</v>
      </c>
      <c r="L14" s="479">
        <v>20246</v>
      </c>
      <c r="M14" s="479" t="s">
        <v>2512</v>
      </c>
      <c r="N14" s="479">
        <v>1</v>
      </c>
      <c r="O14" s="479" t="s">
        <v>2508</v>
      </c>
      <c r="P14" s="479">
        <v>100</v>
      </c>
      <c r="Q14" s="479">
        <v>0</v>
      </c>
      <c r="R14" s="479">
        <v>100</v>
      </c>
      <c r="S14" s="479">
        <v>49</v>
      </c>
      <c r="T14" s="479">
        <v>51</v>
      </c>
      <c r="U14" s="479">
        <v>0</v>
      </c>
      <c r="V14" s="479">
        <v>0</v>
      </c>
      <c r="W14" s="479">
        <v>51</v>
      </c>
      <c r="X14" s="479">
        <v>52</v>
      </c>
      <c r="Y14" s="479">
        <v>51</v>
      </c>
      <c r="Z14" s="479">
        <v>0</v>
      </c>
      <c r="AA14" s="479">
        <v>0</v>
      </c>
      <c r="AB14" s="479">
        <v>103</v>
      </c>
      <c r="AC14" s="480">
        <v>83476020</v>
      </c>
      <c r="AD14" s="480">
        <v>97521873</v>
      </c>
      <c r="AE14" s="485" t="s">
        <v>2496</v>
      </c>
      <c r="AF14" s="718">
        <v>0</v>
      </c>
      <c r="AG14" s="480" t="e">
        <f t="shared" si="0"/>
        <v>#VALUE!</v>
      </c>
      <c r="AH14" s="480">
        <v>10550000</v>
      </c>
      <c r="AI14" s="480">
        <v>22548441</v>
      </c>
      <c r="AJ14" s="481" t="s">
        <v>2498</v>
      </c>
      <c r="AK14" s="718">
        <v>0</v>
      </c>
      <c r="AL14" s="716" t="e">
        <f t="shared" si="1"/>
        <v>#VALUE!</v>
      </c>
      <c r="AM14" s="479">
        <v>0</v>
      </c>
      <c r="AN14" s="716" t="s">
        <v>2499</v>
      </c>
      <c r="AO14" s="481" t="s">
        <v>27</v>
      </c>
      <c r="AP14" s="481" t="s">
        <v>27</v>
      </c>
      <c r="AQ14" s="297"/>
      <c r="AR14" s="297"/>
      <c r="AS14" s="297"/>
      <c r="AT14" s="297"/>
      <c r="AU14" s="297"/>
      <c r="AV14" s="297"/>
      <c r="AW14" s="297"/>
      <c r="AX14" s="297"/>
      <c r="AY14" s="297"/>
      <c r="AZ14" s="297"/>
      <c r="BA14" s="297"/>
      <c r="BB14" s="297"/>
      <c r="BC14" s="297"/>
      <c r="BD14" s="297"/>
      <c r="BE14" s="297"/>
      <c r="BF14" s="297"/>
      <c r="BG14" s="297"/>
      <c r="BH14" s="297"/>
      <c r="BI14" s="297"/>
      <c r="BJ14" s="297"/>
      <c r="BK14" s="297"/>
      <c r="BL14" s="297"/>
      <c r="BM14" s="297"/>
      <c r="BN14" s="297"/>
      <c r="BO14" s="297"/>
      <c r="BP14" s="297"/>
      <c r="BQ14" s="297"/>
      <c r="BR14" s="297"/>
      <c r="BS14" s="297"/>
      <c r="BT14" s="297"/>
      <c r="BU14" s="297"/>
      <c r="BV14" s="297"/>
      <c r="BW14" s="297"/>
      <c r="BX14" s="297"/>
      <c r="BY14" s="297"/>
      <c r="BZ14" s="297"/>
      <c r="CA14" s="297"/>
      <c r="CB14" s="297"/>
      <c r="CC14" s="297"/>
      <c r="CD14" s="297"/>
      <c r="CE14" s="297"/>
      <c r="CF14" s="297"/>
      <c r="CG14" s="297"/>
      <c r="CH14" s="297"/>
      <c r="CI14" s="297"/>
      <c r="CJ14" s="297"/>
      <c r="CK14" s="297"/>
      <c r="CL14" s="297"/>
      <c r="CM14" s="297"/>
      <c r="CN14" s="297"/>
      <c r="CO14" s="297"/>
      <c r="CP14" s="297"/>
      <c r="CQ14" s="297"/>
      <c r="CR14" s="297"/>
      <c r="CS14" s="297"/>
      <c r="CT14" s="297"/>
      <c r="CU14" s="297"/>
      <c r="CV14" s="297"/>
      <c r="CW14" s="297"/>
      <c r="CX14" s="297"/>
      <c r="CY14" s="297"/>
      <c r="CZ14" s="297"/>
      <c r="DA14" s="297"/>
      <c r="DB14" s="297"/>
      <c r="DC14" s="297"/>
      <c r="DD14" s="297"/>
      <c r="DE14" s="297"/>
      <c r="DF14" s="297"/>
      <c r="DG14" s="297"/>
      <c r="DH14" s="297"/>
      <c r="DI14" s="297"/>
      <c r="DJ14" s="297"/>
      <c r="DK14" s="297"/>
      <c r="DL14" s="297"/>
      <c r="DM14" s="297"/>
      <c r="DN14" s="297"/>
      <c r="DO14" s="297"/>
      <c r="DP14" s="297"/>
      <c r="DQ14" s="297"/>
      <c r="DR14" s="297"/>
      <c r="DS14" s="297"/>
      <c r="DT14" s="297"/>
      <c r="DU14" s="297"/>
      <c r="DV14" s="297"/>
      <c r="DW14" s="297"/>
      <c r="DX14" s="297"/>
      <c r="DY14" s="297"/>
      <c r="DZ14" s="297"/>
      <c r="EA14" s="297"/>
      <c r="EB14" s="297"/>
      <c r="EC14" s="297"/>
      <c r="ED14" s="297"/>
      <c r="EE14" s="297"/>
      <c r="EF14" s="297"/>
      <c r="EG14" s="297"/>
      <c r="EH14" s="297"/>
      <c r="EI14" s="297"/>
      <c r="EJ14" s="297"/>
      <c r="EK14" s="297"/>
      <c r="EL14" s="297"/>
      <c r="EM14" s="297"/>
      <c r="EN14" s="297"/>
      <c r="EO14" s="297"/>
      <c r="EP14" s="297"/>
      <c r="EQ14" s="252"/>
      <c r="ER14" s="252"/>
      <c r="ES14" s="252"/>
      <c r="ET14" s="252"/>
      <c r="EU14" s="252"/>
      <c r="EV14" s="252"/>
      <c r="EW14" s="252"/>
      <c r="EX14" s="252"/>
      <c r="EY14" s="252"/>
      <c r="EZ14" s="252"/>
      <c r="FA14" s="252"/>
      <c r="FB14" s="252"/>
      <c r="FC14" s="252"/>
      <c r="FD14" s="252"/>
    </row>
    <row r="15" spans="1:160">
      <c r="A15" s="482">
        <v>12</v>
      </c>
      <c r="B15" s="479" t="s">
        <v>2465</v>
      </c>
      <c r="C15" s="479">
        <v>1</v>
      </c>
      <c r="D15" s="479" t="s">
        <v>2466</v>
      </c>
      <c r="E15" s="479">
        <v>6</v>
      </c>
      <c r="F15" s="479" t="s">
        <v>2477</v>
      </c>
      <c r="G15" s="479">
        <v>72</v>
      </c>
      <c r="H15" s="479" t="s">
        <v>2516</v>
      </c>
      <c r="I15" s="479">
        <v>31</v>
      </c>
      <c r="J15" s="481" t="s">
        <v>2517</v>
      </c>
      <c r="K15" s="479">
        <v>2024</v>
      </c>
      <c r="L15" s="481">
        <v>20241</v>
      </c>
      <c r="M15" s="479" t="s">
        <v>2512</v>
      </c>
      <c r="N15" s="479">
        <v>1</v>
      </c>
      <c r="O15" s="479" t="s">
        <v>2508</v>
      </c>
      <c r="P15" s="479">
        <v>200</v>
      </c>
      <c r="Q15" s="479">
        <v>53</v>
      </c>
      <c r="R15" s="479">
        <v>200</v>
      </c>
      <c r="S15" s="479">
        <v>48</v>
      </c>
      <c r="T15" s="479">
        <v>49</v>
      </c>
      <c r="U15" s="479">
        <v>50</v>
      </c>
      <c r="V15" s="479">
        <v>0</v>
      </c>
      <c r="W15" s="479">
        <v>99</v>
      </c>
      <c r="X15" s="479">
        <v>75</v>
      </c>
      <c r="Y15" s="479">
        <v>49</v>
      </c>
      <c r="Z15" s="479">
        <v>0</v>
      </c>
      <c r="AA15" s="479">
        <v>0</v>
      </c>
      <c r="AB15" s="479">
        <v>124</v>
      </c>
      <c r="AC15" s="480">
        <v>83476020</v>
      </c>
      <c r="AD15" s="480">
        <v>97521873</v>
      </c>
      <c r="AE15" s="483">
        <v>100000000</v>
      </c>
      <c r="AF15" s="718">
        <v>0</v>
      </c>
      <c r="AG15" s="480">
        <f t="shared" si="0"/>
        <v>280997893</v>
      </c>
      <c r="AH15" s="480">
        <v>10550000</v>
      </c>
      <c r="AI15" s="480">
        <v>22548441</v>
      </c>
      <c r="AJ15" s="480">
        <v>16950800</v>
      </c>
      <c r="AK15" s="718">
        <v>0</v>
      </c>
      <c r="AL15" s="716">
        <f t="shared" si="1"/>
        <v>50049241</v>
      </c>
      <c r="AM15" s="479">
        <v>50</v>
      </c>
      <c r="AN15" s="716">
        <v>16950800</v>
      </c>
      <c r="AO15" s="481" t="s">
        <v>2471</v>
      </c>
      <c r="AP15" s="481" t="s">
        <v>2505</v>
      </c>
      <c r="AQ15" s="297"/>
      <c r="AR15" s="297"/>
      <c r="AS15" s="297"/>
      <c r="AT15" s="297"/>
      <c r="AU15" s="297"/>
      <c r="AV15" s="297"/>
      <c r="AW15" s="297"/>
      <c r="AX15" s="297"/>
      <c r="AY15" s="297"/>
      <c r="AZ15" s="297"/>
      <c r="BA15" s="297"/>
      <c r="BB15" s="297"/>
      <c r="BC15" s="297"/>
      <c r="BD15" s="297"/>
      <c r="BE15" s="297"/>
      <c r="BF15" s="297"/>
      <c r="BG15" s="297"/>
      <c r="BH15" s="297"/>
      <c r="BI15" s="297"/>
      <c r="BJ15" s="297"/>
      <c r="BK15" s="297"/>
      <c r="BL15" s="297"/>
      <c r="BM15" s="297"/>
      <c r="BN15" s="297"/>
      <c r="BO15" s="297"/>
      <c r="BP15" s="297"/>
      <c r="BQ15" s="297"/>
      <c r="BR15" s="297"/>
      <c r="BS15" s="297"/>
      <c r="BT15" s="297"/>
      <c r="BU15" s="297"/>
      <c r="BV15" s="297"/>
      <c r="BW15" s="297"/>
      <c r="BX15" s="297"/>
      <c r="BY15" s="297"/>
      <c r="BZ15" s="297"/>
      <c r="CA15" s="297"/>
      <c r="CB15" s="297"/>
      <c r="CC15" s="297"/>
      <c r="CD15" s="297"/>
      <c r="CE15" s="297"/>
      <c r="CF15" s="297"/>
      <c r="CG15" s="297"/>
      <c r="CH15" s="297"/>
      <c r="CI15" s="297"/>
      <c r="CJ15" s="297"/>
      <c r="CK15" s="297"/>
      <c r="CL15" s="297"/>
      <c r="CM15" s="297"/>
      <c r="CN15" s="297"/>
      <c r="CO15" s="297"/>
      <c r="CP15" s="297"/>
      <c r="CQ15" s="297"/>
      <c r="CR15" s="297"/>
      <c r="CS15" s="297"/>
      <c r="CT15" s="297"/>
      <c r="CU15" s="297"/>
      <c r="CV15" s="297"/>
      <c r="CW15" s="297"/>
      <c r="CX15" s="297"/>
      <c r="CY15" s="297"/>
      <c r="CZ15" s="297"/>
      <c r="DA15" s="297"/>
      <c r="DB15" s="297"/>
      <c r="DC15" s="297"/>
      <c r="DD15" s="297"/>
      <c r="DE15" s="297"/>
      <c r="DF15" s="297"/>
      <c r="DG15" s="297"/>
      <c r="DH15" s="297"/>
      <c r="DI15" s="297"/>
      <c r="DJ15" s="297"/>
      <c r="DK15" s="297"/>
      <c r="DL15" s="297"/>
      <c r="DM15" s="297"/>
      <c r="DN15" s="297"/>
      <c r="DO15" s="297"/>
      <c r="DP15" s="297"/>
      <c r="DQ15" s="297"/>
      <c r="DR15" s="297"/>
      <c r="DS15" s="297"/>
      <c r="DT15" s="297"/>
      <c r="DU15" s="297"/>
      <c r="DV15" s="297"/>
      <c r="DW15" s="297"/>
      <c r="DX15" s="297"/>
      <c r="DY15" s="297"/>
      <c r="DZ15" s="297"/>
      <c r="EA15" s="297"/>
      <c r="EB15" s="297"/>
      <c r="EC15" s="297"/>
      <c r="ED15" s="297"/>
      <c r="EE15" s="297"/>
      <c r="EF15" s="297"/>
      <c r="EG15" s="297"/>
      <c r="EH15" s="297"/>
      <c r="EI15" s="297"/>
      <c r="EJ15" s="297"/>
      <c r="EK15" s="297"/>
      <c r="EL15" s="297"/>
      <c r="EM15" s="297"/>
      <c r="EN15" s="297"/>
      <c r="EO15" s="297"/>
      <c r="EP15" s="297"/>
      <c r="EQ15" s="252"/>
      <c r="ER15" s="252"/>
      <c r="ES15" s="252"/>
      <c r="ET15" s="252"/>
      <c r="EU15" s="252"/>
      <c r="EV15" s="252"/>
      <c r="EW15" s="252"/>
      <c r="EX15" s="252"/>
      <c r="EY15" s="252"/>
      <c r="EZ15" s="252"/>
      <c r="FA15" s="252"/>
      <c r="FB15" s="252"/>
      <c r="FC15" s="252"/>
      <c r="FD15" s="252"/>
    </row>
    <row r="16" spans="1:160">
      <c r="A16" s="482">
        <v>15</v>
      </c>
      <c r="B16" s="479" t="s">
        <v>2465</v>
      </c>
      <c r="C16" s="479">
        <v>1</v>
      </c>
      <c r="D16" s="479" t="s">
        <v>2466</v>
      </c>
      <c r="E16" s="479">
        <v>6</v>
      </c>
      <c r="F16" s="479" t="s">
        <v>2477</v>
      </c>
      <c r="G16" s="479">
        <v>73</v>
      </c>
      <c r="H16" s="479" t="s">
        <v>2518</v>
      </c>
      <c r="I16" s="479">
        <v>32</v>
      </c>
      <c r="J16" s="481" t="s">
        <v>2519</v>
      </c>
      <c r="K16" s="479">
        <v>2024</v>
      </c>
      <c r="L16" s="481">
        <v>20244</v>
      </c>
      <c r="M16" s="479" t="s">
        <v>2512</v>
      </c>
      <c r="N16" s="479">
        <v>4</v>
      </c>
      <c r="O16" s="479" t="s">
        <v>2508</v>
      </c>
      <c r="P16" s="479">
        <v>400</v>
      </c>
      <c r="Q16" s="479">
        <v>104</v>
      </c>
      <c r="R16" s="479">
        <v>400</v>
      </c>
      <c r="S16" s="479">
        <v>95</v>
      </c>
      <c r="T16" s="479">
        <v>99</v>
      </c>
      <c r="U16" s="479">
        <v>100</v>
      </c>
      <c r="V16" s="479">
        <v>0</v>
      </c>
      <c r="W16" s="479">
        <v>199</v>
      </c>
      <c r="X16" s="479">
        <v>100</v>
      </c>
      <c r="Y16" s="479">
        <v>100</v>
      </c>
      <c r="Z16" s="479">
        <v>50</v>
      </c>
      <c r="AA16" s="479">
        <v>0</v>
      </c>
      <c r="AB16" s="479">
        <v>250</v>
      </c>
      <c r="AC16" s="480">
        <v>79205411</v>
      </c>
      <c r="AD16" s="480">
        <v>97521873</v>
      </c>
      <c r="AE16" s="483">
        <v>110000000</v>
      </c>
      <c r="AF16" s="718">
        <v>0</v>
      </c>
      <c r="AG16" s="480">
        <f t="shared" si="0"/>
        <v>286727284</v>
      </c>
      <c r="AH16" s="480">
        <v>10550000</v>
      </c>
      <c r="AI16" s="480">
        <v>22548441</v>
      </c>
      <c r="AJ16" s="480">
        <v>46759733</v>
      </c>
      <c r="AK16" s="718">
        <v>0</v>
      </c>
      <c r="AL16" s="716">
        <f t="shared" si="1"/>
        <v>79858174</v>
      </c>
      <c r="AM16" s="479">
        <v>100</v>
      </c>
      <c r="AN16" s="716">
        <v>46759733</v>
      </c>
      <c r="AO16" s="481" t="s">
        <v>2509</v>
      </c>
      <c r="AP16" s="481" t="s">
        <v>2505</v>
      </c>
      <c r="AQ16" s="297"/>
      <c r="AR16" s="297"/>
      <c r="AS16" s="297"/>
      <c r="AT16" s="297"/>
      <c r="AU16" s="297"/>
      <c r="AV16" s="297"/>
      <c r="AW16" s="297"/>
      <c r="AX16" s="297"/>
      <c r="AY16" s="297"/>
      <c r="AZ16" s="297"/>
      <c r="BA16" s="297"/>
      <c r="BB16" s="297"/>
      <c r="BC16" s="297"/>
      <c r="BD16" s="297"/>
      <c r="BE16" s="297"/>
      <c r="BF16" s="297"/>
      <c r="BG16" s="297"/>
      <c r="BH16" s="297"/>
      <c r="BI16" s="297"/>
      <c r="BJ16" s="297"/>
      <c r="BK16" s="297"/>
      <c r="BL16" s="297"/>
      <c r="BM16" s="297"/>
      <c r="BN16" s="297"/>
      <c r="BO16" s="297"/>
      <c r="BP16" s="297"/>
      <c r="BQ16" s="297"/>
      <c r="BR16" s="297"/>
      <c r="BS16" s="297"/>
      <c r="BT16" s="297"/>
      <c r="BU16" s="297"/>
      <c r="BV16" s="297"/>
      <c r="BW16" s="297"/>
      <c r="BX16" s="297"/>
      <c r="BY16" s="297"/>
      <c r="BZ16" s="297"/>
      <c r="CA16" s="297"/>
      <c r="CB16" s="297"/>
      <c r="CC16" s="297"/>
      <c r="CD16" s="297"/>
      <c r="CE16" s="297"/>
      <c r="CF16" s="297"/>
      <c r="CG16" s="297"/>
      <c r="CH16" s="297"/>
      <c r="CI16" s="297"/>
      <c r="CJ16" s="297"/>
      <c r="CK16" s="297"/>
      <c r="CL16" s="297"/>
      <c r="CM16" s="297"/>
      <c r="CN16" s="297"/>
      <c r="CO16" s="297"/>
      <c r="CP16" s="297"/>
      <c r="CQ16" s="297"/>
      <c r="CR16" s="297"/>
      <c r="CS16" s="297"/>
      <c r="CT16" s="297"/>
      <c r="CU16" s="297"/>
      <c r="CV16" s="297"/>
      <c r="CW16" s="297"/>
      <c r="CX16" s="297"/>
      <c r="CY16" s="297"/>
      <c r="CZ16" s="297"/>
      <c r="DA16" s="297"/>
      <c r="DB16" s="297"/>
      <c r="DC16" s="297"/>
      <c r="DD16" s="297"/>
      <c r="DE16" s="297"/>
      <c r="DF16" s="297"/>
      <c r="DG16" s="297"/>
      <c r="DH16" s="297"/>
      <c r="DI16" s="297"/>
      <c r="DJ16" s="297"/>
      <c r="DK16" s="297"/>
      <c r="DL16" s="297"/>
      <c r="DM16" s="297"/>
      <c r="DN16" s="297"/>
      <c r="DO16" s="297"/>
      <c r="DP16" s="297"/>
      <c r="DQ16" s="297"/>
      <c r="DR16" s="297"/>
      <c r="DS16" s="297"/>
      <c r="DT16" s="297"/>
      <c r="DU16" s="297"/>
      <c r="DV16" s="297"/>
      <c r="DW16" s="297"/>
      <c r="DX16" s="297"/>
      <c r="DY16" s="297"/>
      <c r="DZ16" s="297"/>
      <c r="EA16" s="297"/>
      <c r="EB16" s="297"/>
      <c r="EC16" s="297"/>
      <c r="ED16" s="297"/>
      <c r="EE16" s="297"/>
      <c r="EF16" s="297"/>
      <c r="EG16" s="297"/>
      <c r="EH16" s="297"/>
      <c r="EI16" s="297"/>
      <c r="EJ16" s="297"/>
      <c r="EK16" s="297"/>
      <c r="EL16" s="297"/>
      <c r="EM16" s="297"/>
      <c r="EN16" s="297"/>
      <c r="EO16" s="297"/>
      <c r="EP16" s="297"/>
      <c r="EQ16" s="252"/>
      <c r="ER16" s="252"/>
      <c r="ES16" s="252"/>
      <c r="ET16" s="252"/>
      <c r="EU16" s="252"/>
      <c r="EV16" s="252"/>
      <c r="EW16" s="252"/>
      <c r="EX16" s="252"/>
      <c r="EY16" s="252"/>
      <c r="EZ16" s="252"/>
      <c r="FA16" s="252"/>
      <c r="FB16" s="252"/>
      <c r="FC16" s="252"/>
      <c r="FD16" s="252"/>
    </row>
    <row r="17" spans="1:160">
      <c r="A17" s="482">
        <v>14</v>
      </c>
      <c r="B17" s="479" t="s">
        <v>2465</v>
      </c>
      <c r="C17" s="479">
        <v>1</v>
      </c>
      <c r="D17" s="479" t="s">
        <v>2466</v>
      </c>
      <c r="E17" s="479">
        <v>6</v>
      </c>
      <c r="F17" s="479" t="s">
        <v>2477</v>
      </c>
      <c r="G17" s="479">
        <v>74</v>
      </c>
      <c r="H17" s="479" t="s">
        <v>2520</v>
      </c>
      <c r="I17" s="479">
        <v>34</v>
      </c>
      <c r="J17" s="481" t="s">
        <v>2521</v>
      </c>
      <c r="K17" s="479">
        <v>2024</v>
      </c>
      <c r="L17" s="481">
        <v>20243</v>
      </c>
      <c r="M17" s="479" t="s">
        <v>2512</v>
      </c>
      <c r="N17" s="479">
        <v>3</v>
      </c>
      <c r="O17" s="479" t="s">
        <v>2508</v>
      </c>
      <c r="P17" s="479">
        <v>400</v>
      </c>
      <c r="Q17" s="479">
        <v>103</v>
      </c>
      <c r="R17" s="479">
        <v>400</v>
      </c>
      <c r="S17" s="479">
        <v>97</v>
      </c>
      <c r="T17" s="479">
        <v>98</v>
      </c>
      <c r="U17" s="479">
        <v>100</v>
      </c>
      <c r="V17" s="479">
        <v>0</v>
      </c>
      <c r="W17" s="479">
        <v>198</v>
      </c>
      <c r="X17" s="479">
        <v>100</v>
      </c>
      <c r="Y17" s="479">
        <v>126</v>
      </c>
      <c r="Z17" s="479">
        <v>100</v>
      </c>
      <c r="AA17" s="479">
        <v>0</v>
      </c>
      <c r="AB17" s="479">
        <v>326</v>
      </c>
      <c r="AC17" s="480">
        <v>79205409</v>
      </c>
      <c r="AD17" s="480">
        <v>114521900</v>
      </c>
      <c r="AE17" s="483">
        <v>81977627</v>
      </c>
      <c r="AF17" s="718">
        <v>0</v>
      </c>
      <c r="AG17" s="480">
        <f t="shared" si="0"/>
        <v>275704936</v>
      </c>
      <c r="AH17" s="480">
        <v>10550000</v>
      </c>
      <c r="AI17" s="480">
        <v>22548461</v>
      </c>
      <c r="AJ17" s="480">
        <v>47481733</v>
      </c>
      <c r="AK17" s="718">
        <v>0</v>
      </c>
      <c r="AL17" s="716">
        <f t="shared" si="1"/>
        <v>80580194</v>
      </c>
      <c r="AM17" s="479">
        <v>100</v>
      </c>
      <c r="AN17" s="716">
        <v>47481733</v>
      </c>
      <c r="AO17" s="481" t="s">
        <v>2509</v>
      </c>
      <c r="AP17" s="481" t="s">
        <v>2505</v>
      </c>
      <c r="AQ17" s="297"/>
      <c r="AR17" s="297"/>
      <c r="AS17" s="297"/>
      <c r="AT17" s="297"/>
      <c r="AU17" s="297"/>
      <c r="AV17" s="297"/>
      <c r="AW17" s="297"/>
      <c r="AX17" s="297"/>
      <c r="AY17" s="297"/>
      <c r="AZ17" s="297"/>
      <c r="BA17" s="297"/>
      <c r="BB17" s="297"/>
      <c r="BC17" s="297"/>
      <c r="BD17" s="297"/>
      <c r="BE17" s="297"/>
      <c r="BF17" s="297"/>
      <c r="BG17" s="297"/>
      <c r="BH17" s="297"/>
      <c r="BI17" s="297"/>
      <c r="BJ17" s="297"/>
      <c r="BK17" s="297"/>
      <c r="BL17" s="297"/>
      <c r="BM17" s="297"/>
      <c r="BN17" s="297"/>
      <c r="BO17" s="297"/>
      <c r="BP17" s="297"/>
      <c r="BQ17" s="297"/>
      <c r="BR17" s="297"/>
      <c r="BS17" s="297"/>
      <c r="BT17" s="297"/>
      <c r="BU17" s="297"/>
      <c r="BV17" s="297"/>
      <c r="BW17" s="297"/>
      <c r="BX17" s="297"/>
      <c r="BY17" s="297"/>
      <c r="BZ17" s="297"/>
      <c r="CA17" s="297"/>
      <c r="CB17" s="297"/>
      <c r="CC17" s="297"/>
      <c r="CD17" s="297"/>
      <c r="CE17" s="297"/>
      <c r="CF17" s="297"/>
      <c r="CG17" s="297"/>
      <c r="CH17" s="297"/>
      <c r="CI17" s="297"/>
      <c r="CJ17" s="297"/>
      <c r="CK17" s="297"/>
      <c r="CL17" s="297"/>
      <c r="CM17" s="297"/>
      <c r="CN17" s="297"/>
      <c r="CO17" s="297"/>
      <c r="CP17" s="297"/>
      <c r="CQ17" s="297"/>
      <c r="CR17" s="297"/>
      <c r="CS17" s="297"/>
      <c r="CT17" s="297"/>
      <c r="CU17" s="297"/>
      <c r="CV17" s="297"/>
      <c r="CW17" s="297"/>
      <c r="CX17" s="297"/>
      <c r="CY17" s="297"/>
      <c r="CZ17" s="297"/>
      <c r="DA17" s="297"/>
      <c r="DB17" s="297"/>
      <c r="DC17" s="297"/>
      <c r="DD17" s="297"/>
      <c r="DE17" s="297"/>
      <c r="DF17" s="297"/>
      <c r="DG17" s="297"/>
      <c r="DH17" s="297"/>
      <c r="DI17" s="297"/>
      <c r="DJ17" s="297"/>
      <c r="DK17" s="297"/>
      <c r="DL17" s="297"/>
      <c r="DM17" s="297"/>
      <c r="DN17" s="297"/>
      <c r="DO17" s="297"/>
      <c r="DP17" s="297"/>
      <c r="DQ17" s="297"/>
      <c r="DR17" s="297"/>
      <c r="DS17" s="297"/>
      <c r="DT17" s="297"/>
      <c r="DU17" s="297"/>
      <c r="DV17" s="297"/>
      <c r="DW17" s="297"/>
      <c r="DX17" s="297"/>
      <c r="DY17" s="297"/>
      <c r="DZ17" s="297"/>
      <c r="EA17" s="297"/>
      <c r="EB17" s="297"/>
      <c r="EC17" s="297"/>
      <c r="ED17" s="297"/>
      <c r="EE17" s="297"/>
      <c r="EF17" s="297"/>
      <c r="EG17" s="297"/>
      <c r="EH17" s="297"/>
      <c r="EI17" s="297"/>
      <c r="EJ17" s="297"/>
      <c r="EK17" s="297"/>
      <c r="EL17" s="297"/>
      <c r="EM17" s="297"/>
      <c r="EN17" s="297"/>
      <c r="EO17" s="297"/>
      <c r="EP17" s="297"/>
      <c r="EQ17" s="252"/>
      <c r="ER17" s="252"/>
      <c r="ES17" s="252"/>
      <c r="ET17" s="252"/>
      <c r="EU17" s="252"/>
      <c r="EV17" s="252"/>
      <c r="EW17" s="252"/>
      <c r="EX17" s="252"/>
      <c r="EY17" s="252"/>
      <c r="EZ17" s="252"/>
      <c r="FA17" s="252"/>
      <c r="FB17" s="252"/>
      <c r="FC17" s="252"/>
      <c r="FD17" s="252"/>
    </row>
    <row r="18" spans="1:160">
      <c r="A18" s="482">
        <v>16</v>
      </c>
      <c r="B18" s="479" t="s">
        <v>2465</v>
      </c>
      <c r="C18" s="479">
        <v>1</v>
      </c>
      <c r="D18" s="479" t="s">
        <v>2466</v>
      </c>
      <c r="E18" s="479">
        <v>6</v>
      </c>
      <c r="F18" s="479" t="s">
        <v>2477</v>
      </c>
      <c r="G18" s="479">
        <v>75</v>
      </c>
      <c r="H18" s="479" t="s">
        <v>2522</v>
      </c>
      <c r="I18" s="479">
        <v>36</v>
      </c>
      <c r="J18" s="479" t="s">
        <v>2523</v>
      </c>
      <c r="K18" s="479">
        <v>2024</v>
      </c>
      <c r="L18" s="479">
        <v>20245</v>
      </c>
      <c r="M18" s="479" t="s">
        <v>2512</v>
      </c>
      <c r="N18" s="479">
        <v>5</v>
      </c>
      <c r="O18" s="479" t="s">
        <v>2508</v>
      </c>
      <c r="P18" s="479">
        <v>400</v>
      </c>
      <c r="Q18" s="479">
        <v>105</v>
      </c>
      <c r="R18" s="479">
        <v>400</v>
      </c>
      <c r="S18" s="479">
        <v>95</v>
      </c>
      <c r="T18" s="479">
        <v>98</v>
      </c>
      <c r="U18" s="479">
        <v>102</v>
      </c>
      <c r="V18" s="479">
        <v>0</v>
      </c>
      <c r="W18" s="479">
        <v>200</v>
      </c>
      <c r="X18" s="479">
        <v>100</v>
      </c>
      <c r="Y18" s="479">
        <v>100</v>
      </c>
      <c r="Z18" s="479">
        <v>0</v>
      </c>
      <c r="AA18" s="479">
        <v>0</v>
      </c>
      <c r="AB18" s="479">
        <v>200</v>
      </c>
      <c r="AC18" s="480">
        <v>83476019</v>
      </c>
      <c r="AD18" s="480">
        <v>97521873</v>
      </c>
      <c r="AE18" s="483">
        <v>93000000</v>
      </c>
      <c r="AF18" s="718">
        <v>0</v>
      </c>
      <c r="AG18" s="480">
        <f t="shared" si="0"/>
        <v>273997892</v>
      </c>
      <c r="AH18" s="480">
        <v>10550000</v>
      </c>
      <c r="AI18" s="480">
        <v>22548441</v>
      </c>
      <c r="AJ18" s="480">
        <v>27875800</v>
      </c>
      <c r="AK18" s="718">
        <v>0</v>
      </c>
      <c r="AL18" s="716">
        <f t="shared" si="1"/>
        <v>60974241</v>
      </c>
      <c r="AM18" s="479">
        <v>102</v>
      </c>
      <c r="AN18" s="716">
        <v>27875800</v>
      </c>
      <c r="AO18" s="481" t="s">
        <v>2471</v>
      </c>
      <c r="AP18" s="481" t="s">
        <v>2505</v>
      </c>
      <c r="AQ18" s="297"/>
      <c r="AR18" s="297"/>
      <c r="AS18" s="297"/>
      <c r="AT18" s="297"/>
      <c r="AU18" s="297"/>
      <c r="AV18" s="297"/>
      <c r="AW18" s="297"/>
      <c r="AX18" s="297"/>
      <c r="AY18" s="297"/>
      <c r="AZ18" s="297"/>
      <c r="BA18" s="297"/>
      <c r="BB18" s="297"/>
      <c r="BC18" s="297"/>
      <c r="BD18" s="297"/>
      <c r="BE18" s="297"/>
      <c r="BF18" s="297"/>
      <c r="BG18" s="297"/>
      <c r="BH18" s="297"/>
      <c r="BI18" s="297"/>
      <c r="BJ18" s="297"/>
      <c r="BK18" s="297"/>
      <c r="BL18" s="297"/>
      <c r="BM18" s="297"/>
      <c r="BN18" s="297"/>
      <c r="BO18" s="297"/>
      <c r="BP18" s="297"/>
      <c r="BQ18" s="297"/>
      <c r="BR18" s="297"/>
      <c r="BS18" s="297"/>
      <c r="BT18" s="297"/>
      <c r="BU18" s="297"/>
      <c r="BV18" s="297"/>
      <c r="BW18" s="297"/>
      <c r="BX18" s="297"/>
      <c r="BY18" s="297"/>
      <c r="BZ18" s="297"/>
      <c r="CA18" s="297"/>
      <c r="CB18" s="297"/>
      <c r="CC18" s="297"/>
      <c r="CD18" s="297"/>
      <c r="CE18" s="297"/>
      <c r="CF18" s="297"/>
      <c r="CG18" s="297"/>
      <c r="CH18" s="297"/>
      <c r="CI18" s="297"/>
      <c r="CJ18" s="297"/>
      <c r="CK18" s="297"/>
      <c r="CL18" s="297"/>
      <c r="CM18" s="297"/>
      <c r="CN18" s="297"/>
      <c r="CO18" s="297"/>
      <c r="CP18" s="297"/>
      <c r="CQ18" s="297"/>
      <c r="CR18" s="297"/>
      <c r="CS18" s="297"/>
      <c r="CT18" s="297"/>
      <c r="CU18" s="297"/>
      <c r="CV18" s="297"/>
      <c r="CW18" s="297"/>
      <c r="CX18" s="297"/>
      <c r="CY18" s="297"/>
      <c r="CZ18" s="297"/>
      <c r="DA18" s="297"/>
      <c r="DB18" s="297"/>
      <c r="DC18" s="297"/>
      <c r="DD18" s="297"/>
      <c r="DE18" s="297"/>
      <c r="DF18" s="297"/>
      <c r="DG18" s="297"/>
      <c r="DH18" s="297"/>
      <c r="DI18" s="297"/>
      <c r="DJ18" s="297"/>
      <c r="DK18" s="297"/>
      <c r="DL18" s="297"/>
      <c r="DM18" s="297"/>
      <c r="DN18" s="297"/>
      <c r="DO18" s="297"/>
      <c r="DP18" s="297"/>
      <c r="DQ18" s="297"/>
      <c r="DR18" s="297"/>
      <c r="DS18" s="297"/>
      <c r="DT18" s="297"/>
      <c r="DU18" s="297"/>
      <c r="DV18" s="297"/>
      <c r="DW18" s="297"/>
      <c r="DX18" s="297"/>
      <c r="DY18" s="297"/>
      <c r="DZ18" s="297"/>
      <c r="EA18" s="297"/>
      <c r="EB18" s="297"/>
      <c r="EC18" s="297"/>
      <c r="ED18" s="297"/>
      <c r="EE18" s="297"/>
      <c r="EF18" s="297"/>
      <c r="EG18" s="297"/>
      <c r="EH18" s="297"/>
      <c r="EI18" s="297"/>
      <c r="EJ18" s="297"/>
      <c r="EK18" s="297"/>
      <c r="EL18" s="297"/>
      <c r="EM18" s="297"/>
      <c r="EN18" s="297"/>
      <c r="EO18" s="297"/>
      <c r="EP18" s="297"/>
      <c r="EQ18" s="252"/>
      <c r="ER18" s="252"/>
      <c r="ES18" s="252"/>
      <c r="ET18" s="252"/>
      <c r="EU18" s="252"/>
      <c r="EV18" s="252"/>
      <c r="EW18" s="252"/>
      <c r="EX18" s="252"/>
      <c r="EY18" s="252"/>
      <c r="EZ18" s="252"/>
      <c r="FA18" s="252"/>
      <c r="FB18" s="252"/>
      <c r="FC18" s="252"/>
      <c r="FD18" s="252"/>
    </row>
    <row r="19" spans="1:160" ht="16.5">
      <c r="A19" s="482">
        <v>18</v>
      </c>
      <c r="B19" s="479" t="s">
        <v>2465</v>
      </c>
      <c r="C19" s="479">
        <v>1</v>
      </c>
      <c r="D19" s="479" t="s">
        <v>2466</v>
      </c>
      <c r="E19" s="479">
        <v>8</v>
      </c>
      <c r="F19" s="479" t="s">
        <v>2524</v>
      </c>
      <c r="G19" s="479">
        <v>76</v>
      </c>
      <c r="H19" s="479" t="s">
        <v>2525</v>
      </c>
      <c r="I19" s="479">
        <v>37</v>
      </c>
      <c r="J19" s="487" t="s">
        <v>2526</v>
      </c>
      <c r="K19" s="479">
        <v>2025</v>
      </c>
      <c r="L19" s="487">
        <v>20251</v>
      </c>
      <c r="M19" s="479" t="s">
        <v>1920</v>
      </c>
      <c r="N19" s="479">
        <v>1</v>
      </c>
      <c r="O19" s="479" t="s">
        <v>2508</v>
      </c>
      <c r="P19" s="479">
        <v>200</v>
      </c>
      <c r="Q19" s="479">
        <v>100</v>
      </c>
      <c r="R19" s="479">
        <v>200</v>
      </c>
      <c r="S19" s="479">
        <v>0</v>
      </c>
      <c r="T19" s="479">
        <v>0</v>
      </c>
      <c r="U19" s="479">
        <v>100</v>
      </c>
      <c r="V19" s="479">
        <v>0</v>
      </c>
      <c r="W19" s="479">
        <v>100</v>
      </c>
      <c r="X19" s="479">
        <v>0</v>
      </c>
      <c r="Y19" s="479">
        <v>0</v>
      </c>
      <c r="Z19" s="479">
        <v>100</v>
      </c>
      <c r="AA19" s="479">
        <v>0</v>
      </c>
      <c r="AB19" s="479">
        <v>100</v>
      </c>
      <c r="AC19" s="484">
        <v>0</v>
      </c>
      <c r="AD19" s="484">
        <v>0</v>
      </c>
      <c r="AE19" s="483">
        <v>265000000</v>
      </c>
      <c r="AF19" s="718">
        <v>0</v>
      </c>
      <c r="AG19" s="480">
        <f t="shared" si="0"/>
        <v>265000000</v>
      </c>
      <c r="AH19" s="481" t="s">
        <v>2497</v>
      </c>
      <c r="AI19" s="481" t="s">
        <v>2497</v>
      </c>
      <c r="AJ19" s="480">
        <v>93600000</v>
      </c>
      <c r="AK19" s="718">
        <v>0</v>
      </c>
      <c r="AL19" s="716" t="e">
        <f t="shared" si="1"/>
        <v>#VALUE!</v>
      </c>
      <c r="AM19" s="479">
        <v>100</v>
      </c>
      <c r="AN19" s="716">
        <v>93600000</v>
      </c>
      <c r="AO19" s="481" t="s">
        <v>2471</v>
      </c>
      <c r="AP19" s="481" t="s">
        <v>2527</v>
      </c>
      <c r="AQ19" s="297"/>
      <c r="AR19" s="297"/>
      <c r="AS19" s="297"/>
      <c r="AT19" s="297"/>
      <c r="AU19" s="297"/>
      <c r="AV19" s="297"/>
      <c r="AW19" s="297"/>
      <c r="AX19" s="297"/>
      <c r="AY19" s="297"/>
      <c r="AZ19" s="297"/>
      <c r="BA19" s="297"/>
      <c r="BB19" s="297"/>
      <c r="BC19" s="297"/>
      <c r="BD19" s="297"/>
      <c r="BE19" s="297"/>
      <c r="BF19" s="297"/>
      <c r="BG19" s="297"/>
      <c r="BH19" s="297"/>
      <c r="BI19" s="297"/>
      <c r="BJ19" s="297"/>
      <c r="BK19" s="297"/>
      <c r="BL19" s="297"/>
      <c r="BM19" s="297"/>
      <c r="BN19" s="297"/>
      <c r="BO19" s="297"/>
      <c r="BP19" s="297"/>
      <c r="BQ19" s="297"/>
      <c r="BR19" s="297"/>
      <c r="BS19" s="297"/>
      <c r="BT19" s="297"/>
      <c r="BU19" s="297"/>
      <c r="BV19" s="297"/>
      <c r="BW19" s="297"/>
      <c r="BX19" s="297"/>
      <c r="BY19" s="297"/>
      <c r="BZ19" s="297"/>
      <c r="CA19" s="297"/>
      <c r="CB19" s="297"/>
      <c r="CC19" s="297"/>
      <c r="CD19" s="297"/>
      <c r="CE19" s="297"/>
      <c r="CF19" s="297"/>
      <c r="CG19" s="297"/>
      <c r="CH19" s="297"/>
      <c r="CI19" s="297"/>
      <c r="CJ19" s="297"/>
      <c r="CK19" s="297"/>
      <c r="CL19" s="297"/>
      <c r="CM19" s="297"/>
      <c r="CN19" s="297"/>
      <c r="CO19" s="297"/>
      <c r="CP19" s="297"/>
      <c r="CQ19" s="297"/>
      <c r="CR19" s="297"/>
      <c r="CS19" s="297"/>
      <c r="CT19" s="297"/>
      <c r="CU19" s="297"/>
      <c r="CV19" s="297"/>
      <c r="CW19" s="297"/>
      <c r="CX19" s="297"/>
      <c r="CY19" s="297"/>
      <c r="CZ19" s="297"/>
      <c r="DA19" s="297"/>
      <c r="DB19" s="297"/>
      <c r="DC19" s="297"/>
      <c r="DD19" s="297"/>
      <c r="DE19" s="297"/>
      <c r="DF19" s="297"/>
      <c r="DG19" s="297"/>
      <c r="DH19" s="297"/>
      <c r="DI19" s="297"/>
      <c r="DJ19" s="297"/>
      <c r="DK19" s="297"/>
      <c r="DL19" s="297"/>
      <c r="DM19" s="297"/>
      <c r="DN19" s="297"/>
      <c r="DO19" s="297"/>
      <c r="DP19" s="297"/>
      <c r="DQ19" s="297"/>
      <c r="DR19" s="297"/>
      <c r="DS19" s="297"/>
      <c r="DT19" s="297"/>
      <c r="DU19" s="297"/>
      <c r="DV19" s="297"/>
      <c r="DW19" s="297"/>
      <c r="DX19" s="297"/>
      <c r="DY19" s="297"/>
      <c r="DZ19" s="297"/>
      <c r="EA19" s="297"/>
      <c r="EB19" s="297"/>
      <c r="EC19" s="297"/>
      <c r="ED19" s="297"/>
      <c r="EE19" s="297"/>
      <c r="EF19" s="297"/>
      <c r="EG19" s="297"/>
      <c r="EH19" s="297"/>
      <c r="EI19" s="297"/>
      <c r="EJ19" s="297"/>
      <c r="EK19" s="297"/>
      <c r="EL19" s="297"/>
      <c r="EM19" s="297"/>
      <c r="EN19" s="297"/>
      <c r="EO19" s="297"/>
      <c r="EP19" s="297"/>
      <c r="EQ19" s="252"/>
      <c r="ER19" s="252"/>
      <c r="ES19" s="252"/>
      <c r="ET19" s="252"/>
      <c r="EU19" s="252"/>
      <c r="EV19" s="252"/>
      <c r="EW19" s="252"/>
      <c r="EX19" s="252"/>
      <c r="EY19" s="252"/>
      <c r="EZ19" s="252"/>
      <c r="FA19" s="252"/>
      <c r="FB19" s="252"/>
      <c r="FC19" s="252"/>
      <c r="FD19" s="252"/>
    </row>
    <row r="20" spans="1:160">
      <c r="A20" s="482">
        <v>3</v>
      </c>
      <c r="B20" s="479" t="s">
        <v>2465</v>
      </c>
      <c r="C20" s="479">
        <v>1</v>
      </c>
      <c r="D20" s="479" t="s">
        <v>2466</v>
      </c>
      <c r="E20" s="479">
        <v>12</v>
      </c>
      <c r="F20" s="479" t="s">
        <v>2528</v>
      </c>
      <c r="G20" s="479">
        <v>77</v>
      </c>
      <c r="H20" s="479" t="s">
        <v>2529</v>
      </c>
      <c r="I20" s="479">
        <v>3</v>
      </c>
      <c r="J20" s="298" t="s">
        <v>2530</v>
      </c>
      <c r="K20" s="482">
        <v>1830</v>
      </c>
      <c r="L20" s="298">
        <v>18301</v>
      </c>
      <c r="M20" s="482" t="s">
        <v>1892</v>
      </c>
      <c r="N20" s="479">
        <v>1</v>
      </c>
      <c r="O20" s="479" t="s">
        <v>2531</v>
      </c>
      <c r="P20" s="479">
        <v>16</v>
      </c>
      <c r="Q20" s="479">
        <v>4</v>
      </c>
      <c r="R20" s="479">
        <v>16</v>
      </c>
      <c r="S20" s="479">
        <v>4</v>
      </c>
      <c r="T20" s="479">
        <v>4</v>
      </c>
      <c r="U20" s="479">
        <v>4</v>
      </c>
      <c r="V20" s="479">
        <v>0</v>
      </c>
      <c r="W20" s="479">
        <v>8</v>
      </c>
      <c r="X20" s="479">
        <v>4</v>
      </c>
      <c r="Y20" s="479">
        <v>4</v>
      </c>
      <c r="Z20" s="479">
        <v>1</v>
      </c>
      <c r="AA20" s="479">
        <v>0</v>
      </c>
      <c r="AB20" s="479">
        <v>9</v>
      </c>
      <c r="AC20" s="480">
        <v>555799862</v>
      </c>
      <c r="AD20" s="480">
        <v>556345363</v>
      </c>
      <c r="AE20" s="483">
        <v>641999557</v>
      </c>
      <c r="AF20" s="718">
        <v>0</v>
      </c>
      <c r="AG20" s="480">
        <f t="shared" si="0"/>
        <v>1754144782</v>
      </c>
      <c r="AH20" s="480">
        <v>223337580</v>
      </c>
      <c r="AI20" s="480">
        <v>177234667</v>
      </c>
      <c r="AJ20" s="480">
        <v>288050715</v>
      </c>
      <c r="AK20" s="718">
        <v>0</v>
      </c>
      <c r="AL20" s="716">
        <f t="shared" si="1"/>
        <v>688622962</v>
      </c>
      <c r="AM20" s="479">
        <v>4</v>
      </c>
      <c r="AN20" s="716">
        <v>288050715</v>
      </c>
      <c r="AO20" s="481" t="s">
        <v>2471</v>
      </c>
      <c r="AP20" s="481" t="s">
        <v>2532</v>
      </c>
      <c r="AQ20" s="297"/>
      <c r="AR20" s="297"/>
      <c r="AS20" s="297"/>
      <c r="AT20" s="297"/>
      <c r="AU20" s="297"/>
      <c r="AV20" s="297"/>
      <c r="AW20" s="297"/>
      <c r="AX20" s="297"/>
      <c r="AY20" s="297"/>
      <c r="AZ20" s="297"/>
      <c r="BA20" s="297"/>
      <c r="BB20" s="297"/>
      <c r="BC20" s="297"/>
      <c r="BD20" s="297"/>
      <c r="BE20" s="297"/>
      <c r="BF20" s="297"/>
      <c r="BG20" s="297"/>
      <c r="BH20" s="297"/>
      <c r="BI20" s="297"/>
      <c r="BJ20" s="297"/>
      <c r="BK20" s="297"/>
      <c r="BL20" s="297"/>
      <c r="BM20" s="297"/>
      <c r="BN20" s="297"/>
      <c r="BO20" s="297"/>
      <c r="BP20" s="297"/>
      <c r="BQ20" s="297"/>
      <c r="BR20" s="297"/>
      <c r="BS20" s="297"/>
      <c r="BT20" s="297"/>
      <c r="BU20" s="297"/>
      <c r="BV20" s="297"/>
      <c r="BW20" s="297"/>
      <c r="BX20" s="297"/>
      <c r="BY20" s="297"/>
      <c r="BZ20" s="297"/>
      <c r="CA20" s="297"/>
      <c r="CB20" s="297"/>
      <c r="CC20" s="297"/>
      <c r="CD20" s="297"/>
      <c r="CE20" s="297"/>
      <c r="CF20" s="297"/>
      <c r="CG20" s="297"/>
      <c r="CH20" s="297"/>
      <c r="CI20" s="297"/>
      <c r="CJ20" s="297"/>
      <c r="CK20" s="297"/>
      <c r="CL20" s="297"/>
      <c r="CM20" s="297"/>
      <c r="CN20" s="297"/>
      <c r="CO20" s="297"/>
      <c r="CP20" s="297"/>
      <c r="CQ20" s="297"/>
      <c r="CR20" s="297"/>
      <c r="CS20" s="297"/>
      <c r="CT20" s="297"/>
      <c r="CU20" s="297"/>
      <c r="CV20" s="297"/>
      <c r="CW20" s="297"/>
      <c r="CX20" s="297"/>
      <c r="CY20" s="297"/>
      <c r="CZ20" s="297"/>
      <c r="DA20" s="297"/>
      <c r="DB20" s="297"/>
      <c r="DC20" s="297"/>
      <c r="DD20" s="297"/>
      <c r="DE20" s="297"/>
      <c r="DF20" s="297"/>
      <c r="DG20" s="297"/>
      <c r="DH20" s="297"/>
      <c r="DI20" s="297"/>
      <c r="DJ20" s="297"/>
      <c r="DK20" s="297"/>
      <c r="DL20" s="297"/>
      <c r="DM20" s="297"/>
      <c r="DN20" s="297"/>
      <c r="DO20" s="297"/>
      <c r="DP20" s="297"/>
      <c r="DQ20" s="297"/>
      <c r="DR20" s="297"/>
      <c r="DS20" s="297"/>
      <c r="DT20" s="297"/>
      <c r="DU20" s="297"/>
      <c r="DV20" s="297"/>
      <c r="DW20" s="297"/>
      <c r="DX20" s="297"/>
      <c r="DY20" s="297"/>
      <c r="DZ20" s="297"/>
      <c r="EA20" s="297"/>
      <c r="EB20" s="297"/>
      <c r="EC20" s="297"/>
      <c r="ED20" s="297"/>
      <c r="EE20" s="297"/>
      <c r="EF20" s="297"/>
      <c r="EG20" s="297"/>
      <c r="EH20" s="297"/>
      <c r="EI20" s="297"/>
      <c r="EJ20" s="297"/>
      <c r="EK20" s="297"/>
      <c r="EL20" s="297"/>
      <c r="EM20" s="297"/>
      <c r="EN20" s="297"/>
      <c r="EO20" s="297"/>
      <c r="EP20" s="297"/>
      <c r="EQ20" s="252"/>
      <c r="ER20" s="252"/>
      <c r="ES20" s="252"/>
      <c r="ET20" s="252"/>
      <c r="EU20" s="252"/>
      <c r="EV20" s="252"/>
      <c r="EW20" s="252"/>
      <c r="EX20" s="252"/>
      <c r="EY20" s="252"/>
      <c r="EZ20" s="252"/>
      <c r="FA20" s="252"/>
      <c r="FB20" s="252"/>
      <c r="FC20" s="252"/>
      <c r="FD20" s="252"/>
    </row>
    <row r="21" spans="1:160" ht="26.25">
      <c r="A21" s="482">
        <v>19</v>
      </c>
      <c r="B21" s="479" t="s">
        <v>2465</v>
      </c>
      <c r="C21" s="479">
        <v>1</v>
      </c>
      <c r="D21" s="479" t="s">
        <v>2533</v>
      </c>
      <c r="E21" s="479">
        <v>14</v>
      </c>
      <c r="F21" s="479" t="s">
        <v>2534</v>
      </c>
      <c r="G21" s="479">
        <v>78</v>
      </c>
      <c r="H21" s="479" t="s">
        <v>2535</v>
      </c>
      <c r="I21" s="479">
        <v>4</v>
      </c>
      <c r="J21" s="715" t="s">
        <v>2536</v>
      </c>
      <c r="K21" s="479">
        <v>1842</v>
      </c>
      <c r="L21" s="715">
        <v>18421</v>
      </c>
      <c r="M21" s="479" t="s">
        <v>1925</v>
      </c>
      <c r="N21" s="479">
        <v>1</v>
      </c>
      <c r="O21" s="479" t="s">
        <v>2495</v>
      </c>
      <c r="P21" s="479">
        <v>4</v>
      </c>
      <c r="Q21" s="479">
        <v>4</v>
      </c>
      <c r="R21" s="479">
        <v>4</v>
      </c>
      <c r="S21" s="479">
        <v>0</v>
      </c>
      <c r="T21" s="479">
        <v>0</v>
      </c>
      <c r="U21" s="479">
        <v>0</v>
      </c>
      <c r="V21" s="479">
        <v>0</v>
      </c>
      <c r="W21" s="479">
        <v>0</v>
      </c>
      <c r="X21" s="479">
        <v>0</v>
      </c>
      <c r="Y21" s="479">
        <v>0</v>
      </c>
      <c r="Z21" s="479">
        <v>0</v>
      </c>
      <c r="AA21" s="479">
        <v>0</v>
      </c>
      <c r="AB21" s="479">
        <v>0</v>
      </c>
      <c r="AC21" s="484">
        <v>0</v>
      </c>
      <c r="AD21" s="484">
        <v>0</v>
      </c>
      <c r="AE21" s="485" t="s">
        <v>2496</v>
      </c>
      <c r="AF21" s="718">
        <v>0</v>
      </c>
      <c r="AG21" s="480" t="e">
        <f t="shared" si="0"/>
        <v>#VALUE!</v>
      </c>
      <c r="AH21" s="481" t="s">
        <v>2497</v>
      </c>
      <c r="AI21" s="481" t="s">
        <v>2497</v>
      </c>
      <c r="AJ21" s="481" t="s">
        <v>2498</v>
      </c>
      <c r="AK21" s="718">
        <v>0</v>
      </c>
      <c r="AL21" s="716" t="e">
        <f t="shared" si="1"/>
        <v>#VALUE!</v>
      </c>
      <c r="AM21" s="479">
        <v>0</v>
      </c>
      <c r="AN21" s="716" t="s">
        <v>2499</v>
      </c>
      <c r="AO21" s="481" t="s">
        <v>27</v>
      </c>
      <c r="AP21" s="481" t="s">
        <v>27</v>
      </c>
      <c r="AQ21" s="297"/>
      <c r="AR21" s="297"/>
      <c r="AS21" s="297"/>
      <c r="AT21" s="297"/>
      <c r="AU21" s="297"/>
      <c r="AV21" s="297"/>
      <c r="AW21" s="297"/>
      <c r="AX21" s="297"/>
      <c r="AY21" s="297"/>
      <c r="AZ21" s="297"/>
      <c r="BA21" s="297"/>
      <c r="BB21" s="297"/>
      <c r="BC21" s="297"/>
      <c r="BD21" s="297"/>
      <c r="BE21" s="297"/>
      <c r="BF21" s="297"/>
      <c r="BG21" s="297"/>
      <c r="BH21" s="297"/>
      <c r="BI21" s="297"/>
      <c r="BJ21" s="297"/>
      <c r="BK21" s="297"/>
      <c r="BL21" s="297"/>
      <c r="BM21" s="297"/>
      <c r="BN21" s="297"/>
      <c r="BO21" s="297"/>
      <c r="BP21" s="297"/>
      <c r="BQ21" s="297"/>
      <c r="BR21" s="297"/>
      <c r="BS21" s="297"/>
      <c r="BT21" s="297"/>
      <c r="BU21" s="297"/>
      <c r="BV21" s="297"/>
      <c r="BW21" s="297"/>
      <c r="BX21" s="297"/>
      <c r="BY21" s="297"/>
      <c r="BZ21" s="297"/>
      <c r="CA21" s="297"/>
      <c r="CB21" s="297"/>
      <c r="CC21" s="297"/>
      <c r="CD21" s="297"/>
      <c r="CE21" s="297"/>
      <c r="CF21" s="297"/>
      <c r="CG21" s="297"/>
      <c r="CH21" s="297"/>
      <c r="CI21" s="297"/>
      <c r="CJ21" s="297"/>
      <c r="CK21" s="297"/>
      <c r="CL21" s="297"/>
      <c r="CM21" s="297"/>
      <c r="CN21" s="297"/>
      <c r="CO21" s="297"/>
      <c r="CP21" s="297"/>
      <c r="CQ21" s="297"/>
      <c r="CR21" s="297"/>
      <c r="CS21" s="297"/>
      <c r="CT21" s="297"/>
      <c r="CU21" s="297"/>
      <c r="CV21" s="297"/>
      <c r="CW21" s="297"/>
      <c r="CX21" s="297"/>
      <c r="CY21" s="297"/>
      <c r="CZ21" s="297"/>
      <c r="DA21" s="297"/>
      <c r="DB21" s="297"/>
      <c r="DC21" s="297"/>
      <c r="DD21" s="297"/>
      <c r="DE21" s="297"/>
      <c r="DF21" s="297"/>
      <c r="DG21" s="297"/>
      <c r="DH21" s="297"/>
      <c r="DI21" s="297"/>
      <c r="DJ21" s="297"/>
      <c r="DK21" s="297"/>
      <c r="DL21" s="297"/>
      <c r="DM21" s="297"/>
      <c r="DN21" s="297"/>
      <c r="DO21" s="297"/>
      <c r="DP21" s="297"/>
      <c r="DQ21" s="297"/>
      <c r="DR21" s="297"/>
      <c r="DS21" s="297"/>
      <c r="DT21" s="297"/>
      <c r="DU21" s="297"/>
      <c r="DV21" s="297"/>
      <c r="DW21" s="297"/>
      <c r="DX21" s="297"/>
      <c r="DY21" s="297"/>
      <c r="DZ21" s="297"/>
      <c r="EA21" s="297"/>
      <c r="EB21" s="297"/>
      <c r="EC21" s="297"/>
      <c r="ED21" s="297"/>
      <c r="EE21" s="297"/>
      <c r="EF21" s="297"/>
      <c r="EG21" s="297"/>
      <c r="EH21" s="297"/>
      <c r="EI21" s="297"/>
      <c r="EJ21" s="297"/>
      <c r="EK21" s="297"/>
      <c r="EL21" s="297"/>
      <c r="EM21" s="297"/>
      <c r="EN21" s="297"/>
      <c r="EO21" s="297"/>
      <c r="EP21" s="297"/>
      <c r="EQ21" s="252"/>
      <c r="ER21" s="252"/>
      <c r="ES21" s="252"/>
      <c r="ET21" s="252"/>
      <c r="EU21" s="252"/>
      <c r="EV21" s="252"/>
      <c r="EW21" s="252"/>
      <c r="EX21" s="252"/>
      <c r="EY21" s="252"/>
      <c r="EZ21" s="252"/>
      <c r="FA21" s="252"/>
      <c r="FB21" s="252"/>
      <c r="FC21" s="252"/>
      <c r="FD21" s="252"/>
    </row>
    <row r="22" spans="1:160" ht="26.25">
      <c r="A22" s="482">
        <v>22</v>
      </c>
      <c r="B22" s="479" t="s">
        <v>2465</v>
      </c>
      <c r="C22" s="479">
        <v>1</v>
      </c>
      <c r="D22" s="479" t="s">
        <v>2466</v>
      </c>
      <c r="E22" s="479">
        <v>17</v>
      </c>
      <c r="F22" s="479" t="s">
        <v>2537</v>
      </c>
      <c r="G22" s="479">
        <v>79</v>
      </c>
      <c r="H22" s="479" t="s">
        <v>2538</v>
      </c>
      <c r="I22" s="479">
        <v>7</v>
      </c>
      <c r="J22" s="481" t="s">
        <v>2539</v>
      </c>
      <c r="K22" s="479">
        <v>1695</v>
      </c>
      <c r="L22" s="481">
        <v>16951</v>
      </c>
      <c r="M22" s="479" t="s">
        <v>1935</v>
      </c>
      <c r="N22" s="479">
        <v>1</v>
      </c>
      <c r="O22" s="479" t="s">
        <v>2495</v>
      </c>
      <c r="P22" s="479">
        <v>1</v>
      </c>
      <c r="Q22" s="479">
        <v>0</v>
      </c>
      <c r="R22" s="479">
        <v>1</v>
      </c>
      <c r="S22" s="479">
        <v>1</v>
      </c>
      <c r="T22" s="479">
        <v>0</v>
      </c>
      <c r="U22" s="479">
        <v>0</v>
      </c>
      <c r="V22" s="479">
        <v>0</v>
      </c>
      <c r="W22" s="479">
        <v>0</v>
      </c>
      <c r="X22" s="479">
        <v>1</v>
      </c>
      <c r="Y22" s="479">
        <v>0</v>
      </c>
      <c r="Z22" s="479">
        <v>0</v>
      </c>
      <c r="AA22" s="479">
        <v>0</v>
      </c>
      <c r="AB22" s="479">
        <v>1</v>
      </c>
      <c r="AC22" s="480">
        <v>248462261</v>
      </c>
      <c r="AD22" s="484">
        <v>0</v>
      </c>
      <c r="AE22" s="485" t="s">
        <v>2496</v>
      </c>
      <c r="AF22" s="718">
        <v>0</v>
      </c>
      <c r="AG22" s="480" t="e">
        <f t="shared" si="0"/>
        <v>#VALUE!</v>
      </c>
      <c r="AH22" s="480">
        <v>239469761</v>
      </c>
      <c r="AI22" s="481" t="s">
        <v>2497</v>
      </c>
      <c r="AJ22" s="481" t="s">
        <v>2498</v>
      </c>
      <c r="AK22" s="718">
        <v>0</v>
      </c>
      <c r="AL22" s="716" t="e">
        <f t="shared" si="1"/>
        <v>#VALUE!</v>
      </c>
      <c r="AM22" s="479">
        <v>0</v>
      </c>
      <c r="AN22" s="716" t="s">
        <v>2499</v>
      </c>
      <c r="AO22" s="481" t="s">
        <v>27</v>
      </c>
      <c r="AP22" s="481" t="s">
        <v>27</v>
      </c>
      <c r="AQ22" s="297"/>
      <c r="AR22" s="297"/>
      <c r="AS22" s="297"/>
      <c r="AT22" s="297"/>
      <c r="AU22" s="297"/>
      <c r="AV22" s="297"/>
      <c r="AW22" s="297"/>
      <c r="AX22" s="297"/>
      <c r="AY22" s="297"/>
      <c r="AZ22" s="297"/>
      <c r="BA22" s="297"/>
      <c r="BB22" s="297"/>
      <c r="BC22" s="297"/>
      <c r="BD22" s="297"/>
      <c r="BE22" s="297"/>
      <c r="BF22" s="297"/>
      <c r="BG22" s="297"/>
      <c r="BH22" s="297"/>
      <c r="BI22" s="297"/>
      <c r="BJ22" s="297"/>
      <c r="BK22" s="297"/>
      <c r="BL22" s="297"/>
      <c r="BM22" s="297"/>
      <c r="BN22" s="297"/>
      <c r="BO22" s="297"/>
      <c r="BP22" s="297"/>
      <c r="BQ22" s="297"/>
      <c r="BR22" s="297"/>
      <c r="BS22" s="297"/>
      <c r="BT22" s="297"/>
      <c r="BU22" s="297"/>
      <c r="BV22" s="297"/>
      <c r="BW22" s="297"/>
      <c r="BX22" s="297"/>
      <c r="BY22" s="297"/>
      <c r="BZ22" s="297"/>
      <c r="CA22" s="297"/>
      <c r="CB22" s="297"/>
      <c r="CC22" s="297"/>
      <c r="CD22" s="297"/>
      <c r="CE22" s="297"/>
      <c r="CF22" s="297"/>
      <c r="CG22" s="297"/>
      <c r="CH22" s="297"/>
      <c r="CI22" s="297"/>
      <c r="CJ22" s="297"/>
      <c r="CK22" s="297"/>
      <c r="CL22" s="297"/>
      <c r="CM22" s="297"/>
      <c r="CN22" s="297"/>
      <c r="CO22" s="297"/>
      <c r="CP22" s="297"/>
      <c r="CQ22" s="297"/>
      <c r="CR22" s="297"/>
      <c r="CS22" s="297"/>
      <c r="CT22" s="297"/>
      <c r="CU22" s="297"/>
      <c r="CV22" s="297"/>
      <c r="CW22" s="297"/>
      <c r="CX22" s="297"/>
      <c r="CY22" s="297"/>
      <c r="CZ22" s="297"/>
      <c r="DA22" s="297"/>
      <c r="DB22" s="297"/>
      <c r="DC22" s="297"/>
      <c r="DD22" s="297"/>
      <c r="DE22" s="297"/>
      <c r="DF22" s="297"/>
      <c r="DG22" s="297"/>
      <c r="DH22" s="297"/>
      <c r="DI22" s="297"/>
      <c r="DJ22" s="297"/>
      <c r="DK22" s="297"/>
      <c r="DL22" s="297"/>
      <c r="DM22" s="297"/>
      <c r="DN22" s="297"/>
      <c r="DO22" s="297"/>
      <c r="DP22" s="297"/>
      <c r="DQ22" s="297"/>
      <c r="DR22" s="297"/>
      <c r="DS22" s="297"/>
      <c r="DT22" s="297"/>
      <c r="DU22" s="297"/>
      <c r="DV22" s="297"/>
      <c r="DW22" s="297"/>
      <c r="DX22" s="297"/>
      <c r="DY22" s="297"/>
      <c r="DZ22" s="297"/>
      <c r="EA22" s="297"/>
      <c r="EB22" s="297"/>
      <c r="EC22" s="297"/>
      <c r="ED22" s="297"/>
      <c r="EE22" s="297"/>
      <c r="EF22" s="297"/>
      <c r="EG22" s="297"/>
      <c r="EH22" s="297"/>
      <c r="EI22" s="297"/>
      <c r="EJ22" s="297"/>
      <c r="EK22" s="297"/>
      <c r="EL22" s="297"/>
      <c r="EM22" s="297"/>
      <c r="EN22" s="297"/>
      <c r="EO22" s="297"/>
      <c r="EP22" s="297"/>
      <c r="EQ22" s="252"/>
      <c r="ER22" s="252"/>
      <c r="ES22" s="252"/>
      <c r="ET22" s="252"/>
      <c r="EU22" s="252"/>
      <c r="EV22" s="252"/>
      <c r="EW22" s="252"/>
      <c r="EX22" s="252"/>
      <c r="EY22" s="252"/>
      <c r="EZ22" s="252"/>
      <c r="FA22" s="252"/>
      <c r="FB22" s="252"/>
      <c r="FC22" s="252"/>
      <c r="FD22" s="252"/>
    </row>
    <row r="23" spans="1:160">
      <c r="A23" s="482">
        <v>20</v>
      </c>
      <c r="B23" s="479" t="s">
        <v>2465</v>
      </c>
      <c r="C23" s="479">
        <v>1</v>
      </c>
      <c r="D23" s="479" t="s">
        <v>2466</v>
      </c>
      <c r="E23" s="479">
        <v>17</v>
      </c>
      <c r="F23" s="479" t="s">
        <v>2537</v>
      </c>
      <c r="G23" s="479">
        <v>80</v>
      </c>
      <c r="H23" s="479" t="s">
        <v>2540</v>
      </c>
      <c r="I23" s="479">
        <v>5</v>
      </c>
      <c r="J23" s="298" t="s">
        <v>2541</v>
      </c>
      <c r="K23" s="482">
        <v>1743</v>
      </c>
      <c r="L23" s="298">
        <v>17431</v>
      </c>
      <c r="M23" s="482" t="s">
        <v>1931</v>
      </c>
      <c r="N23" s="479">
        <v>1</v>
      </c>
      <c r="O23" s="479" t="s">
        <v>2470</v>
      </c>
      <c r="P23" s="479">
        <v>100</v>
      </c>
      <c r="Q23" s="479">
        <v>24</v>
      </c>
      <c r="R23" s="479">
        <v>100</v>
      </c>
      <c r="S23" s="479">
        <v>26</v>
      </c>
      <c r="T23" s="479">
        <v>26</v>
      </c>
      <c r="U23" s="479">
        <v>26</v>
      </c>
      <c r="V23" s="479">
        <v>0</v>
      </c>
      <c r="W23" s="479">
        <v>52</v>
      </c>
      <c r="X23" s="479">
        <v>26</v>
      </c>
      <c r="Y23" s="479">
        <v>26</v>
      </c>
      <c r="Z23" s="479">
        <v>26</v>
      </c>
      <c r="AA23" s="479">
        <v>0</v>
      </c>
      <c r="AB23" s="479">
        <v>78</v>
      </c>
      <c r="AC23" s="480">
        <v>629882317</v>
      </c>
      <c r="AD23" s="480">
        <v>764405000</v>
      </c>
      <c r="AE23" s="483">
        <v>990000000</v>
      </c>
      <c r="AF23" s="718">
        <v>0</v>
      </c>
      <c r="AG23" s="480">
        <f t="shared" si="0"/>
        <v>2384287317</v>
      </c>
      <c r="AH23" s="480">
        <v>624242317</v>
      </c>
      <c r="AI23" s="480">
        <v>759925000</v>
      </c>
      <c r="AJ23" s="480">
        <v>972500000</v>
      </c>
      <c r="AK23" s="718">
        <v>0</v>
      </c>
      <c r="AL23" s="716">
        <f t="shared" si="1"/>
        <v>2356667317</v>
      </c>
      <c r="AM23" s="479">
        <v>26</v>
      </c>
      <c r="AN23" s="716">
        <v>972500000</v>
      </c>
      <c r="AO23" s="481" t="s">
        <v>2542</v>
      </c>
      <c r="AP23" s="481" t="s">
        <v>2543</v>
      </c>
      <c r="AQ23" s="297"/>
      <c r="AR23" s="297"/>
      <c r="AS23" s="297"/>
      <c r="AT23" s="297"/>
      <c r="AU23" s="297"/>
      <c r="AV23" s="297"/>
      <c r="AW23" s="297"/>
      <c r="AX23" s="297"/>
      <c r="AY23" s="297"/>
      <c r="AZ23" s="297"/>
      <c r="BA23" s="297"/>
      <c r="BB23" s="297"/>
      <c r="BC23" s="297"/>
      <c r="BD23" s="297"/>
      <c r="BE23" s="297"/>
      <c r="BF23" s="297"/>
      <c r="BG23" s="297"/>
      <c r="BH23" s="297"/>
      <c r="BI23" s="297"/>
      <c r="BJ23" s="297"/>
      <c r="BK23" s="297"/>
      <c r="BL23" s="297"/>
      <c r="BM23" s="297"/>
      <c r="BN23" s="297"/>
      <c r="BO23" s="297"/>
      <c r="BP23" s="297"/>
      <c r="BQ23" s="297"/>
      <c r="BR23" s="297"/>
      <c r="BS23" s="297"/>
      <c r="BT23" s="297"/>
      <c r="BU23" s="297"/>
      <c r="BV23" s="297"/>
      <c r="BW23" s="297"/>
      <c r="BX23" s="297"/>
      <c r="BY23" s="297"/>
      <c r="BZ23" s="297"/>
      <c r="CA23" s="297"/>
      <c r="CB23" s="297"/>
      <c r="CC23" s="297"/>
      <c r="CD23" s="297"/>
      <c r="CE23" s="297"/>
      <c r="CF23" s="297"/>
      <c r="CG23" s="297"/>
      <c r="CH23" s="297"/>
      <c r="CI23" s="297"/>
      <c r="CJ23" s="297"/>
      <c r="CK23" s="297"/>
      <c r="CL23" s="297"/>
      <c r="CM23" s="297"/>
      <c r="CN23" s="297"/>
      <c r="CO23" s="297"/>
      <c r="CP23" s="297"/>
      <c r="CQ23" s="297"/>
      <c r="CR23" s="297"/>
      <c r="CS23" s="297"/>
      <c r="CT23" s="297"/>
      <c r="CU23" s="297"/>
      <c r="CV23" s="297"/>
      <c r="CW23" s="297"/>
      <c r="CX23" s="297"/>
      <c r="CY23" s="297"/>
      <c r="CZ23" s="297"/>
      <c r="DA23" s="297"/>
      <c r="DB23" s="297"/>
      <c r="DC23" s="297"/>
      <c r="DD23" s="297"/>
      <c r="DE23" s="297"/>
      <c r="DF23" s="297"/>
      <c r="DG23" s="297"/>
      <c r="DH23" s="297"/>
      <c r="DI23" s="297"/>
      <c r="DJ23" s="297"/>
      <c r="DK23" s="297"/>
      <c r="DL23" s="297"/>
      <c r="DM23" s="297"/>
      <c r="DN23" s="297"/>
      <c r="DO23" s="297"/>
      <c r="DP23" s="297"/>
      <c r="DQ23" s="297"/>
      <c r="DR23" s="297"/>
      <c r="DS23" s="297"/>
      <c r="DT23" s="297"/>
      <c r="DU23" s="297"/>
      <c r="DV23" s="297"/>
      <c r="DW23" s="297"/>
      <c r="DX23" s="297"/>
      <c r="DY23" s="297"/>
      <c r="DZ23" s="297"/>
      <c r="EA23" s="297"/>
      <c r="EB23" s="297"/>
      <c r="EC23" s="297"/>
      <c r="ED23" s="297"/>
      <c r="EE23" s="297"/>
      <c r="EF23" s="297"/>
      <c r="EG23" s="297"/>
      <c r="EH23" s="297"/>
      <c r="EI23" s="297"/>
      <c r="EJ23" s="297"/>
      <c r="EK23" s="297"/>
      <c r="EL23" s="297"/>
      <c r="EM23" s="297"/>
      <c r="EN23" s="297"/>
      <c r="EO23" s="297"/>
      <c r="EP23" s="297"/>
      <c r="EQ23" s="252"/>
      <c r="ER23" s="252"/>
      <c r="ES23" s="252"/>
      <c r="ET23" s="252"/>
      <c r="EU23" s="252"/>
      <c r="EV23" s="252"/>
      <c r="EW23" s="252"/>
      <c r="EX23" s="252"/>
      <c r="EY23" s="252"/>
      <c r="EZ23" s="252"/>
      <c r="FA23" s="252"/>
      <c r="FB23" s="252"/>
      <c r="FC23" s="252"/>
      <c r="FD23" s="252"/>
    </row>
    <row r="24" spans="1:160" ht="16.5">
      <c r="A24" s="482">
        <v>21</v>
      </c>
      <c r="B24" s="479" t="s">
        <v>2465</v>
      </c>
      <c r="C24" s="479">
        <v>1</v>
      </c>
      <c r="D24" s="479" t="s">
        <v>2466</v>
      </c>
      <c r="E24" s="479">
        <v>17</v>
      </c>
      <c r="F24" s="479" t="s">
        <v>2537</v>
      </c>
      <c r="G24" s="479">
        <v>81</v>
      </c>
      <c r="H24" s="479" t="s">
        <v>2544</v>
      </c>
      <c r="I24" s="479">
        <v>6</v>
      </c>
      <c r="J24" s="719" t="s">
        <v>2545</v>
      </c>
      <c r="K24" s="479">
        <v>1743</v>
      </c>
      <c r="L24" s="719">
        <v>17432</v>
      </c>
      <c r="M24" s="479" t="s">
        <v>1931</v>
      </c>
      <c r="N24" s="479">
        <v>2</v>
      </c>
      <c r="O24" s="479" t="s">
        <v>2470</v>
      </c>
      <c r="P24" s="479">
        <v>200</v>
      </c>
      <c r="Q24" s="479">
        <v>50</v>
      </c>
      <c r="R24" s="479">
        <v>200</v>
      </c>
      <c r="S24" s="479">
        <v>50</v>
      </c>
      <c r="T24" s="479">
        <v>50</v>
      </c>
      <c r="U24" s="479">
        <v>54</v>
      </c>
      <c r="V24" s="479">
        <v>0</v>
      </c>
      <c r="W24" s="479">
        <v>104</v>
      </c>
      <c r="X24" s="479">
        <v>50</v>
      </c>
      <c r="Y24" s="479">
        <v>50</v>
      </c>
      <c r="Z24" s="479">
        <v>54</v>
      </c>
      <c r="AA24" s="479">
        <v>0</v>
      </c>
      <c r="AB24" s="479">
        <v>154</v>
      </c>
      <c r="AC24" s="480">
        <v>392405316</v>
      </c>
      <c r="AD24" s="480">
        <v>494629000</v>
      </c>
      <c r="AE24" s="483">
        <v>610000000</v>
      </c>
      <c r="AF24" s="718">
        <v>0</v>
      </c>
      <c r="AG24" s="480">
        <f t="shared" si="0"/>
        <v>1497034316</v>
      </c>
      <c r="AH24" s="480">
        <v>386765316</v>
      </c>
      <c r="AI24" s="480">
        <v>490149000</v>
      </c>
      <c r="AJ24" s="480">
        <v>612500000</v>
      </c>
      <c r="AK24" s="718">
        <v>0</v>
      </c>
      <c r="AL24" s="716">
        <f t="shared" si="1"/>
        <v>1489414316</v>
      </c>
      <c r="AM24" s="479">
        <v>54</v>
      </c>
      <c r="AN24" s="716">
        <v>612500000</v>
      </c>
      <c r="AO24" s="481" t="s">
        <v>2542</v>
      </c>
      <c r="AP24" s="481" t="s">
        <v>2543</v>
      </c>
      <c r="AQ24" s="297"/>
      <c r="AR24" s="297"/>
      <c r="AS24" s="297"/>
      <c r="AT24" s="297"/>
      <c r="AU24" s="297"/>
      <c r="AV24" s="297"/>
      <c r="AW24" s="297"/>
      <c r="AX24" s="297"/>
      <c r="AY24" s="297"/>
      <c r="AZ24" s="297"/>
      <c r="BA24" s="297"/>
      <c r="BB24" s="297"/>
      <c r="BC24" s="297"/>
      <c r="BD24" s="297"/>
      <c r="BE24" s="297"/>
      <c r="BF24" s="297"/>
      <c r="BG24" s="297"/>
      <c r="BH24" s="297"/>
      <c r="BI24" s="297"/>
      <c r="BJ24" s="297"/>
      <c r="BK24" s="297"/>
      <c r="BL24" s="297"/>
      <c r="BM24" s="297"/>
      <c r="BN24" s="297"/>
      <c r="BO24" s="297"/>
      <c r="BP24" s="297"/>
      <c r="BQ24" s="297"/>
      <c r="BR24" s="297"/>
      <c r="BS24" s="297"/>
      <c r="BT24" s="297"/>
      <c r="BU24" s="297"/>
      <c r="BV24" s="297"/>
      <c r="BW24" s="297"/>
      <c r="BX24" s="297"/>
      <c r="BY24" s="297"/>
      <c r="BZ24" s="297"/>
      <c r="CA24" s="297"/>
      <c r="CB24" s="297"/>
      <c r="CC24" s="297"/>
      <c r="CD24" s="297"/>
      <c r="CE24" s="297"/>
      <c r="CF24" s="297"/>
      <c r="CG24" s="297"/>
      <c r="CH24" s="297"/>
      <c r="CI24" s="297"/>
      <c r="CJ24" s="297"/>
      <c r="CK24" s="297"/>
      <c r="CL24" s="297"/>
      <c r="CM24" s="297"/>
      <c r="CN24" s="297"/>
      <c r="CO24" s="297"/>
      <c r="CP24" s="297"/>
      <c r="CQ24" s="297"/>
      <c r="CR24" s="297"/>
      <c r="CS24" s="297"/>
      <c r="CT24" s="297"/>
      <c r="CU24" s="297"/>
      <c r="CV24" s="297"/>
      <c r="CW24" s="297"/>
      <c r="CX24" s="297"/>
      <c r="CY24" s="297"/>
      <c r="CZ24" s="297"/>
      <c r="DA24" s="297"/>
      <c r="DB24" s="297"/>
      <c r="DC24" s="297"/>
      <c r="DD24" s="297"/>
      <c r="DE24" s="297"/>
      <c r="DF24" s="297"/>
      <c r="DG24" s="297"/>
      <c r="DH24" s="297"/>
      <c r="DI24" s="297"/>
      <c r="DJ24" s="297"/>
      <c r="DK24" s="297"/>
      <c r="DL24" s="297"/>
      <c r="DM24" s="297"/>
      <c r="DN24" s="297"/>
      <c r="DO24" s="297"/>
      <c r="DP24" s="297"/>
      <c r="DQ24" s="297"/>
      <c r="DR24" s="297"/>
      <c r="DS24" s="297"/>
      <c r="DT24" s="297"/>
      <c r="DU24" s="297"/>
      <c r="DV24" s="297"/>
      <c r="DW24" s="297"/>
      <c r="DX24" s="297"/>
      <c r="DY24" s="297"/>
      <c r="DZ24" s="297"/>
      <c r="EA24" s="297"/>
      <c r="EB24" s="297"/>
      <c r="EC24" s="297"/>
      <c r="ED24" s="297"/>
      <c r="EE24" s="297"/>
      <c r="EF24" s="297"/>
      <c r="EG24" s="297"/>
      <c r="EH24" s="297"/>
      <c r="EI24" s="297"/>
      <c r="EJ24" s="297"/>
      <c r="EK24" s="297"/>
      <c r="EL24" s="297"/>
      <c r="EM24" s="297"/>
      <c r="EN24" s="297"/>
      <c r="EO24" s="297"/>
      <c r="EP24" s="297"/>
      <c r="EQ24" s="252"/>
      <c r="ER24" s="252"/>
      <c r="ES24" s="252"/>
      <c r="ET24" s="252"/>
      <c r="EU24" s="252"/>
      <c r="EV24" s="252"/>
      <c r="EW24" s="252"/>
      <c r="EX24" s="252"/>
      <c r="EY24" s="252"/>
      <c r="EZ24" s="252"/>
      <c r="FA24" s="252"/>
      <c r="FB24" s="252"/>
      <c r="FC24" s="252"/>
      <c r="FD24" s="252"/>
    </row>
    <row r="25" spans="1:160" ht="26.25">
      <c r="A25" s="482">
        <v>23</v>
      </c>
      <c r="B25" s="479" t="s">
        <v>2465</v>
      </c>
      <c r="C25" s="479">
        <v>1</v>
      </c>
      <c r="D25" s="479" t="s">
        <v>2533</v>
      </c>
      <c r="E25" s="479">
        <v>19</v>
      </c>
      <c r="F25" s="479" t="s">
        <v>2546</v>
      </c>
      <c r="G25" s="479">
        <v>82</v>
      </c>
      <c r="H25" s="479" t="s">
        <v>2547</v>
      </c>
      <c r="I25" s="479">
        <v>9</v>
      </c>
      <c r="J25" s="481" t="s">
        <v>2548</v>
      </c>
      <c r="K25" s="479">
        <v>1699</v>
      </c>
      <c r="L25" s="481">
        <v>16991</v>
      </c>
      <c r="M25" s="479" t="s">
        <v>2547</v>
      </c>
      <c r="N25" s="479">
        <v>1</v>
      </c>
      <c r="O25" s="479" t="s">
        <v>2549</v>
      </c>
      <c r="P25" s="479">
        <v>20</v>
      </c>
      <c r="Q25" s="479">
        <v>20</v>
      </c>
      <c r="R25" s="479">
        <v>20</v>
      </c>
      <c r="S25" s="479">
        <v>0</v>
      </c>
      <c r="T25" s="479">
        <v>0</v>
      </c>
      <c r="U25" s="479">
        <v>0</v>
      </c>
      <c r="V25" s="479">
        <v>0</v>
      </c>
      <c r="W25" s="479">
        <v>0</v>
      </c>
      <c r="X25" s="479">
        <v>0</v>
      </c>
      <c r="Y25" s="479">
        <v>0</v>
      </c>
      <c r="Z25" s="479">
        <v>0</v>
      </c>
      <c r="AA25" s="479">
        <v>0</v>
      </c>
      <c r="AB25" s="479">
        <v>0</v>
      </c>
      <c r="AC25" s="484">
        <v>0</v>
      </c>
      <c r="AD25" s="484">
        <v>0</v>
      </c>
      <c r="AE25" s="485" t="s">
        <v>2496</v>
      </c>
      <c r="AF25" s="718">
        <v>0</v>
      </c>
      <c r="AG25" s="480" t="e">
        <f t="shared" si="0"/>
        <v>#VALUE!</v>
      </c>
      <c r="AH25" s="481" t="s">
        <v>2497</v>
      </c>
      <c r="AI25" s="481" t="s">
        <v>2497</v>
      </c>
      <c r="AJ25" s="481" t="s">
        <v>2498</v>
      </c>
      <c r="AK25" s="718">
        <v>0</v>
      </c>
      <c r="AL25" s="716" t="e">
        <f t="shared" si="1"/>
        <v>#VALUE!</v>
      </c>
      <c r="AM25" s="479">
        <v>0</v>
      </c>
      <c r="AN25" s="716" t="s">
        <v>2499</v>
      </c>
      <c r="AO25" s="481" t="s">
        <v>27</v>
      </c>
      <c r="AP25" s="481" t="s">
        <v>27</v>
      </c>
      <c r="AQ25" s="297"/>
      <c r="AR25" s="297"/>
      <c r="AS25" s="297"/>
      <c r="AT25" s="297"/>
      <c r="AU25" s="297"/>
      <c r="AV25" s="297"/>
      <c r="AW25" s="297"/>
      <c r="AX25" s="297"/>
      <c r="AY25" s="297"/>
      <c r="AZ25" s="297"/>
      <c r="BA25" s="297"/>
      <c r="BB25" s="297"/>
      <c r="BC25" s="297"/>
      <c r="BD25" s="297"/>
      <c r="BE25" s="297"/>
      <c r="BF25" s="297"/>
      <c r="BG25" s="297"/>
      <c r="BH25" s="297"/>
      <c r="BI25" s="297"/>
      <c r="BJ25" s="297"/>
      <c r="BK25" s="297"/>
      <c r="BL25" s="297"/>
      <c r="BM25" s="297"/>
      <c r="BN25" s="297"/>
      <c r="BO25" s="297"/>
      <c r="BP25" s="297"/>
      <c r="BQ25" s="297"/>
      <c r="BR25" s="297"/>
      <c r="BS25" s="297"/>
      <c r="BT25" s="297"/>
      <c r="BU25" s="297"/>
      <c r="BV25" s="297"/>
      <c r="BW25" s="297"/>
      <c r="BX25" s="297"/>
      <c r="BY25" s="297"/>
      <c r="BZ25" s="297"/>
      <c r="CA25" s="297"/>
      <c r="CB25" s="297"/>
      <c r="CC25" s="297"/>
      <c r="CD25" s="297"/>
      <c r="CE25" s="297"/>
      <c r="CF25" s="297"/>
      <c r="CG25" s="297"/>
      <c r="CH25" s="297"/>
      <c r="CI25" s="297"/>
      <c r="CJ25" s="297"/>
      <c r="CK25" s="297"/>
      <c r="CL25" s="297"/>
      <c r="CM25" s="297"/>
      <c r="CN25" s="297"/>
      <c r="CO25" s="297"/>
      <c r="CP25" s="297"/>
      <c r="CQ25" s="297"/>
      <c r="CR25" s="297"/>
      <c r="CS25" s="297"/>
      <c r="CT25" s="297"/>
      <c r="CU25" s="297"/>
      <c r="CV25" s="297"/>
      <c r="CW25" s="297"/>
      <c r="CX25" s="297"/>
      <c r="CY25" s="297"/>
      <c r="CZ25" s="297"/>
      <c r="DA25" s="297"/>
      <c r="DB25" s="297"/>
      <c r="DC25" s="297"/>
      <c r="DD25" s="297"/>
      <c r="DE25" s="297"/>
      <c r="DF25" s="297"/>
      <c r="DG25" s="297"/>
      <c r="DH25" s="297"/>
      <c r="DI25" s="297"/>
      <c r="DJ25" s="297"/>
      <c r="DK25" s="297"/>
      <c r="DL25" s="297"/>
      <c r="DM25" s="297"/>
      <c r="DN25" s="297"/>
      <c r="DO25" s="297"/>
      <c r="DP25" s="297"/>
      <c r="DQ25" s="297"/>
      <c r="DR25" s="297"/>
      <c r="DS25" s="297"/>
      <c r="DT25" s="297"/>
      <c r="DU25" s="297"/>
      <c r="DV25" s="297"/>
      <c r="DW25" s="297"/>
      <c r="DX25" s="297"/>
      <c r="DY25" s="297"/>
      <c r="DZ25" s="297"/>
      <c r="EA25" s="297"/>
      <c r="EB25" s="297"/>
      <c r="EC25" s="297"/>
      <c r="ED25" s="297"/>
      <c r="EE25" s="297"/>
      <c r="EF25" s="297"/>
      <c r="EG25" s="297"/>
      <c r="EH25" s="297"/>
      <c r="EI25" s="297"/>
      <c r="EJ25" s="297"/>
      <c r="EK25" s="297"/>
      <c r="EL25" s="297"/>
      <c r="EM25" s="297"/>
      <c r="EN25" s="297"/>
      <c r="EO25" s="297"/>
      <c r="EP25" s="297"/>
      <c r="EQ25" s="252"/>
      <c r="ER25" s="252"/>
      <c r="ES25" s="252"/>
      <c r="ET25" s="252"/>
      <c r="EU25" s="252"/>
      <c r="EV25" s="252"/>
      <c r="EW25" s="252"/>
      <c r="EX25" s="252"/>
      <c r="EY25" s="252"/>
      <c r="EZ25" s="252"/>
      <c r="FA25" s="252"/>
      <c r="FB25" s="252"/>
      <c r="FC25" s="252"/>
      <c r="FD25" s="252"/>
    </row>
    <row r="26" spans="1:160">
      <c r="A26" s="482">
        <v>25</v>
      </c>
      <c r="B26" s="479" t="s">
        <v>2465</v>
      </c>
      <c r="C26" s="479">
        <v>1</v>
      </c>
      <c r="D26" s="479" t="s">
        <v>2466</v>
      </c>
      <c r="E26" s="479">
        <v>20</v>
      </c>
      <c r="F26" s="479" t="s">
        <v>2550</v>
      </c>
      <c r="G26" s="479">
        <v>83</v>
      </c>
      <c r="H26" s="479" t="s">
        <v>2551</v>
      </c>
      <c r="I26" s="479">
        <v>11</v>
      </c>
      <c r="J26" s="481" t="s">
        <v>2552</v>
      </c>
      <c r="K26" s="479">
        <v>1845</v>
      </c>
      <c r="L26" s="481">
        <v>18452</v>
      </c>
      <c r="M26" s="479" t="s">
        <v>2553</v>
      </c>
      <c r="N26" s="479">
        <v>2</v>
      </c>
      <c r="O26" s="479" t="s">
        <v>2554</v>
      </c>
      <c r="P26" s="479">
        <v>400</v>
      </c>
      <c r="Q26" s="479">
        <v>0</v>
      </c>
      <c r="R26" s="479">
        <v>400</v>
      </c>
      <c r="S26" s="479">
        <v>0</v>
      </c>
      <c r="T26" s="479">
        <v>199</v>
      </c>
      <c r="U26" s="479">
        <v>201</v>
      </c>
      <c r="V26" s="479">
        <v>0</v>
      </c>
      <c r="W26" s="479">
        <v>400</v>
      </c>
      <c r="X26" s="479">
        <v>0</v>
      </c>
      <c r="Y26" s="479">
        <v>250</v>
      </c>
      <c r="Z26" s="479">
        <v>450</v>
      </c>
      <c r="AA26" s="479">
        <v>0</v>
      </c>
      <c r="AB26" s="479">
        <v>700</v>
      </c>
      <c r="AC26" s="484">
        <v>0</v>
      </c>
      <c r="AD26" s="480">
        <v>422733578</v>
      </c>
      <c r="AE26" s="483">
        <v>371297000</v>
      </c>
      <c r="AF26" s="718">
        <v>0</v>
      </c>
      <c r="AG26" s="480">
        <f t="shared" si="0"/>
        <v>794030578</v>
      </c>
      <c r="AH26" s="481" t="s">
        <v>2497</v>
      </c>
      <c r="AI26" s="480">
        <v>118698667</v>
      </c>
      <c r="AJ26" s="480">
        <v>271836406</v>
      </c>
      <c r="AK26" s="718">
        <v>0</v>
      </c>
      <c r="AL26" s="716" t="e">
        <f t="shared" si="1"/>
        <v>#VALUE!</v>
      </c>
      <c r="AM26" s="479">
        <v>201</v>
      </c>
      <c r="AN26" s="716">
        <v>271836406</v>
      </c>
      <c r="AO26" s="481" t="s">
        <v>2471</v>
      </c>
      <c r="AP26" s="481" t="s">
        <v>2555</v>
      </c>
      <c r="AQ26" s="297"/>
      <c r="AR26" s="297"/>
      <c r="AS26" s="297"/>
      <c r="AT26" s="297"/>
      <c r="AU26" s="297"/>
      <c r="AV26" s="297"/>
      <c r="AW26" s="297"/>
      <c r="AX26" s="297"/>
      <c r="AY26" s="297"/>
      <c r="AZ26" s="297"/>
      <c r="BA26" s="297"/>
      <c r="BB26" s="297"/>
      <c r="BC26" s="297"/>
      <c r="BD26" s="297"/>
      <c r="BE26" s="297"/>
      <c r="BF26" s="297"/>
      <c r="BG26" s="297"/>
      <c r="BH26" s="297"/>
      <c r="BI26" s="297"/>
      <c r="BJ26" s="297"/>
      <c r="BK26" s="297"/>
      <c r="BL26" s="297"/>
      <c r="BM26" s="297"/>
      <c r="BN26" s="297"/>
      <c r="BO26" s="297"/>
      <c r="BP26" s="297"/>
      <c r="BQ26" s="297"/>
      <c r="BR26" s="297"/>
      <c r="BS26" s="297"/>
      <c r="BT26" s="297"/>
      <c r="BU26" s="297"/>
      <c r="BV26" s="297"/>
      <c r="BW26" s="297"/>
      <c r="BX26" s="297"/>
      <c r="BY26" s="297"/>
      <c r="BZ26" s="297"/>
      <c r="CA26" s="297"/>
      <c r="CB26" s="297"/>
      <c r="CC26" s="297"/>
      <c r="CD26" s="297"/>
      <c r="CE26" s="297"/>
      <c r="CF26" s="297"/>
      <c r="CG26" s="297"/>
      <c r="CH26" s="297"/>
      <c r="CI26" s="297"/>
      <c r="CJ26" s="297"/>
      <c r="CK26" s="297"/>
      <c r="CL26" s="297"/>
      <c r="CM26" s="297"/>
      <c r="CN26" s="297"/>
      <c r="CO26" s="297"/>
      <c r="CP26" s="297"/>
      <c r="CQ26" s="297"/>
      <c r="CR26" s="297"/>
      <c r="CS26" s="297"/>
      <c r="CT26" s="297"/>
      <c r="CU26" s="297"/>
      <c r="CV26" s="297"/>
      <c r="CW26" s="297"/>
      <c r="CX26" s="297"/>
      <c r="CY26" s="297"/>
      <c r="CZ26" s="297"/>
      <c r="DA26" s="297"/>
      <c r="DB26" s="297"/>
      <c r="DC26" s="297"/>
      <c r="DD26" s="297"/>
      <c r="DE26" s="297"/>
      <c r="DF26" s="297"/>
      <c r="DG26" s="297"/>
      <c r="DH26" s="297"/>
      <c r="DI26" s="297"/>
      <c r="DJ26" s="297"/>
      <c r="DK26" s="297"/>
      <c r="DL26" s="297"/>
      <c r="DM26" s="297"/>
      <c r="DN26" s="297"/>
      <c r="DO26" s="297"/>
      <c r="DP26" s="297"/>
      <c r="DQ26" s="297"/>
      <c r="DR26" s="297"/>
      <c r="DS26" s="297"/>
      <c r="DT26" s="297"/>
      <c r="DU26" s="297"/>
      <c r="DV26" s="297"/>
      <c r="DW26" s="297"/>
      <c r="DX26" s="297"/>
      <c r="DY26" s="297"/>
      <c r="DZ26" s="297"/>
      <c r="EA26" s="297"/>
      <c r="EB26" s="297"/>
      <c r="EC26" s="297"/>
      <c r="ED26" s="297"/>
      <c r="EE26" s="297"/>
      <c r="EF26" s="297"/>
      <c r="EG26" s="297"/>
      <c r="EH26" s="297"/>
      <c r="EI26" s="297"/>
      <c r="EJ26" s="297"/>
      <c r="EK26" s="297"/>
      <c r="EL26" s="297"/>
      <c r="EM26" s="297"/>
      <c r="EN26" s="297"/>
      <c r="EO26" s="297"/>
      <c r="EP26" s="297"/>
      <c r="EQ26" s="252"/>
      <c r="ER26" s="252"/>
      <c r="ES26" s="252"/>
      <c r="ET26" s="252"/>
      <c r="EU26" s="252"/>
      <c r="EV26" s="252"/>
      <c r="EW26" s="252"/>
      <c r="EX26" s="252"/>
      <c r="EY26" s="252"/>
      <c r="EZ26" s="252"/>
      <c r="FA26" s="252"/>
      <c r="FB26" s="252"/>
      <c r="FC26" s="252"/>
      <c r="FD26" s="252"/>
    </row>
    <row r="27" spans="1:160">
      <c r="A27" s="482">
        <v>24</v>
      </c>
      <c r="B27" s="479" t="s">
        <v>2465</v>
      </c>
      <c r="C27" s="479">
        <v>1</v>
      </c>
      <c r="D27" s="479" t="s">
        <v>2466</v>
      </c>
      <c r="E27" s="479">
        <v>20</v>
      </c>
      <c r="F27" s="479" t="s">
        <v>2550</v>
      </c>
      <c r="G27" s="479">
        <v>84</v>
      </c>
      <c r="H27" s="479" t="s">
        <v>2556</v>
      </c>
      <c r="I27" s="479">
        <v>10</v>
      </c>
      <c r="J27" s="481" t="s">
        <v>2557</v>
      </c>
      <c r="K27" s="479">
        <v>1845</v>
      </c>
      <c r="L27" s="481">
        <v>18451</v>
      </c>
      <c r="M27" s="479" t="s">
        <v>2553</v>
      </c>
      <c r="N27" s="479">
        <v>1</v>
      </c>
      <c r="O27" s="479" t="s">
        <v>2558</v>
      </c>
      <c r="P27" s="479">
        <v>3000</v>
      </c>
      <c r="Q27" s="479">
        <v>753</v>
      </c>
      <c r="R27" s="479">
        <v>3000</v>
      </c>
      <c r="S27" s="479">
        <v>749</v>
      </c>
      <c r="T27" s="479">
        <v>749</v>
      </c>
      <c r="U27" s="479">
        <v>1000</v>
      </c>
      <c r="V27" s="479">
        <v>0</v>
      </c>
      <c r="W27" s="479">
        <v>1749</v>
      </c>
      <c r="X27" s="479">
        <v>750</v>
      </c>
      <c r="Y27" s="479">
        <v>1000</v>
      </c>
      <c r="Z27" s="479">
        <v>0</v>
      </c>
      <c r="AA27" s="479">
        <v>0</v>
      </c>
      <c r="AB27" s="479">
        <v>1750</v>
      </c>
      <c r="AC27" s="480">
        <v>256805700</v>
      </c>
      <c r="AD27" s="480">
        <v>205747898</v>
      </c>
      <c r="AE27" s="483">
        <v>371758009</v>
      </c>
      <c r="AF27" s="718">
        <v>0</v>
      </c>
      <c r="AG27" s="480">
        <f t="shared" si="0"/>
        <v>834311607</v>
      </c>
      <c r="AH27" s="480">
        <v>189322320</v>
      </c>
      <c r="AI27" s="480">
        <v>75301531</v>
      </c>
      <c r="AJ27" s="480">
        <v>60791667</v>
      </c>
      <c r="AK27" s="718">
        <v>0</v>
      </c>
      <c r="AL27" s="716">
        <f t="shared" si="1"/>
        <v>325415518</v>
      </c>
      <c r="AM27" s="479">
        <v>1000</v>
      </c>
      <c r="AN27" s="716">
        <v>60791667</v>
      </c>
      <c r="AO27" s="481" t="s">
        <v>2509</v>
      </c>
      <c r="AP27" s="481" t="s">
        <v>2505</v>
      </c>
      <c r="AQ27" s="297"/>
      <c r="AR27" s="297"/>
      <c r="AS27" s="297"/>
      <c r="AT27" s="297"/>
      <c r="AU27" s="297"/>
      <c r="AV27" s="297"/>
      <c r="AW27" s="297"/>
      <c r="AX27" s="297"/>
      <c r="AY27" s="297"/>
      <c r="AZ27" s="297"/>
      <c r="BA27" s="297"/>
      <c r="BB27" s="297"/>
      <c r="BC27" s="297"/>
      <c r="BD27" s="297"/>
      <c r="BE27" s="297"/>
      <c r="BF27" s="297"/>
      <c r="BG27" s="297"/>
      <c r="BH27" s="297"/>
      <c r="BI27" s="297"/>
      <c r="BJ27" s="297"/>
      <c r="BK27" s="297"/>
      <c r="BL27" s="297"/>
      <c r="BM27" s="297"/>
      <c r="BN27" s="297"/>
      <c r="BO27" s="297"/>
      <c r="BP27" s="297"/>
      <c r="BQ27" s="297"/>
      <c r="BR27" s="297"/>
      <c r="BS27" s="297"/>
      <c r="BT27" s="297"/>
      <c r="BU27" s="297"/>
      <c r="BV27" s="297"/>
      <c r="BW27" s="297"/>
      <c r="BX27" s="297"/>
      <c r="BY27" s="297"/>
      <c r="BZ27" s="297"/>
      <c r="CA27" s="297"/>
      <c r="CB27" s="297"/>
      <c r="CC27" s="297"/>
      <c r="CD27" s="297"/>
      <c r="CE27" s="297"/>
      <c r="CF27" s="297"/>
      <c r="CG27" s="297"/>
      <c r="CH27" s="297"/>
      <c r="CI27" s="297"/>
      <c r="CJ27" s="297"/>
      <c r="CK27" s="297"/>
      <c r="CL27" s="297"/>
      <c r="CM27" s="297"/>
      <c r="CN27" s="297"/>
      <c r="CO27" s="297"/>
      <c r="CP27" s="297"/>
      <c r="CQ27" s="297"/>
      <c r="CR27" s="297"/>
      <c r="CS27" s="297"/>
      <c r="CT27" s="297"/>
      <c r="CU27" s="297"/>
      <c r="CV27" s="297"/>
      <c r="CW27" s="297"/>
      <c r="CX27" s="297"/>
      <c r="CY27" s="297"/>
      <c r="CZ27" s="297"/>
      <c r="DA27" s="297"/>
      <c r="DB27" s="297"/>
      <c r="DC27" s="297"/>
      <c r="DD27" s="297"/>
      <c r="DE27" s="297"/>
      <c r="DF27" s="297"/>
      <c r="DG27" s="297"/>
      <c r="DH27" s="297"/>
      <c r="DI27" s="297"/>
      <c r="DJ27" s="297"/>
      <c r="DK27" s="297"/>
      <c r="DL27" s="297"/>
      <c r="DM27" s="297"/>
      <c r="DN27" s="297"/>
      <c r="DO27" s="297"/>
      <c r="DP27" s="297"/>
      <c r="DQ27" s="297"/>
      <c r="DR27" s="297"/>
      <c r="DS27" s="297"/>
      <c r="DT27" s="297"/>
      <c r="DU27" s="297"/>
      <c r="DV27" s="297"/>
      <c r="DW27" s="297"/>
      <c r="DX27" s="297"/>
      <c r="DY27" s="297"/>
      <c r="DZ27" s="297"/>
      <c r="EA27" s="297"/>
      <c r="EB27" s="297"/>
      <c r="EC27" s="297"/>
      <c r="ED27" s="297"/>
      <c r="EE27" s="297"/>
      <c r="EF27" s="297"/>
      <c r="EG27" s="297"/>
      <c r="EH27" s="297"/>
      <c r="EI27" s="297"/>
      <c r="EJ27" s="297"/>
      <c r="EK27" s="297"/>
      <c r="EL27" s="297"/>
      <c r="EM27" s="297"/>
      <c r="EN27" s="297"/>
      <c r="EO27" s="297"/>
      <c r="EP27" s="297"/>
      <c r="EQ27" s="252"/>
      <c r="ER27" s="252"/>
      <c r="ES27" s="252"/>
      <c r="ET27" s="252"/>
      <c r="EU27" s="252"/>
      <c r="EV27" s="252"/>
      <c r="EW27" s="252"/>
      <c r="EX27" s="252"/>
      <c r="EY27" s="252"/>
      <c r="EZ27" s="252"/>
      <c r="FA27" s="252"/>
      <c r="FB27" s="252"/>
      <c r="FC27" s="252"/>
      <c r="FD27" s="252"/>
    </row>
    <row r="28" spans="1:160">
      <c r="A28" s="482">
        <v>28</v>
      </c>
      <c r="B28" s="479" t="s">
        <v>2465</v>
      </c>
      <c r="C28" s="479">
        <v>1</v>
      </c>
      <c r="D28" s="479" t="s">
        <v>2466</v>
      </c>
      <c r="E28" s="479">
        <v>21</v>
      </c>
      <c r="F28" s="479" t="s">
        <v>2559</v>
      </c>
      <c r="G28" s="479">
        <v>85</v>
      </c>
      <c r="H28" s="479" t="s">
        <v>2560</v>
      </c>
      <c r="I28" s="479">
        <v>15</v>
      </c>
      <c r="J28" s="481" t="s">
        <v>2561</v>
      </c>
      <c r="K28" s="479">
        <v>1848</v>
      </c>
      <c r="L28" s="481">
        <v>18483</v>
      </c>
      <c r="M28" s="479" t="s">
        <v>1950</v>
      </c>
      <c r="N28" s="479">
        <v>3</v>
      </c>
      <c r="O28" s="479" t="s">
        <v>2504</v>
      </c>
      <c r="P28" s="479">
        <v>500</v>
      </c>
      <c r="Q28" s="479">
        <v>0</v>
      </c>
      <c r="R28" s="479">
        <v>500</v>
      </c>
      <c r="S28" s="479">
        <v>250</v>
      </c>
      <c r="T28" s="479">
        <v>0</v>
      </c>
      <c r="U28" s="479">
        <v>250</v>
      </c>
      <c r="V28" s="479">
        <v>0</v>
      </c>
      <c r="W28" s="479">
        <v>250</v>
      </c>
      <c r="X28" s="479">
        <v>250</v>
      </c>
      <c r="Y28" s="479">
        <v>0</v>
      </c>
      <c r="Z28" s="479">
        <v>0</v>
      </c>
      <c r="AA28" s="479">
        <v>0</v>
      </c>
      <c r="AB28" s="479">
        <v>250</v>
      </c>
      <c r="AC28" s="480">
        <v>198819000</v>
      </c>
      <c r="AD28" s="484">
        <v>0</v>
      </c>
      <c r="AE28" s="483">
        <v>449950000</v>
      </c>
      <c r="AF28" s="718">
        <v>0</v>
      </c>
      <c r="AG28" s="480">
        <f t="shared" si="0"/>
        <v>648769000</v>
      </c>
      <c r="AH28" s="480">
        <v>181566667</v>
      </c>
      <c r="AI28" s="481" t="s">
        <v>2497</v>
      </c>
      <c r="AJ28" s="480">
        <v>16624300</v>
      </c>
      <c r="AK28" s="718">
        <v>0</v>
      </c>
      <c r="AL28" s="716" t="e">
        <f t="shared" si="1"/>
        <v>#VALUE!</v>
      </c>
      <c r="AM28" s="479">
        <v>250</v>
      </c>
      <c r="AN28" s="716">
        <v>16624300</v>
      </c>
      <c r="AO28" s="481" t="s">
        <v>2509</v>
      </c>
      <c r="AP28" s="481" t="s">
        <v>2505</v>
      </c>
      <c r="AQ28" s="297"/>
      <c r="AR28" s="297"/>
      <c r="AS28" s="297"/>
      <c r="AT28" s="297"/>
      <c r="AU28" s="297"/>
      <c r="AV28" s="297"/>
      <c r="AW28" s="297"/>
      <c r="AX28" s="297"/>
      <c r="AY28" s="297"/>
      <c r="AZ28" s="297"/>
      <c r="BA28" s="297"/>
      <c r="BB28" s="297"/>
      <c r="BC28" s="297"/>
      <c r="BD28" s="297"/>
      <c r="BE28" s="297"/>
      <c r="BF28" s="297"/>
      <c r="BG28" s="297"/>
      <c r="BH28" s="297"/>
      <c r="BI28" s="297"/>
      <c r="BJ28" s="297"/>
      <c r="BK28" s="297"/>
      <c r="BL28" s="297"/>
      <c r="BM28" s="297"/>
      <c r="BN28" s="297"/>
      <c r="BO28" s="297"/>
      <c r="BP28" s="297"/>
      <c r="BQ28" s="297"/>
      <c r="BR28" s="297"/>
      <c r="BS28" s="297"/>
      <c r="BT28" s="297"/>
      <c r="BU28" s="297"/>
      <c r="BV28" s="297"/>
      <c r="BW28" s="297"/>
      <c r="BX28" s="297"/>
      <c r="BY28" s="297"/>
      <c r="BZ28" s="297"/>
      <c r="CA28" s="297"/>
      <c r="CB28" s="297"/>
      <c r="CC28" s="297"/>
      <c r="CD28" s="297"/>
      <c r="CE28" s="297"/>
      <c r="CF28" s="297"/>
      <c r="CG28" s="297"/>
      <c r="CH28" s="297"/>
      <c r="CI28" s="297"/>
      <c r="CJ28" s="297"/>
      <c r="CK28" s="297"/>
      <c r="CL28" s="297"/>
      <c r="CM28" s="297"/>
      <c r="CN28" s="297"/>
      <c r="CO28" s="297"/>
      <c r="CP28" s="297"/>
      <c r="CQ28" s="297"/>
      <c r="CR28" s="297"/>
      <c r="CS28" s="297"/>
      <c r="CT28" s="297"/>
      <c r="CU28" s="297"/>
      <c r="CV28" s="297"/>
      <c r="CW28" s="297"/>
      <c r="CX28" s="297"/>
      <c r="CY28" s="297"/>
      <c r="CZ28" s="297"/>
      <c r="DA28" s="297"/>
      <c r="DB28" s="297"/>
      <c r="DC28" s="297"/>
      <c r="DD28" s="297"/>
      <c r="DE28" s="297"/>
      <c r="DF28" s="297"/>
      <c r="DG28" s="297"/>
      <c r="DH28" s="297"/>
      <c r="DI28" s="297"/>
      <c r="DJ28" s="297"/>
      <c r="DK28" s="297"/>
      <c r="DL28" s="297"/>
      <c r="DM28" s="297"/>
      <c r="DN28" s="297"/>
      <c r="DO28" s="297"/>
      <c r="DP28" s="297"/>
      <c r="DQ28" s="297"/>
      <c r="DR28" s="297"/>
      <c r="DS28" s="297"/>
      <c r="DT28" s="297"/>
      <c r="DU28" s="297"/>
      <c r="DV28" s="297"/>
      <c r="DW28" s="297"/>
      <c r="DX28" s="297"/>
      <c r="DY28" s="297"/>
      <c r="DZ28" s="297"/>
      <c r="EA28" s="297"/>
      <c r="EB28" s="297"/>
      <c r="EC28" s="297"/>
      <c r="ED28" s="297"/>
      <c r="EE28" s="297"/>
      <c r="EF28" s="297"/>
      <c r="EG28" s="297"/>
      <c r="EH28" s="297"/>
      <c r="EI28" s="297"/>
      <c r="EJ28" s="297"/>
      <c r="EK28" s="297"/>
      <c r="EL28" s="297"/>
      <c r="EM28" s="297"/>
      <c r="EN28" s="297"/>
      <c r="EO28" s="297"/>
      <c r="EP28" s="297"/>
      <c r="EQ28" s="252"/>
      <c r="ER28" s="252"/>
      <c r="ES28" s="252"/>
      <c r="ET28" s="252"/>
      <c r="EU28" s="252"/>
      <c r="EV28" s="252"/>
      <c r="EW28" s="252"/>
      <c r="EX28" s="252"/>
      <c r="EY28" s="252"/>
      <c r="EZ28" s="252"/>
      <c r="FA28" s="252"/>
      <c r="FB28" s="252"/>
      <c r="FC28" s="252"/>
      <c r="FD28" s="252"/>
    </row>
    <row r="29" spans="1:160" ht="26.25">
      <c r="A29" s="482">
        <v>29</v>
      </c>
      <c r="B29" s="479" t="s">
        <v>2465</v>
      </c>
      <c r="C29" s="479">
        <v>1</v>
      </c>
      <c r="D29" s="479" t="s">
        <v>2466</v>
      </c>
      <c r="E29" s="479">
        <v>21</v>
      </c>
      <c r="F29" s="479" t="s">
        <v>2559</v>
      </c>
      <c r="G29" s="479">
        <v>86</v>
      </c>
      <c r="H29" s="479" t="s">
        <v>2562</v>
      </c>
      <c r="I29" s="479">
        <v>16</v>
      </c>
      <c r="J29" s="481" t="s">
        <v>2563</v>
      </c>
      <c r="K29" s="479">
        <v>1848</v>
      </c>
      <c r="L29" s="481">
        <v>18484</v>
      </c>
      <c r="M29" s="479" t="s">
        <v>1950</v>
      </c>
      <c r="N29" s="479">
        <v>4</v>
      </c>
      <c r="O29" s="479" t="s">
        <v>2564</v>
      </c>
      <c r="P29" s="479">
        <v>1</v>
      </c>
      <c r="Q29" s="479">
        <v>1</v>
      </c>
      <c r="R29" s="479">
        <v>1</v>
      </c>
      <c r="S29" s="479">
        <v>0</v>
      </c>
      <c r="T29" s="479">
        <v>0</v>
      </c>
      <c r="U29" s="479">
        <v>0</v>
      </c>
      <c r="V29" s="479">
        <v>0</v>
      </c>
      <c r="W29" s="479">
        <v>0</v>
      </c>
      <c r="X29" s="479">
        <v>0</v>
      </c>
      <c r="Y29" s="479">
        <v>0</v>
      </c>
      <c r="Z29" s="479">
        <v>0</v>
      </c>
      <c r="AA29" s="479">
        <v>0</v>
      </c>
      <c r="AB29" s="479">
        <v>0</v>
      </c>
      <c r="AC29" s="484">
        <v>0</v>
      </c>
      <c r="AD29" s="484">
        <v>0</v>
      </c>
      <c r="AE29" s="485" t="s">
        <v>2496</v>
      </c>
      <c r="AF29" s="718">
        <v>0</v>
      </c>
      <c r="AG29" s="480" t="e">
        <f t="shared" si="0"/>
        <v>#VALUE!</v>
      </c>
      <c r="AH29" s="481" t="s">
        <v>2497</v>
      </c>
      <c r="AI29" s="481" t="s">
        <v>2497</v>
      </c>
      <c r="AJ29" s="481" t="s">
        <v>2498</v>
      </c>
      <c r="AK29" s="718">
        <v>0</v>
      </c>
      <c r="AL29" s="716" t="e">
        <f t="shared" si="1"/>
        <v>#VALUE!</v>
      </c>
      <c r="AM29" s="479">
        <v>0</v>
      </c>
      <c r="AN29" s="716" t="s">
        <v>2499</v>
      </c>
      <c r="AO29" s="481" t="s">
        <v>27</v>
      </c>
      <c r="AP29" s="481" t="s">
        <v>27</v>
      </c>
      <c r="AQ29" s="297"/>
      <c r="AR29" s="297"/>
      <c r="AS29" s="297"/>
      <c r="AT29" s="297"/>
      <c r="AU29" s="297"/>
      <c r="AV29" s="297"/>
      <c r="AW29" s="297"/>
      <c r="AX29" s="297"/>
      <c r="AY29" s="297"/>
      <c r="AZ29" s="297"/>
      <c r="BA29" s="297"/>
      <c r="BB29" s="297"/>
      <c r="BC29" s="297"/>
      <c r="BD29" s="297"/>
      <c r="BE29" s="297"/>
      <c r="BF29" s="297"/>
      <c r="BG29" s="297"/>
      <c r="BH29" s="297"/>
      <c r="BI29" s="297"/>
      <c r="BJ29" s="297"/>
      <c r="BK29" s="297"/>
      <c r="BL29" s="297"/>
      <c r="BM29" s="297"/>
      <c r="BN29" s="297"/>
      <c r="BO29" s="297"/>
      <c r="BP29" s="297"/>
      <c r="BQ29" s="297"/>
      <c r="BR29" s="297"/>
      <c r="BS29" s="297"/>
      <c r="BT29" s="297"/>
      <c r="BU29" s="297"/>
      <c r="BV29" s="297"/>
      <c r="BW29" s="297"/>
      <c r="BX29" s="297"/>
      <c r="BY29" s="297"/>
      <c r="BZ29" s="297"/>
      <c r="CA29" s="297"/>
      <c r="CB29" s="297"/>
      <c r="CC29" s="297"/>
      <c r="CD29" s="297"/>
      <c r="CE29" s="297"/>
      <c r="CF29" s="297"/>
      <c r="CG29" s="297"/>
      <c r="CH29" s="297"/>
      <c r="CI29" s="297"/>
      <c r="CJ29" s="297"/>
      <c r="CK29" s="297"/>
      <c r="CL29" s="297"/>
      <c r="CM29" s="297"/>
      <c r="CN29" s="297"/>
      <c r="CO29" s="297"/>
      <c r="CP29" s="297"/>
      <c r="CQ29" s="297"/>
      <c r="CR29" s="297"/>
      <c r="CS29" s="297"/>
      <c r="CT29" s="297"/>
      <c r="CU29" s="297"/>
      <c r="CV29" s="297"/>
      <c r="CW29" s="297"/>
      <c r="CX29" s="297"/>
      <c r="CY29" s="297"/>
      <c r="CZ29" s="297"/>
      <c r="DA29" s="297"/>
      <c r="DB29" s="297"/>
      <c r="DC29" s="297"/>
      <c r="DD29" s="297"/>
      <c r="DE29" s="297"/>
      <c r="DF29" s="297"/>
      <c r="DG29" s="297"/>
      <c r="DH29" s="297"/>
      <c r="DI29" s="297"/>
      <c r="DJ29" s="297"/>
      <c r="DK29" s="297"/>
      <c r="DL29" s="297"/>
      <c r="DM29" s="297"/>
      <c r="DN29" s="297"/>
      <c r="DO29" s="297"/>
      <c r="DP29" s="297"/>
      <c r="DQ29" s="297"/>
      <c r="DR29" s="297"/>
      <c r="DS29" s="297"/>
      <c r="DT29" s="297"/>
      <c r="DU29" s="297"/>
      <c r="DV29" s="297"/>
      <c r="DW29" s="297"/>
      <c r="DX29" s="297"/>
      <c r="DY29" s="297"/>
      <c r="DZ29" s="297"/>
      <c r="EA29" s="297"/>
      <c r="EB29" s="297"/>
      <c r="EC29" s="297"/>
      <c r="ED29" s="297"/>
      <c r="EE29" s="297"/>
      <c r="EF29" s="297"/>
      <c r="EG29" s="297"/>
      <c r="EH29" s="297"/>
      <c r="EI29" s="297"/>
      <c r="EJ29" s="297"/>
      <c r="EK29" s="297"/>
      <c r="EL29" s="297"/>
      <c r="EM29" s="297"/>
      <c r="EN29" s="297"/>
      <c r="EO29" s="297"/>
      <c r="EP29" s="297"/>
      <c r="EQ29" s="252"/>
      <c r="ER29" s="252"/>
      <c r="ES29" s="252"/>
      <c r="ET29" s="252"/>
      <c r="EU29" s="252"/>
      <c r="EV29" s="252"/>
      <c r="EW29" s="252"/>
      <c r="EX29" s="252"/>
      <c r="EY29" s="252"/>
      <c r="EZ29" s="252"/>
      <c r="FA29" s="252"/>
      <c r="FB29" s="252"/>
      <c r="FC29" s="252"/>
      <c r="FD29" s="252"/>
    </row>
    <row r="30" spans="1:160">
      <c r="A30" s="482">
        <v>27</v>
      </c>
      <c r="B30" s="479" t="s">
        <v>2465</v>
      </c>
      <c r="C30" s="479">
        <v>1</v>
      </c>
      <c r="D30" s="479" t="s">
        <v>2466</v>
      </c>
      <c r="E30" s="479">
        <v>21</v>
      </c>
      <c r="F30" s="479" t="s">
        <v>2559</v>
      </c>
      <c r="G30" s="479">
        <v>87</v>
      </c>
      <c r="H30" s="479" t="s">
        <v>2565</v>
      </c>
      <c r="I30" s="479">
        <v>14</v>
      </c>
      <c r="J30" s="481" t="s">
        <v>2566</v>
      </c>
      <c r="K30" s="479">
        <v>1848</v>
      </c>
      <c r="L30" s="481">
        <v>18482</v>
      </c>
      <c r="M30" s="479" t="s">
        <v>1950</v>
      </c>
      <c r="N30" s="479">
        <v>2</v>
      </c>
      <c r="O30" s="479" t="s">
        <v>2567</v>
      </c>
      <c r="P30" s="479">
        <v>40</v>
      </c>
      <c r="Q30" s="479">
        <v>0</v>
      </c>
      <c r="R30" s="479">
        <v>40</v>
      </c>
      <c r="S30" s="479">
        <v>0</v>
      </c>
      <c r="T30" s="479">
        <v>20</v>
      </c>
      <c r="U30" s="479">
        <v>20</v>
      </c>
      <c r="V30" s="479">
        <v>0</v>
      </c>
      <c r="W30" s="479">
        <v>40</v>
      </c>
      <c r="X30" s="479">
        <v>0</v>
      </c>
      <c r="Y30" s="479">
        <v>20</v>
      </c>
      <c r="Z30" s="479">
        <v>20</v>
      </c>
      <c r="AA30" s="479">
        <v>0</v>
      </c>
      <c r="AB30" s="479">
        <v>40</v>
      </c>
      <c r="AC30" s="484">
        <v>0</v>
      </c>
      <c r="AD30" s="480">
        <v>522916667</v>
      </c>
      <c r="AE30" s="483">
        <v>549433331</v>
      </c>
      <c r="AF30" s="718">
        <v>0</v>
      </c>
      <c r="AG30" s="480">
        <f t="shared" si="0"/>
        <v>1072349998</v>
      </c>
      <c r="AH30" s="481" t="s">
        <v>2497</v>
      </c>
      <c r="AI30" s="480">
        <v>515609334</v>
      </c>
      <c r="AJ30" s="480">
        <v>512166664</v>
      </c>
      <c r="AK30" s="718">
        <v>0</v>
      </c>
      <c r="AL30" s="716" t="e">
        <f t="shared" si="1"/>
        <v>#VALUE!</v>
      </c>
      <c r="AM30" s="479">
        <v>20</v>
      </c>
      <c r="AN30" s="716">
        <v>512166664</v>
      </c>
      <c r="AO30" s="481" t="s">
        <v>2471</v>
      </c>
      <c r="AP30" s="481" t="s">
        <v>2505</v>
      </c>
      <c r="AQ30" s="297"/>
      <c r="AR30" s="297"/>
      <c r="AS30" s="297"/>
      <c r="AT30" s="297"/>
      <c r="AU30" s="297"/>
      <c r="AV30" s="297"/>
      <c r="AW30" s="297"/>
      <c r="AX30" s="297"/>
      <c r="AY30" s="297"/>
      <c r="AZ30" s="297"/>
      <c r="BA30" s="297"/>
      <c r="BB30" s="297"/>
      <c r="BC30" s="297"/>
      <c r="BD30" s="297"/>
      <c r="BE30" s="297"/>
      <c r="BF30" s="297"/>
      <c r="BG30" s="297"/>
      <c r="BH30" s="297"/>
      <c r="BI30" s="297"/>
      <c r="BJ30" s="297"/>
      <c r="BK30" s="297"/>
      <c r="BL30" s="297"/>
      <c r="BM30" s="297"/>
      <c r="BN30" s="297"/>
      <c r="BO30" s="297"/>
      <c r="BP30" s="297"/>
      <c r="BQ30" s="297"/>
      <c r="BR30" s="297"/>
      <c r="BS30" s="297"/>
      <c r="BT30" s="297"/>
      <c r="BU30" s="297"/>
      <c r="BV30" s="297"/>
      <c r="BW30" s="297"/>
      <c r="BX30" s="297"/>
      <c r="BY30" s="297"/>
      <c r="BZ30" s="297"/>
      <c r="CA30" s="297"/>
      <c r="CB30" s="297"/>
      <c r="CC30" s="297"/>
      <c r="CD30" s="297"/>
      <c r="CE30" s="297"/>
      <c r="CF30" s="297"/>
      <c r="CG30" s="297"/>
      <c r="CH30" s="297"/>
      <c r="CI30" s="297"/>
      <c r="CJ30" s="297"/>
      <c r="CK30" s="297"/>
      <c r="CL30" s="297"/>
      <c r="CM30" s="297"/>
      <c r="CN30" s="297"/>
      <c r="CO30" s="297"/>
      <c r="CP30" s="297"/>
      <c r="CQ30" s="297"/>
      <c r="CR30" s="297"/>
      <c r="CS30" s="297"/>
      <c r="CT30" s="297"/>
      <c r="CU30" s="297"/>
      <c r="CV30" s="297"/>
      <c r="CW30" s="297"/>
      <c r="CX30" s="297"/>
      <c r="CY30" s="297"/>
      <c r="CZ30" s="297"/>
      <c r="DA30" s="297"/>
      <c r="DB30" s="297"/>
      <c r="DC30" s="297"/>
      <c r="DD30" s="297"/>
      <c r="DE30" s="297"/>
      <c r="DF30" s="297"/>
      <c r="DG30" s="297"/>
      <c r="DH30" s="297"/>
      <c r="DI30" s="297"/>
      <c r="DJ30" s="297"/>
      <c r="DK30" s="297"/>
      <c r="DL30" s="297"/>
      <c r="DM30" s="297"/>
      <c r="DN30" s="297"/>
      <c r="DO30" s="297"/>
      <c r="DP30" s="297"/>
      <c r="DQ30" s="297"/>
      <c r="DR30" s="297"/>
      <c r="DS30" s="297"/>
      <c r="DT30" s="297"/>
      <c r="DU30" s="297"/>
      <c r="DV30" s="297"/>
      <c r="DW30" s="297"/>
      <c r="DX30" s="297"/>
      <c r="DY30" s="297"/>
      <c r="DZ30" s="297"/>
      <c r="EA30" s="297"/>
      <c r="EB30" s="297"/>
      <c r="EC30" s="297"/>
      <c r="ED30" s="297"/>
      <c r="EE30" s="297"/>
      <c r="EF30" s="297"/>
      <c r="EG30" s="297"/>
      <c r="EH30" s="297"/>
      <c r="EI30" s="297"/>
      <c r="EJ30" s="297"/>
      <c r="EK30" s="297"/>
      <c r="EL30" s="297"/>
      <c r="EM30" s="297"/>
      <c r="EN30" s="297"/>
      <c r="EO30" s="297"/>
      <c r="EP30" s="297"/>
      <c r="EQ30" s="252"/>
      <c r="ER30" s="252"/>
      <c r="ES30" s="252"/>
      <c r="ET30" s="252"/>
      <c r="EU30" s="252"/>
      <c r="EV30" s="252"/>
      <c r="EW30" s="252"/>
      <c r="EX30" s="252"/>
      <c r="EY30" s="252"/>
      <c r="EZ30" s="252"/>
      <c r="FA30" s="252"/>
      <c r="FB30" s="252"/>
      <c r="FC30" s="252"/>
      <c r="FD30" s="252"/>
    </row>
    <row r="31" spans="1:160">
      <c r="A31" s="482">
        <v>26</v>
      </c>
      <c r="B31" s="479" t="s">
        <v>2465</v>
      </c>
      <c r="C31" s="479">
        <v>1</v>
      </c>
      <c r="D31" s="479" t="s">
        <v>2466</v>
      </c>
      <c r="E31" s="479">
        <v>21</v>
      </c>
      <c r="F31" s="479" t="s">
        <v>2559</v>
      </c>
      <c r="G31" s="479">
        <v>88</v>
      </c>
      <c r="H31" s="479" t="s">
        <v>2568</v>
      </c>
      <c r="I31" s="479">
        <v>13</v>
      </c>
      <c r="J31" s="481" t="s">
        <v>2569</v>
      </c>
      <c r="K31" s="479">
        <v>1848</v>
      </c>
      <c r="L31" s="481">
        <v>18481</v>
      </c>
      <c r="M31" s="479" t="s">
        <v>1950</v>
      </c>
      <c r="N31" s="479">
        <v>1</v>
      </c>
      <c r="O31" s="479" t="s">
        <v>2570</v>
      </c>
      <c r="P31" s="479">
        <v>6</v>
      </c>
      <c r="Q31" s="479">
        <v>0</v>
      </c>
      <c r="R31" s="479">
        <v>6</v>
      </c>
      <c r="S31" s="479">
        <v>0</v>
      </c>
      <c r="T31" s="479">
        <v>3</v>
      </c>
      <c r="U31" s="479">
        <v>5</v>
      </c>
      <c r="V31" s="479">
        <v>0</v>
      </c>
      <c r="W31" s="479">
        <v>8</v>
      </c>
      <c r="X31" s="479">
        <v>0</v>
      </c>
      <c r="Y31" s="479">
        <v>4</v>
      </c>
      <c r="Z31" s="479">
        <v>5</v>
      </c>
      <c r="AA31" s="479">
        <v>0</v>
      </c>
      <c r="AB31" s="479">
        <v>9</v>
      </c>
      <c r="AC31" s="484">
        <v>0</v>
      </c>
      <c r="AD31" s="480">
        <v>453999598</v>
      </c>
      <c r="AE31" s="483">
        <v>650616669</v>
      </c>
      <c r="AF31" s="718">
        <v>0</v>
      </c>
      <c r="AG31" s="480">
        <f t="shared" si="0"/>
        <v>1104616267</v>
      </c>
      <c r="AH31" s="481" t="s">
        <v>2497</v>
      </c>
      <c r="AI31" s="480">
        <v>344575679</v>
      </c>
      <c r="AJ31" s="480">
        <v>538196669</v>
      </c>
      <c r="AK31" s="718">
        <v>0</v>
      </c>
      <c r="AL31" s="716" t="e">
        <f t="shared" si="1"/>
        <v>#VALUE!</v>
      </c>
      <c r="AM31" s="479">
        <v>5</v>
      </c>
      <c r="AN31" s="716">
        <v>538196669</v>
      </c>
      <c r="AO31" s="481" t="s">
        <v>2471</v>
      </c>
      <c r="AP31" s="481" t="s">
        <v>2505</v>
      </c>
      <c r="AQ31" s="297"/>
      <c r="AR31" s="297"/>
      <c r="AS31" s="297"/>
      <c r="AT31" s="297"/>
      <c r="AU31" s="297"/>
      <c r="AV31" s="297"/>
      <c r="AW31" s="297"/>
      <c r="AX31" s="297"/>
      <c r="AY31" s="297"/>
      <c r="AZ31" s="297"/>
      <c r="BA31" s="297"/>
      <c r="BB31" s="297"/>
      <c r="BC31" s="297"/>
      <c r="BD31" s="297"/>
      <c r="BE31" s="297"/>
      <c r="BF31" s="297"/>
      <c r="BG31" s="297"/>
      <c r="BH31" s="297"/>
      <c r="BI31" s="297"/>
      <c r="BJ31" s="297"/>
      <c r="BK31" s="297"/>
      <c r="BL31" s="297"/>
      <c r="BM31" s="297"/>
      <c r="BN31" s="297"/>
      <c r="BO31" s="297"/>
      <c r="BP31" s="297"/>
      <c r="BQ31" s="297"/>
      <c r="BR31" s="297"/>
      <c r="BS31" s="297"/>
      <c r="BT31" s="297"/>
      <c r="BU31" s="297"/>
      <c r="BV31" s="297"/>
      <c r="BW31" s="297"/>
      <c r="BX31" s="297"/>
      <c r="BY31" s="297"/>
      <c r="BZ31" s="297"/>
      <c r="CA31" s="297"/>
      <c r="CB31" s="297"/>
      <c r="CC31" s="297"/>
      <c r="CD31" s="297"/>
      <c r="CE31" s="297"/>
      <c r="CF31" s="297"/>
      <c r="CG31" s="297"/>
      <c r="CH31" s="297"/>
      <c r="CI31" s="297"/>
      <c r="CJ31" s="297"/>
      <c r="CK31" s="297"/>
      <c r="CL31" s="297"/>
      <c r="CM31" s="297"/>
      <c r="CN31" s="297"/>
      <c r="CO31" s="297"/>
      <c r="CP31" s="297"/>
      <c r="CQ31" s="297"/>
      <c r="CR31" s="297"/>
      <c r="CS31" s="297"/>
      <c r="CT31" s="297"/>
      <c r="CU31" s="297"/>
      <c r="CV31" s="297"/>
      <c r="CW31" s="297"/>
      <c r="CX31" s="297"/>
      <c r="CY31" s="297"/>
      <c r="CZ31" s="297"/>
      <c r="DA31" s="297"/>
      <c r="DB31" s="297"/>
      <c r="DC31" s="297"/>
      <c r="DD31" s="297"/>
      <c r="DE31" s="297"/>
      <c r="DF31" s="297"/>
      <c r="DG31" s="297"/>
      <c r="DH31" s="297"/>
      <c r="DI31" s="297"/>
      <c r="DJ31" s="297"/>
      <c r="DK31" s="297"/>
      <c r="DL31" s="297"/>
      <c r="DM31" s="297"/>
      <c r="DN31" s="297"/>
      <c r="DO31" s="297"/>
      <c r="DP31" s="297"/>
      <c r="DQ31" s="297"/>
      <c r="DR31" s="297"/>
      <c r="DS31" s="297"/>
      <c r="DT31" s="297"/>
      <c r="DU31" s="297"/>
      <c r="DV31" s="297"/>
      <c r="DW31" s="297"/>
      <c r="DX31" s="297"/>
      <c r="DY31" s="297"/>
      <c r="DZ31" s="297"/>
      <c r="EA31" s="297"/>
      <c r="EB31" s="297"/>
      <c r="EC31" s="297"/>
      <c r="ED31" s="297"/>
      <c r="EE31" s="297"/>
      <c r="EF31" s="297"/>
      <c r="EG31" s="297"/>
      <c r="EH31" s="297"/>
      <c r="EI31" s="297"/>
      <c r="EJ31" s="297"/>
      <c r="EK31" s="297"/>
      <c r="EL31" s="297"/>
      <c r="EM31" s="297"/>
      <c r="EN31" s="297"/>
      <c r="EO31" s="297"/>
      <c r="EP31" s="297"/>
      <c r="EQ31" s="252"/>
      <c r="ER31" s="252"/>
      <c r="ES31" s="252"/>
      <c r="ET31" s="252"/>
      <c r="EU31" s="252"/>
      <c r="EV31" s="252"/>
      <c r="EW31" s="252"/>
      <c r="EX31" s="252"/>
      <c r="EY31" s="252"/>
      <c r="EZ31" s="252"/>
      <c r="FA31" s="252"/>
      <c r="FB31" s="252"/>
      <c r="FC31" s="252"/>
      <c r="FD31" s="252"/>
    </row>
    <row r="32" spans="1:160">
      <c r="A32" s="482">
        <v>30</v>
      </c>
      <c r="B32" s="479" t="s">
        <v>2465</v>
      </c>
      <c r="C32" s="479">
        <v>1</v>
      </c>
      <c r="D32" s="479" t="s">
        <v>2466</v>
      </c>
      <c r="E32" s="479">
        <v>23</v>
      </c>
      <c r="F32" s="479" t="s">
        <v>2571</v>
      </c>
      <c r="G32" s="479">
        <v>89</v>
      </c>
      <c r="H32" s="479" t="s">
        <v>2572</v>
      </c>
      <c r="I32" s="479">
        <v>18</v>
      </c>
      <c r="J32" s="481" t="s">
        <v>2573</v>
      </c>
      <c r="K32" s="479">
        <v>1827</v>
      </c>
      <c r="L32" s="481">
        <v>18271</v>
      </c>
      <c r="M32" s="479" t="s">
        <v>1954</v>
      </c>
      <c r="N32" s="479">
        <v>1</v>
      </c>
      <c r="O32" s="479" t="s">
        <v>2558</v>
      </c>
      <c r="P32" s="479">
        <v>24</v>
      </c>
      <c r="Q32" s="479">
        <v>0</v>
      </c>
      <c r="R32" s="479">
        <v>24</v>
      </c>
      <c r="S32" s="479">
        <v>0</v>
      </c>
      <c r="T32" s="479">
        <v>12</v>
      </c>
      <c r="U32" s="479">
        <v>12</v>
      </c>
      <c r="V32" s="479">
        <v>0</v>
      </c>
      <c r="W32" s="479">
        <v>24</v>
      </c>
      <c r="X32" s="479">
        <v>0</v>
      </c>
      <c r="Y32" s="479">
        <v>16</v>
      </c>
      <c r="Z32" s="479">
        <v>0</v>
      </c>
      <c r="AA32" s="479">
        <v>0</v>
      </c>
      <c r="AB32" s="479">
        <v>16</v>
      </c>
      <c r="AC32" s="484">
        <v>0</v>
      </c>
      <c r="AD32" s="480">
        <v>292967912</v>
      </c>
      <c r="AE32" s="483">
        <v>395037686</v>
      </c>
      <c r="AF32" s="718">
        <v>0</v>
      </c>
      <c r="AG32" s="480">
        <f t="shared" si="0"/>
        <v>688005598</v>
      </c>
      <c r="AH32" s="481" t="s">
        <v>2497</v>
      </c>
      <c r="AI32" s="480">
        <v>67090000</v>
      </c>
      <c r="AJ32" s="480">
        <v>119566666</v>
      </c>
      <c r="AK32" s="718">
        <v>0</v>
      </c>
      <c r="AL32" s="716" t="e">
        <f t="shared" si="1"/>
        <v>#VALUE!</v>
      </c>
      <c r="AM32" s="479">
        <v>12</v>
      </c>
      <c r="AN32" s="716">
        <v>119566666</v>
      </c>
      <c r="AO32" s="481" t="s">
        <v>2488</v>
      </c>
      <c r="AP32" s="481" t="s">
        <v>2574</v>
      </c>
      <c r="AQ32" s="297"/>
      <c r="AR32" s="297"/>
      <c r="AS32" s="297"/>
      <c r="AT32" s="297"/>
      <c r="AU32" s="297"/>
      <c r="AV32" s="297"/>
      <c r="AW32" s="297"/>
      <c r="AX32" s="297"/>
      <c r="AY32" s="297"/>
      <c r="AZ32" s="297"/>
      <c r="BA32" s="297"/>
      <c r="BB32" s="297"/>
      <c r="BC32" s="297"/>
      <c r="BD32" s="297"/>
      <c r="BE32" s="297"/>
      <c r="BF32" s="297"/>
      <c r="BG32" s="297"/>
      <c r="BH32" s="297"/>
      <c r="BI32" s="297"/>
      <c r="BJ32" s="297"/>
      <c r="BK32" s="297"/>
      <c r="BL32" s="297"/>
      <c r="BM32" s="297"/>
      <c r="BN32" s="297"/>
      <c r="BO32" s="297"/>
      <c r="BP32" s="297"/>
      <c r="BQ32" s="297"/>
      <c r="BR32" s="297"/>
      <c r="BS32" s="297"/>
      <c r="BT32" s="297"/>
      <c r="BU32" s="297"/>
      <c r="BV32" s="297"/>
      <c r="BW32" s="297"/>
      <c r="BX32" s="297"/>
      <c r="BY32" s="297"/>
      <c r="BZ32" s="297"/>
      <c r="CA32" s="297"/>
      <c r="CB32" s="297"/>
      <c r="CC32" s="297"/>
      <c r="CD32" s="297"/>
      <c r="CE32" s="297"/>
      <c r="CF32" s="297"/>
      <c r="CG32" s="297"/>
      <c r="CH32" s="297"/>
      <c r="CI32" s="297"/>
      <c r="CJ32" s="297"/>
      <c r="CK32" s="297"/>
      <c r="CL32" s="297"/>
      <c r="CM32" s="297"/>
      <c r="CN32" s="297"/>
      <c r="CO32" s="297"/>
      <c r="CP32" s="297"/>
      <c r="CQ32" s="297"/>
      <c r="CR32" s="297"/>
      <c r="CS32" s="297"/>
      <c r="CT32" s="297"/>
      <c r="CU32" s="297"/>
      <c r="CV32" s="297"/>
      <c r="CW32" s="297"/>
      <c r="CX32" s="297"/>
      <c r="CY32" s="297"/>
      <c r="CZ32" s="297"/>
      <c r="DA32" s="297"/>
      <c r="DB32" s="297"/>
      <c r="DC32" s="297"/>
      <c r="DD32" s="297"/>
      <c r="DE32" s="297"/>
      <c r="DF32" s="297"/>
      <c r="DG32" s="297"/>
      <c r="DH32" s="297"/>
      <c r="DI32" s="297"/>
      <c r="DJ32" s="297"/>
      <c r="DK32" s="297"/>
      <c r="DL32" s="297"/>
      <c r="DM32" s="297"/>
      <c r="DN32" s="297"/>
      <c r="DO32" s="297"/>
      <c r="DP32" s="297"/>
      <c r="DQ32" s="297"/>
      <c r="DR32" s="297"/>
      <c r="DS32" s="297"/>
      <c r="DT32" s="297"/>
      <c r="DU32" s="297"/>
      <c r="DV32" s="297"/>
      <c r="DW32" s="297"/>
      <c r="DX32" s="297"/>
      <c r="DY32" s="297"/>
      <c r="DZ32" s="297"/>
      <c r="EA32" s="297"/>
      <c r="EB32" s="297"/>
      <c r="EC32" s="297"/>
      <c r="ED32" s="297"/>
      <c r="EE32" s="297"/>
      <c r="EF32" s="297"/>
      <c r="EG32" s="297"/>
      <c r="EH32" s="297"/>
      <c r="EI32" s="297"/>
      <c r="EJ32" s="297"/>
      <c r="EK32" s="297"/>
      <c r="EL32" s="297"/>
      <c r="EM32" s="297"/>
      <c r="EN32" s="297"/>
      <c r="EO32" s="297"/>
      <c r="EP32" s="297"/>
      <c r="EQ32" s="252"/>
      <c r="ER32" s="252"/>
      <c r="ES32" s="252"/>
      <c r="ET32" s="252"/>
      <c r="EU32" s="252"/>
      <c r="EV32" s="252"/>
      <c r="EW32" s="252"/>
      <c r="EX32" s="252"/>
      <c r="EY32" s="252"/>
      <c r="EZ32" s="252"/>
      <c r="FA32" s="252"/>
      <c r="FB32" s="252"/>
      <c r="FC32" s="252"/>
      <c r="FD32" s="252"/>
    </row>
    <row r="33" spans="1:160" ht="16.5">
      <c r="A33" s="482">
        <v>32</v>
      </c>
      <c r="B33" s="479" t="s">
        <v>2465</v>
      </c>
      <c r="C33" s="479">
        <v>1</v>
      </c>
      <c r="D33" s="479" t="s">
        <v>2466</v>
      </c>
      <c r="E33" s="479">
        <v>24</v>
      </c>
      <c r="F33" s="479" t="s">
        <v>2575</v>
      </c>
      <c r="G33" s="479">
        <v>90</v>
      </c>
      <c r="H33" s="479" t="s">
        <v>2576</v>
      </c>
      <c r="I33" s="479">
        <v>19</v>
      </c>
      <c r="J33" s="487" t="s">
        <v>2577</v>
      </c>
      <c r="K33" s="479">
        <v>1631</v>
      </c>
      <c r="L33" s="487">
        <v>16311</v>
      </c>
      <c r="M33" s="479" t="s">
        <v>2578</v>
      </c>
      <c r="N33" s="479">
        <v>1</v>
      </c>
      <c r="O33" s="479" t="s">
        <v>2531</v>
      </c>
      <c r="P33" s="479">
        <v>12</v>
      </c>
      <c r="Q33" s="479">
        <v>3</v>
      </c>
      <c r="R33" s="479">
        <v>12</v>
      </c>
      <c r="S33" s="479">
        <v>3</v>
      </c>
      <c r="T33" s="479">
        <v>3</v>
      </c>
      <c r="U33" s="479">
        <v>3</v>
      </c>
      <c r="V33" s="479">
        <v>0</v>
      </c>
      <c r="W33" s="479">
        <v>6</v>
      </c>
      <c r="X33" s="479">
        <v>3</v>
      </c>
      <c r="Y33" s="479">
        <v>2</v>
      </c>
      <c r="Z33" s="479">
        <v>0</v>
      </c>
      <c r="AA33" s="479">
        <v>0</v>
      </c>
      <c r="AB33" s="479">
        <v>5</v>
      </c>
      <c r="AC33" s="480">
        <v>227241337</v>
      </c>
      <c r="AD33" s="480">
        <v>260000000</v>
      </c>
      <c r="AE33" s="483">
        <v>362400000</v>
      </c>
      <c r="AF33" s="718">
        <v>0</v>
      </c>
      <c r="AG33" s="480">
        <f t="shared" si="0"/>
        <v>849641337</v>
      </c>
      <c r="AH33" s="480">
        <v>42720000</v>
      </c>
      <c r="AI33" s="480">
        <v>69733333</v>
      </c>
      <c r="AJ33" s="480">
        <v>65600000</v>
      </c>
      <c r="AK33" s="718">
        <v>0</v>
      </c>
      <c r="AL33" s="716">
        <f t="shared" si="1"/>
        <v>178053333</v>
      </c>
      <c r="AM33" s="479">
        <v>3</v>
      </c>
      <c r="AN33" s="716">
        <v>65600000</v>
      </c>
      <c r="AO33" s="481" t="s">
        <v>2488</v>
      </c>
      <c r="AP33" s="481" t="s">
        <v>2579</v>
      </c>
      <c r="AQ33" s="297"/>
      <c r="AR33" s="297"/>
      <c r="AS33" s="297"/>
      <c r="AT33" s="297"/>
      <c r="AU33" s="297"/>
      <c r="AV33" s="297"/>
      <c r="AW33" s="297"/>
      <c r="AX33" s="297"/>
      <c r="AY33" s="297"/>
      <c r="AZ33" s="297"/>
      <c r="BA33" s="297"/>
      <c r="BB33" s="297"/>
      <c r="BC33" s="297"/>
      <c r="BD33" s="297"/>
      <c r="BE33" s="297"/>
      <c r="BF33" s="297"/>
      <c r="BG33" s="297"/>
      <c r="BH33" s="297"/>
      <c r="BI33" s="297"/>
      <c r="BJ33" s="297"/>
      <c r="BK33" s="297"/>
      <c r="BL33" s="297"/>
      <c r="BM33" s="297"/>
      <c r="BN33" s="297"/>
      <c r="BO33" s="297"/>
      <c r="BP33" s="297"/>
      <c r="BQ33" s="297"/>
      <c r="BR33" s="297"/>
      <c r="BS33" s="297"/>
      <c r="BT33" s="297"/>
      <c r="BU33" s="297"/>
      <c r="BV33" s="297"/>
      <c r="BW33" s="297"/>
      <c r="BX33" s="297"/>
      <c r="BY33" s="297"/>
      <c r="BZ33" s="297"/>
      <c r="CA33" s="297"/>
      <c r="CB33" s="297"/>
      <c r="CC33" s="297"/>
      <c r="CD33" s="297"/>
      <c r="CE33" s="297"/>
      <c r="CF33" s="297"/>
      <c r="CG33" s="297"/>
      <c r="CH33" s="297"/>
      <c r="CI33" s="297"/>
      <c r="CJ33" s="297"/>
      <c r="CK33" s="297"/>
      <c r="CL33" s="297"/>
      <c r="CM33" s="297"/>
      <c r="CN33" s="297"/>
      <c r="CO33" s="297"/>
      <c r="CP33" s="297"/>
      <c r="CQ33" s="297"/>
      <c r="CR33" s="297"/>
      <c r="CS33" s="297"/>
      <c r="CT33" s="297"/>
      <c r="CU33" s="297"/>
      <c r="CV33" s="297"/>
      <c r="CW33" s="297"/>
      <c r="CX33" s="297"/>
      <c r="CY33" s="297"/>
      <c r="CZ33" s="297"/>
      <c r="DA33" s="297"/>
      <c r="DB33" s="297"/>
      <c r="DC33" s="297"/>
      <c r="DD33" s="297"/>
      <c r="DE33" s="297"/>
      <c r="DF33" s="297"/>
      <c r="DG33" s="297"/>
      <c r="DH33" s="297"/>
      <c r="DI33" s="297"/>
      <c r="DJ33" s="297"/>
      <c r="DK33" s="297"/>
      <c r="DL33" s="297"/>
      <c r="DM33" s="297"/>
      <c r="DN33" s="297"/>
      <c r="DO33" s="297"/>
      <c r="DP33" s="297"/>
      <c r="DQ33" s="297"/>
      <c r="DR33" s="297"/>
      <c r="DS33" s="297"/>
      <c r="DT33" s="297"/>
      <c r="DU33" s="297"/>
      <c r="DV33" s="297"/>
      <c r="DW33" s="297"/>
      <c r="DX33" s="297"/>
      <c r="DY33" s="297"/>
      <c r="DZ33" s="297"/>
      <c r="EA33" s="297"/>
      <c r="EB33" s="297"/>
      <c r="EC33" s="297"/>
      <c r="ED33" s="297"/>
      <c r="EE33" s="297"/>
      <c r="EF33" s="297"/>
      <c r="EG33" s="297"/>
      <c r="EH33" s="297"/>
      <c r="EI33" s="297"/>
      <c r="EJ33" s="297"/>
      <c r="EK33" s="297"/>
      <c r="EL33" s="297"/>
      <c r="EM33" s="297"/>
      <c r="EN33" s="297"/>
      <c r="EO33" s="297"/>
      <c r="EP33" s="297"/>
      <c r="EQ33" s="252"/>
      <c r="ER33" s="252"/>
      <c r="ES33" s="252"/>
      <c r="ET33" s="252"/>
      <c r="EU33" s="252"/>
      <c r="EV33" s="252"/>
      <c r="EW33" s="252"/>
      <c r="EX33" s="252"/>
      <c r="EY33" s="252"/>
      <c r="EZ33" s="252"/>
      <c r="FA33" s="252"/>
      <c r="FB33" s="252"/>
      <c r="FC33" s="252"/>
      <c r="FD33" s="252"/>
    </row>
    <row r="34" spans="1:160">
      <c r="A34" s="482">
        <v>31</v>
      </c>
      <c r="B34" s="479" t="s">
        <v>2465</v>
      </c>
      <c r="C34" s="479">
        <v>1</v>
      </c>
      <c r="D34" s="479" t="s">
        <v>2466</v>
      </c>
      <c r="E34" s="479">
        <v>24</v>
      </c>
      <c r="F34" s="479" t="s">
        <v>2575</v>
      </c>
      <c r="G34" s="479">
        <v>91</v>
      </c>
      <c r="H34" s="479" t="s">
        <v>2580</v>
      </c>
      <c r="I34" s="479">
        <v>20</v>
      </c>
      <c r="J34" s="298" t="s">
        <v>2581</v>
      </c>
      <c r="K34" s="482">
        <v>1853</v>
      </c>
      <c r="L34" s="298">
        <v>18531</v>
      </c>
      <c r="M34" s="482" t="s">
        <v>1959</v>
      </c>
      <c r="N34" s="479">
        <v>1</v>
      </c>
      <c r="O34" s="479" t="s">
        <v>2582</v>
      </c>
      <c r="P34" s="479">
        <v>20</v>
      </c>
      <c r="Q34" s="479">
        <v>0</v>
      </c>
      <c r="R34" s="479">
        <v>20</v>
      </c>
      <c r="S34" s="479">
        <v>10</v>
      </c>
      <c r="T34" s="479">
        <v>0</v>
      </c>
      <c r="U34" s="479">
        <v>10</v>
      </c>
      <c r="V34" s="479">
        <v>0</v>
      </c>
      <c r="W34" s="479">
        <v>10</v>
      </c>
      <c r="X34" s="479">
        <v>10</v>
      </c>
      <c r="Y34" s="479">
        <v>0</v>
      </c>
      <c r="Z34" s="479">
        <v>10</v>
      </c>
      <c r="AA34" s="479">
        <v>0</v>
      </c>
      <c r="AB34" s="479">
        <v>20</v>
      </c>
      <c r="AC34" s="480">
        <v>254000000</v>
      </c>
      <c r="AD34" s="484">
        <v>0</v>
      </c>
      <c r="AE34" s="483">
        <v>300000000</v>
      </c>
      <c r="AF34" s="718">
        <v>0</v>
      </c>
      <c r="AG34" s="480">
        <f t="shared" si="0"/>
        <v>554000000</v>
      </c>
      <c r="AH34" s="480">
        <v>249050000</v>
      </c>
      <c r="AI34" s="481" t="s">
        <v>2497</v>
      </c>
      <c r="AJ34" s="480">
        <v>300000000</v>
      </c>
      <c r="AK34" s="718">
        <v>0</v>
      </c>
      <c r="AL34" s="716" t="e">
        <f t="shared" si="1"/>
        <v>#VALUE!</v>
      </c>
      <c r="AM34" s="479">
        <v>10</v>
      </c>
      <c r="AN34" s="716">
        <v>300000000</v>
      </c>
      <c r="AO34" s="481" t="s">
        <v>2471</v>
      </c>
      <c r="AP34" s="481" t="s">
        <v>2583</v>
      </c>
      <c r="AQ34" s="297"/>
      <c r="AR34" s="297"/>
      <c r="AS34" s="297"/>
      <c r="AT34" s="297"/>
      <c r="AU34" s="297"/>
      <c r="AV34" s="297"/>
      <c r="AW34" s="297"/>
      <c r="AX34" s="297"/>
      <c r="AY34" s="297"/>
      <c r="AZ34" s="297"/>
      <c r="BA34" s="297"/>
      <c r="BB34" s="297"/>
      <c r="BC34" s="297"/>
      <c r="BD34" s="297"/>
      <c r="BE34" s="297"/>
      <c r="BF34" s="297"/>
      <c r="BG34" s="297"/>
      <c r="BH34" s="297"/>
      <c r="BI34" s="297"/>
      <c r="BJ34" s="297"/>
      <c r="BK34" s="297"/>
      <c r="BL34" s="297"/>
      <c r="BM34" s="297"/>
      <c r="BN34" s="297"/>
      <c r="BO34" s="297"/>
      <c r="BP34" s="297"/>
      <c r="BQ34" s="297"/>
      <c r="BR34" s="297"/>
      <c r="BS34" s="297"/>
      <c r="BT34" s="297"/>
      <c r="BU34" s="297"/>
      <c r="BV34" s="297"/>
      <c r="BW34" s="297"/>
      <c r="BX34" s="297"/>
      <c r="BY34" s="297"/>
      <c r="BZ34" s="297"/>
      <c r="CA34" s="297"/>
      <c r="CB34" s="297"/>
      <c r="CC34" s="297"/>
      <c r="CD34" s="297"/>
      <c r="CE34" s="297"/>
      <c r="CF34" s="297"/>
      <c r="CG34" s="297"/>
      <c r="CH34" s="297"/>
      <c r="CI34" s="297"/>
      <c r="CJ34" s="297"/>
      <c r="CK34" s="297"/>
      <c r="CL34" s="297"/>
      <c r="CM34" s="297"/>
      <c r="CN34" s="297"/>
      <c r="CO34" s="297"/>
      <c r="CP34" s="297"/>
      <c r="CQ34" s="297"/>
      <c r="CR34" s="297"/>
      <c r="CS34" s="297"/>
      <c r="CT34" s="297"/>
      <c r="CU34" s="297"/>
      <c r="CV34" s="297"/>
      <c r="CW34" s="297"/>
      <c r="CX34" s="297"/>
      <c r="CY34" s="297"/>
      <c r="CZ34" s="297"/>
      <c r="DA34" s="297"/>
      <c r="DB34" s="297"/>
      <c r="DC34" s="297"/>
      <c r="DD34" s="297"/>
      <c r="DE34" s="297"/>
      <c r="DF34" s="297"/>
      <c r="DG34" s="297"/>
      <c r="DH34" s="297"/>
      <c r="DI34" s="297"/>
      <c r="DJ34" s="297"/>
      <c r="DK34" s="297"/>
      <c r="DL34" s="297"/>
      <c r="DM34" s="297"/>
      <c r="DN34" s="297"/>
      <c r="DO34" s="297"/>
      <c r="DP34" s="297"/>
      <c r="DQ34" s="297"/>
      <c r="DR34" s="297"/>
      <c r="DS34" s="297"/>
      <c r="DT34" s="297"/>
      <c r="DU34" s="297"/>
      <c r="DV34" s="297"/>
      <c r="DW34" s="297"/>
      <c r="DX34" s="297"/>
      <c r="DY34" s="297"/>
      <c r="DZ34" s="297"/>
      <c r="EA34" s="297"/>
      <c r="EB34" s="297"/>
      <c r="EC34" s="297"/>
      <c r="ED34" s="297"/>
      <c r="EE34" s="297"/>
      <c r="EF34" s="297"/>
      <c r="EG34" s="297"/>
      <c r="EH34" s="297"/>
      <c r="EI34" s="297"/>
      <c r="EJ34" s="297"/>
      <c r="EK34" s="297"/>
      <c r="EL34" s="297"/>
      <c r="EM34" s="297"/>
      <c r="EN34" s="297"/>
      <c r="EO34" s="297"/>
      <c r="EP34" s="297"/>
      <c r="EQ34" s="252"/>
      <c r="ER34" s="252"/>
      <c r="ES34" s="252"/>
      <c r="ET34" s="252"/>
      <c r="EU34" s="252"/>
      <c r="EV34" s="252"/>
      <c r="EW34" s="252"/>
      <c r="EX34" s="252"/>
      <c r="EY34" s="252"/>
      <c r="EZ34" s="252"/>
      <c r="FA34" s="252"/>
      <c r="FB34" s="252"/>
      <c r="FC34" s="252"/>
      <c r="FD34" s="252"/>
    </row>
    <row r="35" spans="1:160" ht="26.25">
      <c r="A35" s="482">
        <v>34</v>
      </c>
      <c r="B35" s="479" t="s">
        <v>2465</v>
      </c>
      <c r="C35" s="479">
        <v>2</v>
      </c>
      <c r="D35" s="479" t="s">
        <v>2584</v>
      </c>
      <c r="E35" s="479">
        <v>27</v>
      </c>
      <c r="F35" s="479" t="s">
        <v>2585</v>
      </c>
      <c r="G35" s="479">
        <v>92</v>
      </c>
      <c r="H35" s="479" t="s">
        <v>2586</v>
      </c>
      <c r="I35" s="479">
        <v>39</v>
      </c>
      <c r="J35" s="298" t="s">
        <v>2587</v>
      </c>
      <c r="K35" s="482">
        <v>1712</v>
      </c>
      <c r="L35" s="298">
        <v>17122</v>
      </c>
      <c r="M35" s="482" t="s">
        <v>2588</v>
      </c>
      <c r="N35" s="479">
        <v>2</v>
      </c>
      <c r="O35" s="479" t="s">
        <v>2589</v>
      </c>
      <c r="P35" s="479">
        <v>500</v>
      </c>
      <c r="Q35" s="479">
        <v>500</v>
      </c>
      <c r="R35" s="479">
        <v>500</v>
      </c>
      <c r="S35" s="479">
        <v>0</v>
      </c>
      <c r="T35" s="479">
        <v>0</v>
      </c>
      <c r="U35" s="479">
        <v>0</v>
      </c>
      <c r="V35" s="479">
        <v>0</v>
      </c>
      <c r="W35" s="479">
        <v>0</v>
      </c>
      <c r="X35" s="479">
        <v>0</v>
      </c>
      <c r="Y35" s="479">
        <v>0</v>
      </c>
      <c r="Z35" s="479">
        <v>0</v>
      </c>
      <c r="AA35" s="479">
        <v>0</v>
      </c>
      <c r="AB35" s="479">
        <v>0</v>
      </c>
      <c r="AC35" s="484">
        <v>0</v>
      </c>
      <c r="AD35" s="484">
        <v>0</v>
      </c>
      <c r="AE35" s="485" t="s">
        <v>2496</v>
      </c>
      <c r="AF35" s="718">
        <v>0</v>
      </c>
      <c r="AG35" s="480" t="e">
        <f t="shared" si="0"/>
        <v>#VALUE!</v>
      </c>
      <c r="AH35" s="481" t="s">
        <v>2497</v>
      </c>
      <c r="AI35" s="481" t="s">
        <v>2497</v>
      </c>
      <c r="AJ35" s="481" t="s">
        <v>2498</v>
      </c>
      <c r="AK35" s="718">
        <v>0</v>
      </c>
      <c r="AL35" s="716" t="e">
        <f t="shared" si="1"/>
        <v>#VALUE!</v>
      </c>
      <c r="AM35" s="479">
        <v>0</v>
      </c>
      <c r="AN35" s="716" t="s">
        <v>2499</v>
      </c>
      <c r="AO35" s="481" t="s">
        <v>27</v>
      </c>
      <c r="AP35" s="481" t="s">
        <v>27</v>
      </c>
      <c r="AQ35" s="297"/>
      <c r="AR35" s="297"/>
      <c r="AS35" s="297"/>
      <c r="AT35" s="297"/>
      <c r="AU35" s="297"/>
      <c r="AV35" s="297"/>
      <c r="AW35" s="297"/>
      <c r="AX35" s="297"/>
      <c r="AY35" s="297"/>
      <c r="AZ35" s="297"/>
      <c r="BA35" s="297"/>
      <c r="BB35" s="297"/>
      <c r="BC35" s="297"/>
      <c r="BD35" s="297"/>
      <c r="BE35" s="297"/>
      <c r="BF35" s="297"/>
      <c r="BG35" s="297"/>
      <c r="BH35" s="297"/>
      <c r="BI35" s="297"/>
      <c r="BJ35" s="297"/>
      <c r="BK35" s="297"/>
      <c r="BL35" s="297"/>
      <c r="BM35" s="297"/>
      <c r="BN35" s="297"/>
      <c r="BO35" s="297"/>
      <c r="BP35" s="297"/>
      <c r="BQ35" s="297"/>
      <c r="BR35" s="297"/>
      <c r="BS35" s="297"/>
      <c r="BT35" s="297"/>
      <c r="BU35" s="297"/>
      <c r="BV35" s="297"/>
      <c r="BW35" s="297"/>
      <c r="BX35" s="297"/>
      <c r="BY35" s="297"/>
      <c r="BZ35" s="297"/>
      <c r="CA35" s="297"/>
      <c r="CB35" s="297"/>
      <c r="CC35" s="297"/>
      <c r="CD35" s="297"/>
      <c r="CE35" s="297"/>
      <c r="CF35" s="297"/>
      <c r="CG35" s="297"/>
      <c r="CH35" s="297"/>
      <c r="CI35" s="297"/>
      <c r="CJ35" s="297"/>
      <c r="CK35" s="297"/>
      <c r="CL35" s="297"/>
      <c r="CM35" s="297"/>
      <c r="CN35" s="297"/>
      <c r="CO35" s="297"/>
      <c r="CP35" s="297"/>
      <c r="CQ35" s="297"/>
      <c r="CR35" s="297"/>
      <c r="CS35" s="297"/>
      <c r="CT35" s="297"/>
      <c r="CU35" s="297"/>
      <c r="CV35" s="297"/>
      <c r="CW35" s="297"/>
      <c r="CX35" s="297"/>
      <c r="CY35" s="297"/>
      <c r="CZ35" s="297"/>
      <c r="DA35" s="297"/>
      <c r="DB35" s="297"/>
      <c r="DC35" s="297"/>
      <c r="DD35" s="297"/>
      <c r="DE35" s="297"/>
      <c r="DF35" s="297"/>
      <c r="DG35" s="297"/>
      <c r="DH35" s="297"/>
      <c r="DI35" s="297"/>
      <c r="DJ35" s="297"/>
      <c r="DK35" s="297"/>
      <c r="DL35" s="297"/>
      <c r="DM35" s="297"/>
      <c r="DN35" s="297"/>
      <c r="DO35" s="297"/>
      <c r="DP35" s="297"/>
      <c r="DQ35" s="297"/>
      <c r="DR35" s="297"/>
      <c r="DS35" s="297"/>
      <c r="DT35" s="297"/>
      <c r="DU35" s="297"/>
      <c r="DV35" s="297"/>
      <c r="DW35" s="297"/>
      <c r="DX35" s="297"/>
      <c r="DY35" s="297"/>
      <c r="DZ35" s="297"/>
      <c r="EA35" s="297"/>
      <c r="EB35" s="297"/>
      <c r="EC35" s="297"/>
      <c r="ED35" s="297"/>
      <c r="EE35" s="297"/>
      <c r="EF35" s="297"/>
      <c r="EG35" s="297"/>
      <c r="EH35" s="297"/>
      <c r="EI35" s="297"/>
      <c r="EJ35" s="297"/>
      <c r="EK35" s="297"/>
      <c r="EL35" s="297"/>
      <c r="EM35" s="297"/>
      <c r="EN35" s="297"/>
      <c r="EO35" s="297"/>
      <c r="EP35" s="297"/>
      <c r="EQ35" s="252"/>
      <c r="ER35" s="252"/>
      <c r="ES35" s="252"/>
      <c r="ET35" s="252"/>
      <c r="EU35" s="252"/>
      <c r="EV35" s="252"/>
      <c r="EW35" s="252"/>
      <c r="EX35" s="252"/>
      <c r="EY35" s="252"/>
      <c r="EZ35" s="252"/>
      <c r="FA35" s="252"/>
      <c r="FB35" s="252"/>
      <c r="FC35" s="252"/>
      <c r="FD35" s="252"/>
    </row>
    <row r="36" spans="1:160" ht="16.5">
      <c r="A36" s="482">
        <v>33</v>
      </c>
      <c r="B36" s="479" t="s">
        <v>2465</v>
      </c>
      <c r="C36" s="479">
        <v>2</v>
      </c>
      <c r="D36" s="479" t="s">
        <v>2584</v>
      </c>
      <c r="E36" s="479">
        <v>27</v>
      </c>
      <c r="F36" s="479" t="s">
        <v>2585</v>
      </c>
      <c r="G36" s="479">
        <v>93</v>
      </c>
      <c r="H36" s="479" t="s">
        <v>2590</v>
      </c>
      <c r="I36" s="479">
        <v>38</v>
      </c>
      <c r="J36" s="719" t="s">
        <v>2591</v>
      </c>
      <c r="K36" s="479">
        <v>1712</v>
      </c>
      <c r="L36" s="719">
        <v>17121</v>
      </c>
      <c r="M36" s="479" t="s">
        <v>2588</v>
      </c>
      <c r="N36" s="479">
        <v>1</v>
      </c>
      <c r="O36" s="479" t="s">
        <v>2592</v>
      </c>
      <c r="P36" s="479">
        <v>15</v>
      </c>
      <c r="Q36" s="479">
        <v>5</v>
      </c>
      <c r="R36" s="479">
        <v>15</v>
      </c>
      <c r="S36" s="479">
        <v>0</v>
      </c>
      <c r="T36" s="479">
        <v>5</v>
      </c>
      <c r="U36" s="479">
        <v>5</v>
      </c>
      <c r="V36" s="479">
        <v>0</v>
      </c>
      <c r="W36" s="479">
        <v>10</v>
      </c>
      <c r="X36" s="479">
        <v>0</v>
      </c>
      <c r="Y36" s="479">
        <v>5</v>
      </c>
      <c r="Z36" s="479">
        <v>0</v>
      </c>
      <c r="AA36" s="479">
        <v>0</v>
      </c>
      <c r="AB36" s="479">
        <v>5</v>
      </c>
      <c r="AC36" s="484">
        <v>0</v>
      </c>
      <c r="AD36" s="480">
        <v>246329000</v>
      </c>
      <c r="AE36" s="483">
        <v>349716668</v>
      </c>
      <c r="AF36" s="718">
        <v>0</v>
      </c>
      <c r="AG36" s="480">
        <f t="shared" si="0"/>
        <v>596045668</v>
      </c>
      <c r="AH36" s="481" t="s">
        <v>2497</v>
      </c>
      <c r="AI36" s="480">
        <v>75016667</v>
      </c>
      <c r="AJ36" s="480">
        <v>202378334</v>
      </c>
      <c r="AK36" s="718">
        <v>0</v>
      </c>
      <c r="AL36" s="716" t="e">
        <f t="shared" si="1"/>
        <v>#VALUE!</v>
      </c>
      <c r="AM36" s="479">
        <v>5</v>
      </c>
      <c r="AN36" s="716">
        <v>202378334</v>
      </c>
      <c r="AO36" s="481" t="s">
        <v>2471</v>
      </c>
      <c r="AP36" s="481" t="s">
        <v>2593</v>
      </c>
      <c r="AQ36" s="297"/>
      <c r="AR36" s="297"/>
      <c r="AS36" s="297"/>
      <c r="AT36" s="297"/>
      <c r="AU36" s="297"/>
      <c r="AV36" s="297"/>
      <c r="AW36" s="297"/>
      <c r="AX36" s="297"/>
      <c r="AY36" s="297"/>
      <c r="AZ36" s="297"/>
      <c r="BA36" s="297"/>
      <c r="BB36" s="297"/>
      <c r="BC36" s="297"/>
      <c r="BD36" s="297"/>
      <c r="BE36" s="297"/>
      <c r="BF36" s="297"/>
      <c r="BG36" s="297"/>
      <c r="BH36" s="297"/>
      <c r="BI36" s="297"/>
      <c r="BJ36" s="297"/>
      <c r="BK36" s="297"/>
      <c r="BL36" s="297"/>
      <c r="BM36" s="297"/>
      <c r="BN36" s="297"/>
      <c r="BO36" s="297"/>
      <c r="BP36" s="297"/>
      <c r="BQ36" s="297"/>
      <c r="BR36" s="297"/>
      <c r="BS36" s="297"/>
      <c r="BT36" s="297"/>
      <c r="BU36" s="297"/>
      <c r="BV36" s="297"/>
      <c r="BW36" s="297"/>
      <c r="BX36" s="297"/>
      <c r="BY36" s="297"/>
      <c r="BZ36" s="297"/>
      <c r="CA36" s="297"/>
      <c r="CB36" s="297"/>
      <c r="CC36" s="297"/>
      <c r="CD36" s="297"/>
      <c r="CE36" s="297"/>
      <c r="CF36" s="297"/>
      <c r="CG36" s="297"/>
      <c r="CH36" s="297"/>
      <c r="CI36" s="297"/>
      <c r="CJ36" s="297"/>
      <c r="CK36" s="297"/>
      <c r="CL36" s="297"/>
      <c r="CM36" s="297"/>
      <c r="CN36" s="297"/>
      <c r="CO36" s="297"/>
      <c r="CP36" s="297"/>
      <c r="CQ36" s="297"/>
      <c r="CR36" s="297"/>
      <c r="CS36" s="297"/>
      <c r="CT36" s="297"/>
      <c r="CU36" s="297"/>
      <c r="CV36" s="297"/>
      <c r="CW36" s="297"/>
      <c r="CX36" s="297"/>
      <c r="CY36" s="297"/>
      <c r="CZ36" s="297"/>
      <c r="DA36" s="297"/>
      <c r="DB36" s="297"/>
      <c r="DC36" s="297"/>
      <c r="DD36" s="297"/>
      <c r="DE36" s="297"/>
      <c r="DF36" s="297"/>
      <c r="DG36" s="297"/>
      <c r="DH36" s="297"/>
      <c r="DI36" s="297"/>
      <c r="DJ36" s="297"/>
      <c r="DK36" s="297"/>
      <c r="DL36" s="297"/>
      <c r="DM36" s="297"/>
      <c r="DN36" s="297"/>
      <c r="DO36" s="297"/>
      <c r="DP36" s="297"/>
      <c r="DQ36" s="297"/>
      <c r="DR36" s="297"/>
      <c r="DS36" s="297"/>
      <c r="DT36" s="297"/>
      <c r="DU36" s="297"/>
      <c r="DV36" s="297"/>
      <c r="DW36" s="297"/>
      <c r="DX36" s="297"/>
      <c r="DY36" s="297"/>
      <c r="DZ36" s="297"/>
      <c r="EA36" s="297"/>
      <c r="EB36" s="297"/>
      <c r="EC36" s="297"/>
      <c r="ED36" s="297"/>
      <c r="EE36" s="297"/>
      <c r="EF36" s="297"/>
      <c r="EG36" s="297"/>
      <c r="EH36" s="297"/>
      <c r="EI36" s="297"/>
      <c r="EJ36" s="297"/>
      <c r="EK36" s="297"/>
      <c r="EL36" s="297"/>
      <c r="EM36" s="297"/>
      <c r="EN36" s="297"/>
      <c r="EO36" s="297"/>
      <c r="EP36" s="297"/>
      <c r="EQ36" s="252"/>
      <c r="ER36" s="252"/>
      <c r="ES36" s="252"/>
      <c r="ET36" s="252"/>
      <c r="EU36" s="252"/>
      <c r="EV36" s="252"/>
      <c r="EW36" s="252"/>
      <c r="EX36" s="252"/>
      <c r="EY36" s="252"/>
      <c r="EZ36" s="252"/>
      <c r="FA36" s="252"/>
      <c r="FB36" s="252"/>
      <c r="FC36" s="252"/>
      <c r="FD36" s="252"/>
    </row>
    <row r="37" spans="1:160">
      <c r="A37" s="482">
        <v>35</v>
      </c>
      <c r="B37" s="479" t="s">
        <v>2465</v>
      </c>
      <c r="C37" s="479">
        <v>2</v>
      </c>
      <c r="D37" s="479" t="s">
        <v>2594</v>
      </c>
      <c r="E37" s="479">
        <v>28</v>
      </c>
      <c r="F37" s="479" t="s">
        <v>2595</v>
      </c>
      <c r="G37" s="479">
        <v>94</v>
      </c>
      <c r="H37" s="479" t="s">
        <v>2596</v>
      </c>
      <c r="I37" s="479">
        <v>41</v>
      </c>
      <c r="J37" s="481" t="s">
        <v>2597</v>
      </c>
      <c r="K37" s="479">
        <v>1715</v>
      </c>
      <c r="L37" s="481">
        <v>17151</v>
      </c>
      <c r="M37" s="479" t="s">
        <v>2598</v>
      </c>
      <c r="N37" s="479">
        <v>1</v>
      </c>
      <c r="O37" s="479" t="s">
        <v>2564</v>
      </c>
      <c r="P37" s="479">
        <v>8</v>
      </c>
      <c r="Q37" s="479">
        <v>2</v>
      </c>
      <c r="R37" s="479">
        <v>8</v>
      </c>
      <c r="S37" s="479">
        <v>2</v>
      </c>
      <c r="T37" s="479">
        <v>2.2999999999999998</v>
      </c>
      <c r="U37" s="479">
        <v>2</v>
      </c>
      <c r="V37" s="479">
        <v>0</v>
      </c>
      <c r="W37" s="479">
        <v>4.3</v>
      </c>
      <c r="X37" s="479">
        <v>1.7</v>
      </c>
      <c r="Y37" s="479">
        <v>2.2999999999999998</v>
      </c>
      <c r="Z37" s="479">
        <v>0</v>
      </c>
      <c r="AA37" s="479">
        <v>0</v>
      </c>
      <c r="AB37" s="479">
        <v>4</v>
      </c>
      <c r="AC37" s="480">
        <v>231955000</v>
      </c>
      <c r="AD37" s="480">
        <v>252000000</v>
      </c>
      <c r="AE37" s="483">
        <v>290558449</v>
      </c>
      <c r="AF37" s="718">
        <v>0</v>
      </c>
      <c r="AG37" s="480">
        <f t="shared" si="0"/>
        <v>774513449</v>
      </c>
      <c r="AH37" s="480">
        <v>42446667</v>
      </c>
      <c r="AI37" s="480">
        <v>73600000</v>
      </c>
      <c r="AJ37" s="480">
        <v>116379679</v>
      </c>
      <c r="AK37" s="718">
        <v>0</v>
      </c>
      <c r="AL37" s="716">
        <f t="shared" si="1"/>
        <v>232426346</v>
      </c>
      <c r="AM37" s="479">
        <v>2</v>
      </c>
      <c r="AN37" s="716">
        <v>116379679</v>
      </c>
      <c r="AO37" s="481" t="s">
        <v>2488</v>
      </c>
      <c r="AP37" s="481" t="s">
        <v>2505</v>
      </c>
      <c r="AQ37" s="297"/>
      <c r="AR37" s="297"/>
      <c r="AS37" s="297"/>
      <c r="AT37" s="297"/>
      <c r="AU37" s="297"/>
      <c r="AV37" s="297"/>
      <c r="AW37" s="297"/>
      <c r="AX37" s="297"/>
      <c r="AY37" s="297"/>
      <c r="AZ37" s="297"/>
      <c r="BA37" s="297"/>
      <c r="BB37" s="297"/>
      <c r="BC37" s="297"/>
      <c r="BD37" s="297"/>
      <c r="BE37" s="297"/>
      <c r="BF37" s="297"/>
      <c r="BG37" s="297"/>
      <c r="BH37" s="297"/>
      <c r="BI37" s="297"/>
      <c r="BJ37" s="297"/>
      <c r="BK37" s="297"/>
      <c r="BL37" s="297"/>
      <c r="BM37" s="297"/>
      <c r="BN37" s="297"/>
      <c r="BO37" s="297"/>
      <c r="BP37" s="297"/>
      <c r="BQ37" s="297"/>
      <c r="BR37" s="297"/>
      <c r="BS37" s="297"/>
      <c r="BT37" s="297"/>
      <c r="BU37" s="297"/>
      <c r="BV37" s="297"/>
      <c r="BW37" s="297"/>
      <c r="BX37" s="297"/>
      <c r="BY37" s="297"/>
      <c r="BZ37" s="297"/>
      <c r="CA37" s="297"/>
      <c r="CB37" s="297"/>
      <c r="CC37" s="297"/>
      <c r="CD37" s="297"/>
      <c r="CE37" s="297"/>
      <c r="CF37" s="297"/>
      <c r="CG37" s="297"/>
      <c r="CH37" s="297"/>
      <c r="CI37" s="297"/>
      <c r="CJ37" s="297"/>
      <c r="CK37" s="297"/>
      <c r="CL37" s="297"/>
      <c r="CM37" s="297"/>
      <c r="CN37" s="297"/>
      <c r="CO37" s="297"/>
      <c r="CP37" s="297"/>
      <c r="CQ37" s="297"/>
      <c r="CR37" s="297"/>
      <c r="CS37" s="297"/>
      <c r="CT37" s="297"/>
      <c r="CU37" s="297"/>
      <c r="CV37" s="297"/>
      <c r="CW37" s="297"/>
      <c r="CX37" s="297"/>
      <c r="CY37" s="297"/>
      <c r="CZ37" s="297"/>
      <c r="DA37" s="297"/>
      <c r="DB37" s="297"/>
      <c r="DC37" s="297"/>
      <c r="DD37" s="297"/>
      <c r="DE37" s="297"/>
      <c r="DF37" s="297"/>
      <c r="DG37" s="297"/>
      <c r="DH37" s="297"/>
      <c r="DI37" s="297"/>
      <c r="DJ37" s="297"/>
      <c r="DK37" s="297"/>
      <c r="DL37" s="297"/>
      <c r="DM37" s="297"/>
      <c r="DN37" s="297"/>
      <c r="DO37" s="297"/>
      <c r="DP37" s="297"/>
      <c r="DQ37" s="297"/>
      <c r="DR37" s="297"/>
      <c r="DS37" s="297"/>
      <c r="DT37" s="297"/>
      <c r="DU37" s="297"/>
      <c r="DV37" s="297"/>
      <c r="DW37" s="297"/>
      <c r="DX37" s="297"/>
      <c r="DY37" s="297"/>
      <c r="DZ37" s="297"/>
      <c r="EA37" s="297"/>
      <c r="EB37" s="297"/>
      <c r="EC37" s="297"/>
      <c r="ED37" s="297"/>
      <c r="EE37" s="297"/>
      <c r="EF37" s="297"/>
      <c r="EG37" s="297"/>
      <c r="EH37" s="297"/>
      <c r="EI37" s="297"/>
      <c r="EJ37" s="297"/>
      <c r="EK37" s="297"/>
      <c r="EL37" s="297"/>
      <c r="EM37" s="297"/>
      <c r="EN37" s="297"/>
      <c r="EO37" s="297"/>
      <c r="EP37" s="297"/>
      <c r="EQ37" s="252"/>
      <c r="ER37" s="252"/>
      <c r="ES37" s="252"/>
      <c r="ET37" s="252"/>
      <c r="EU37" s="252"/>
      <c r="EV37" s="252"/>
      <c r="EW37" s="252"/>
      <c r="EX37" s="252"/>
      <c r="EY37" s="252"/>
      <c r="EZ37" s="252"/>
      <c r="FA37" s="252"/>
      <c r="FB37" s="252"/>
      <c r="FC37" s="252"/>
      <c r="FD37" s="252"/>
    </row>
    <row r="38" spans="1:160" ht="26.25">
      <c r="A38" s="482">
        <v>37</v>
      </c>
      <c r="B38" s="479" t="s">
        <v>2465</v>
      </c>
      <c r="C38" s="479">
        <v>2</v>
      </c>
      <c r="D38" s="479" t="s">
        <v>2584</v>
      </c>
      <c r="E38" s="479">
        <v>30</v>
      </c>
      <c r="F38" s="479" t="s">
        <v>2599</v>
      </c>
      <c r="G38" s="479">
        <v>95</v>
      </c>
      <c r="H38" s="479" t="s">
        <v>2600</v>
      </c>
      <c r="I38" s="479">
        <v>43</v>
      </c>
      <c r="J38" s="481" t="s">
        <v>2601</v>
      </c>
      <c r="K38" s="479">
        <v>1719</v>
      </c>
      <c r="L38" s="481">
        <v>17192</v>
      </c>
      <c r="M38" s="479" t="s">
        <v>2602</v>
      </c>
      <c r="N38" s="479">
        <v>2</v>
      </c>
      <c r="O38" s="479" t="s">
        <v>2603</v>
      </c>
      <c r="P38" s="479">
        <v>1</v>
      </c>
      <c r="Q38" s="479">
        <v>1</v>
      </c>
      <c r="R38" s="479">
        <v>2</v>
      </c>
      <c r="S38" s="479">
        <v>0</v>
      </c>
      <c r="T38" s="479">
        <v>0</v>
      </c>
      <c r="U38" s="479">
        <v>0</v>
      </c>
      <c r="V38" s="479">
        <v>0</v>
      </c>
      <c r="W38" s="479">
        <v>0</v>
      </c>
      <c r="X38" s="479">
        <v>0</v>
      </c>
      <c r="Y38" s="479">
        <v>0</v>
      </c>
      <c r="Z38" s="479">
        <v>0</v>
      </c>
      <c r="AA38" s="479">
        <v>0</v>
      </c>
      <c r="AB38" s="479">
        <v>0</v>
      </c>
      <c r="AC38" s="484">
        <v>0</v>
      </c>
      <c r="AD38" s="484">
        <v>0</v>
      </c>
      <c r="AE38" s="485" t="s">
        <v>2496</v>
      </c>
      <c r="AF38" s="718">
        <v>0</v>
      </c>
      <c r="AG38" s="480" t="e">
        <f t="shared" si="0"/>
        <v>#VALUE!</v>
      </c>
      <c r="AH38" s="481" t="s">
        <v>2497</v>
      </c>
      <c r="AI38" s="481" t="s">
        <v>2497</v>
      </c>
      <c r="AJ38" s="481" t="s">
        <v>2498</v>
      </c>
      <c r="AK38" s="718">
        <v>0</v>
      </c>
      <c r="AL38" s="716" t="e">
        <f t="shared" si="1"/>
        <v>#VALUE!</v>
      </c>
      <c r="AM38" s="479">
        <v>0</v>
      </c>
      <c r="AN38" s="716" t="s">
        <v>2499</v>
      </c>
      <c r="AO38" s="481" t="s">
        <v>27</v>
      </c>
      <c r="AP38" s="481" t="s">
        <v>27</v>
      </c>
      <c r="AQ38" s="297"/>
      <c r="AR38" s="297"/>
      <c r="AS38" s="297"/>
      <c r="AT38" s="297"/>
      <c r="AU38" s="297"/>
      <c r="AV38" s="297"/>
      <c r="AW38" s="297"/>
      <c r="AX38" s="297"/>
      <c r="AY38" s="297"/>
      <c r="AZ38" s="297"/>
      <c r="BA38" s="297"/>
      <c r="BB38" s="297"/>
      <c r="BC38" s="297"/>
      <c r="BD38" s="297"/>
      <c r="BE38" s="297"/>
      <c r="BF38" s="297"/>
      <c r="BG38" s="297"/>
      <c r="BH38" s="297"/>
      <c r="BI38" s="297"/>
      <c r="BJ38" s="297"/>
      <c r="BK38" s="297"/>
      <c r="BL38" s="297"/>
      <c r="BM38" s="297"/>
      <c r="BN38" s="297"/>
      <c r="BO38" s="297"/>
      <c r="BP38" s="297"/>
      <c r="BQ38" s="297"/>
      <c r="BR38" s="297"/>
      <c r="BS38" s="297"/>
      <c r="BT38" s="297"/>
      <c r="BU38" s="297"/>
      <c r="BV38" s="297"/>
      <c r="BW38" s="297"/>
      <c r="BX38" s="297"/>
      <c r="BY38" s="297"/>
      <c r="BZ38" s="297"/>
      <c r="CA38" s="297"/>
      <c r="CB38" s="297"/>
      <c r="CC38" s="297"/>
      <c r="CD38" s="297"/>
      <c r="CE38" s="297"/>
      <c r="CF38" s="297"/>
      <c r="CG38" s="297"/>
      <c r="CH38" s="297"/>
      <c r="CI38" s="297"/>
      <c r="CJ38" s="297"/>
      <c r="CK38" s="297"/>
      <c r="CL38" s="297"/>
      <c r="CM38" s="297"/>
      <c r="CN38" s="297"/>
      <c r="CO38" s="297"/>
      <c r="CP38" s="297"/>
      <c r="CQ38" s="297"/>
      <c r="CR38" s="297"/>
      <c r="CS38" s="297"/>
      <c r="CT38" s="297"/>
      <c r="CU38" s="297"/>
      <c r="CV38" s="297"/>
      <c r="CW38" s="297"/>
      <c r="CX38" s="297"/>
      <c r="CY38" s="297"/>
      <c r="CZ38" s="297"/>
      <c r="DA38" s="297"/>
      <c r="DB38" s="297"/>
      <c r="DC38" s="297"/>
      <c r="DD38" s="297"/>
      <c r="DE38" s="297"/>
      <c r="DF38" s="297"/>
      <c r="DG38" s="297"/>
      <c r="DH38" s="297"/>
      <c r="DI38" s="297"/>
      <c r="DJ38" s="297"/>
      <c r="DK38" s="297"/>
      <c r="DL38" s="297"/>
      <c r="DM38" s="297"/>
      <c r="DN38" s="297"/>
      <c r="DO38" s="297"/>
      <c r="DP38" s="297"/>
      <c r="DQ38" s="297"/>
      <c r="DR38" s="297"/>
      <c r="DS38" s="297"/>
      <c r="DT38" s="297"/>
      <c r="DU38" s="297"/>
      <c r="DV38" s="297"/>
      <c r="DW38" s="297"/>
      <c r="DX38" s="297"/>
      <c r="DY38" s="297"/>
      <c r="DZ38" s="297"/>
      <c r="EA38" s="297"/>
      <c r="EB38" s="297"/>
      <c r="EC38" s="297"/>
      <c r="ED38" s="297"/>
      <c r="EE38" s="297"/>
      <c r="EF38" s="297"/>
      <c r="EG38" s="297"/>
      <c r="EH38" s="297"/>
      <c r="EI38" s="297"/>
      <c r="EJ38" s="297"/>
      <c r="EK38" s="297"/>
      <c r="EL38" s="297"/>
      <c r="EM38" s="297"/>
      <c r="EN38" s="297"/>
      <c r="EO38" s="297"/>
      <c r="EP38" s="297"/>
      <c r="EQ38" s="252"/>
      <c r="ER38" s="252"/>
      <c r="ES38" s="252"/>
      <c r="ET38" s="252"/>
      <c r="EU38" s="252"/>
      <c r="EV38" s="252"/>
      <c r="EW38" s="252"/>
      <c r="EX38" s="252"/>
      <c r="EY38" s="252"/>
      <c r="EZ38" s="252"/>
      <c r="FA38" s="252"/>
      <c r="FB38" s="252"/>
      <c r="FC38" s="252"/>
      <c r="FD38" s="252"/>
    </row>
    <row r="39" spans="1:160" ht="26.25">
      <c r="A39" s="482">
        <v>36</v>
      </c>
      <c r="B39" s="479" t="s">
        <v>2465</v>
      </c>
      <c r="C39" s="479">
        <v>2</v>
      </c>
      <c r="D39" s="479" t="s">
        <v>2584</v>
      </c>
      <c r="E39" s="479">
        <v>30</v>
      </c>
      <c r="F39" s="479" t="s">
        <v>2599</v>
      </c>
      <c r="G39" s="479">
        <v>96</v>
      </c>
      <c r="H39" s="479" t="s">
        <v>2604</v>
      </c>
      <c r="I39" s="479">
        <v>42</v>
      </c>
      <c r="J39" s="481" t="s">
        <v>2605</v>
      </c>
      <c r="K39" s="479">
        <v>1719</v>
      </c>
      <c r="L39" s="481">
        <v>17191</v>
      </c>
      <c r="M39" s="479" t="s">
        <v>2602</v>
      </c>
      <c r="N39" s="479">
        <v>1</v>
      </c>
      <c r="O39" s="479" t="s">
        <v>2570</v>
      </c>
      <c r="P39" s="479">
        <v>5</v>
      </c>
      <c r="Q39" s="479">
        <v>0</v>
      </c>
      <c r="R39" s="479">
        <v>5</v>
      </c>
      <c r="S39" s="479">
        <v>0</v>
      </c>
      <c r="T39" s="479">
        <v>5</v>
      </c>
      <c r="U39" s="479">
        <v>0</v>
      </c>
      <c r="V39" s="479">
        <v>0</v>
      </c>
      <c r="W39" s="479">
        <v>5</v>
      </c>
      <c r="X39" s="479">
        <v>0</v>
      </c>
      <c r="Y39" s="479">
        <v>5</v>
      </c>
      <c r="Z39" s="479">
        <v>0</v>
      </c>
      <c r="AA39" s="479">
        <v>0</v>
      </c>
      <c r="AB39" s="479">
        <v>5</v>
      </c>
      <c r="AC39" s="484">
        <v>0</v>
      </c>
      <c r="AD39" s="480">
        <v>290907320</v>
      </c>
      <c r="AE39" s="485" t="s">
        <v>2496</v>
      </c>
      <c r="AF39" s="718">
        <v>0</v>
      </c>
      <c r="AG39" s="480" t="e">
        <f t="shared" si="0"/>
        <v>#VALUE!</v>
      </c>
      <c r="AH39" s="481" t="s">
        <v>2497</v>
      </c>
      <c r="AI39" s="480">
        <v>81040000</v>
      </c>
      <c r="AJ39" s="481" t="s">
        <v>2498</v>
      </c>
      <c r="AK39" s="718">
        <v>0</v>
      </c>
      <c r="AL39" s="716" t="e">
        <f t="shared" si="1"/>
        <v>#VALUE!</v>
      </c>
      <c r="AM39" s="479">
        <v>0</v>
      </c>
      <c r="AN39" s="716" t="s">
        <v>2499</v>
      </c>
      <c r="AO39" s="481" t="s">
        <v>27</v>
      </c>
      <c r="AP39" s="481" t="s">
        <v>27</v>
      </c>
      <c r="AQ39" s="297"/>
      <c r="AR39" s="297"/>
      <c r="AS39" s="297"/>
      <c r="AT39" s="297"/>
      <c r="AU39" s="297"/>
      <c r="AV39" s="297"/>
      <c r="AW39" s="297"/>
      <c r="AX39" s="297"/>
      <c r="AY39" s="297"/>
      <c r="AZ39" s="297"/>
      <c r="BA39" s="297"/>
      <c r="BB39" s="297"/>
      <c r="BC39" s="297"/>
      <c r="BD39" s="297"/>
      <c r="BE39" s="297"/>
      <c r="BF39" s="297"/>
      <c r="BG39" s="297"/>
      <c r="BH39" s="297"/>
      <c r="BI39" s="297"/>
      <c r="BJ39" s="297"/>
      <c r="BK39" s="297"/>
      <c r="BL39" s="297"/>
      <c r="BM39" s="297"/>
      <c r="BN39" s="297"/>
      <c r="BO39" s="297"/>
      <c r="BP39" s="297"/>
      <c r="BQ39" s="297"/>
      <c r="BR39" s="297"/>
      <c r="BS39" s="297"/>
      <c r="BT39" s="297"/>
      <c r="BU39" s="297"/>
      <c r="BV39" s="297"/>
      <c r="BW39" s="297"/>
      <c r="BX39" s="297"/>
      <c r="BY39" s="297"/>
      <c r="BZ39" s="297"/>
      <c r="CA39" s="297"/>
      <c r="CB39" s="297"/>
      <c r="CC39" s="297"/>
      <c r="CD39" s="297"/>
      <c r="CE39" s="297"/>
      <c r="CF39" s="297"/>
      <c r="CG39" s="297"/>
      <c r="CH39" s="297"/>
      <c r="CI39" s="297"/>
      <c r="CJ39" s="297"/>
      <c r="CK39" s="297"/>
      <c r="CL39" s="297"/>
      <c r="CM39" s="297"/>
      <c r="CN39" s="297"/>
      <c r="CO39" s="297"/>
      <c r="CP39" s="297"/>
      <c r="CQ39" s="297"/>
      <c r="CR39" s="297"/>
      <c r="CS39" s="297"/>
      <c r="CT39" s="297"/>
      <c r="CU39" s="297"/>
      <c r="CV39" s="297"/>
      <c r="CW39" s="297"/>
      <c r="CX39" s="297"/>
      <c r="CY39" s="297"/>
      <c r="CZ39" s="297"/>
      <c r="DA39" s="297"/>
      <c r="DB39" s="297"/>
      <c r="DC39" s="297"/>
      <c r="DD39" s="297"/>
      <c r="DE39" s="297"/>
      <c r="DF39" s="297"/>
      <c r="DG39" s="297"/>
      <c r="DH39" s="297"/>
      <c r="DI39" s="297"/>
      <c r="DJ39" s="297"/>
      <c r="DK39" s="297"/>
      <c r="DL39" s="297"/>
      <c r="DM39" s="297"/>
      <c r="DN39" s="297"/>
      <c r="DO39" s="297"/>
      <c r="DP39" s="297"/>
      <c r="DQ39" s="297"/>
      <c r="DR39" s="297"/>
      <c r="DS39" s="297"/>
      <c r="DT39" s="297"/>
      <c r="DU39" s="297"/>
      <c r="DV39" s="297"/>
      <c r="DW39" s="297"/>
      <c r="DX39" s="297"/>
      <c r="DY39" s="297"/>
      <c r="DZ39" s="297"/>
      <c r="EA39" s="297"/>
      <c r="EB39" s="297"/>
      <c r="EC39" s="297"/>
      <c r="ED39" s="297"/>
      <c r="EE39" s="297"/>
      <c r="EF39" s="297"/>
      <c r="EG39" s="297"/>
      <c r="EH39" s="297"/>
      <c r="EI39" s="297"/>
      <c r="EJ39" s="297"/>
      <c r="EK39" s="297"/>
      <c r="EL39" s="297"/>
      <c r="EM39" s="297"/>
      <c r="EN39" s="297"/>
      <c r="EO39" s="297"/>
      <c r="EP39" s="297"/>
      <c r="EQ39" s="252"/>
      <c r="ER39" s="252"/>
      <c r="ES39" s="252"/>
      <c r="ET39" s="252"/>
      <c r="EU39" s="252"/>
      <c r="EV39" s="252"/>
      <c r="EW39" s="252"/>
      <c r="EX39" s="252"/>
      <c r="EY39" s="252"/>
      <c r="EZ39" s="252"/>
      <c r="FA39" s="252"/>
      <c r="FB39" s="252"/>
      <c r="FC39" s="252"/>
      <c r="FD39" s="252"/>
    </row>
    <row r="40" spans="1:160">
      <c r="A40" s="482">
        <v>38</v>
      </c>
      <c r="B40" s="479" t="s">
        <v>2465</v>
      </c>
      <c r="C40" s="479">
        <v>2</v>
      </c>
      <c r="D40" s="479" t="s">
        <v>2584</v>
      </c>
      <c r="E40" s="479">
        <v>33</v>
      </c>
      <c r="F40" s="479" t="s">
        <v>2606</v>
      </c>
      <c r="G40" s="479">
        <v>97</v>
      </c>
      <c r="H40" s="479" t="s">
        <v>2607</v>
      </c>
      <c r="I40" s="479">
        <v>44</v>
      </c>
      <c r="J40" s="479" t="s">
        <v>2608</v>
      </c>
      <c r="K40" s="479">
        <v>1721</v>
      </c>
      <c r="L40" s="479">
        <v>17211</v>
      </c>
      <c r="M40" s="479" t="s">
        <v>1976</v>
      </c>
      <c r="N40" s="479">
        <v>1</v>
      </c>
      <c r="O40" s="479" t="s">
        <v>2609</v>
      </c>
      <c r="P40" s="479">
        <v>1000</v>
      </c>
      <c r="Q40" s="479">
        <v>500</v>
      </c>
      <c r="R40" s="479">
        <v>1000</v>
      </c>
      <c r="S40" s="479">
        <v>0</v>
      </c>
      <c r="T40" s="479">
        <v>0</v>
      </c>
      <c r="U40" s="479">
        <v>500</v>
      </c>
      <c r="V40" s="479">
        <v>0</v>
      </c>
      <c r="W40" s="479">
        <v>500</v>
      </c>
      <c r="X40" s="479">
        <v>0</v>
      </c>
      <c r="Y40" s="479">
        <v>0</v>
      </c>
      <c r="Z40" s="479">
        <v>0</v>
      </c>
      <c r="AA40" s="479">
        <v>0</v>
      </c>
      <c r="AB40" s="479">
        <v>0</v>
      </c>
      <c r="AC40" s="484">
        <v>0</v>
      </c>
      <c r="AD40" s="484">
        <v>0</v>
      </c>
      <c r="AE40" s="483">
        <v>199493400</v>
      </c>
      <c r="AF40" s="718">
        <v>0</v>
      </c>
      <c r="AG40" s="480">
        <f t="shared" si="0"/>
        <v>199493400</v>
      </c>
      <c r="AH40" s="481" t="s">
        <v>2497</v>
      </c>
      <c r="AI40" s="481" t="s">
        <v>2497</v>
      </c>
      <c r="AJ40" s="480">
        <v>65438317</v>
      </c>
      <c r="AK40" s="718">
        <v>0</v>
      </c>
      <c r="AL40" s="716" t="e">
        <f t="shared" si="1"/>
        <v>#VALUE!</v>
      </c>
      <c r="AM40" s="479">
        <v>500</v>
      </c>
      <c r="AN40" s="716">
        <v>65438317</v>
      </c>
      <c r="AO40" s="481" t="s">
        <v>2509</v>
      </c>
      <c r="AP40" s="481" t="s">
        <v>2505</v>
      </c>
      <c r="AQ40" s="297"/>
      <c r="AR40" s="297"/>
      <c r="AS40" s="297"/>
      <c r="AT40" s="297"/>
      <c r="AU40" s="297"/>
      <c r="AV40" s="297"/>
      <c r="AW40" s="297"/>
      <c r="AX40" s="297"/>
      <c r="AY40" s="297"/>
      <c r="AZ40" s="297"/>
      <c r="BA40" s="297"/>
      <c r="BB40" s="297"/>
      <c r="BC40" s="297"/>
      <c r="BD40" s="297"/>
      <c r="BE40" s="297"/>
      <c r="BF40" s="297"/>
      <c r="BG40" s="297"/>
      <c r="BH40" s="297"/>
      <c r="BI40" s="297"/>
      <c r="BJ40" s="297"/>
      <c r="BK40" s="297"/>
      <c r="BL40" s="297"/>
      <c r="BM40" s="297"/>
      <c r="BN40" s="297"/>
      <c r="BO40" s="297"/>
      <c r="BP40" s="297"/>
      <c r="BQ40" s="297"/>
      <c r="BR40" s="297"/>
      <c r="BS40" s="297"/>
      <c r="BT40" s="297"/>
      <c r="BU40" s="297"/>
      <c r="BV40" s="297"/>
      <c r="BW40" s="297"/>
      <c r="BX40" s="297"/>
      <c r="BY40" s="297"/>
      <c r="BZ40" s="297"/>
      <c r="CA40" s="297"/>
      <c r="CB40" s="297"/>
      <c r="CC40" s="297"/>
      <c r="CD40" s="297"/>
      <c r="CE40" s="297"/>
      <c r="CF40" s="297"/>
      <c r="CG40" s="297"/>
      <c r="CH40" s="297"/>
      <c r="CI40" s="297"/>
      <c r="CJ40" s="297"/>
      <c r="CK40" s="297"/>
      <c r="CL40" s="297"/>
      <c r="CM40" s="297"/>
      <c r="CN40" s="297"/>
      <c r="CO40" s="297"/>
      <c r="CP40" s="297"/>
      <c r="CQ40" s="297"/>
      <c r="CR40" s="297"/>
      <c r="CS40" s="297"/>
      <c r="CT40" s="297"/>
      <c r="CU40" s="297"/>
      <c r="CV40" s="297"/>
      <c r="CW40" s="297"/>
      <c r="CX40" s="297"/>
      <c r="CY40" s="297"/>
      <c r="CZ40" s="297"/>
      <c r="DA40" s="297"/>
      <c r="DB40" s="297"/>
      <c r="DC40" s="297"/>
      <c r="DD40" s="297"/>
      <c r="DE40" s="297"/>
      <c r="DF40" s="297"/>
      <c r="DG40" s="297"/>
      <c r="DH40" s="297"/>
      <c r="DI40" s="297"/>
      <c r="DJ40" s="297"/>
      <c r="DK40" s="297"/>
      <c r="DL40" s="297"/>
      <c r="DM40" s="297"/>
      <c r="DN40" s="297"/>
      <c r="DO40" s="297"/>
      <c r="DP40" s="297"/>
      <c r="DQ40" s="297"/>
      <c r="DR40" s="297"/>
      <c r="DS40" s="297"/>
      <c r="DT40" s="297"/>
      <c r="DU40" s="297"/>
      <c r="DV40" s="297"/>
      <c r="DW40" s="297"/>
      <c r="DX40" s="297"/>
      <c r="DY40" s="297"/>
      <c r="DZ40" s="297"/>
      <c r="EA40" s="297"/>
      <c r="EB40" s="297"/>
      <c r="EC40" s="297"/>
      <c r="ED40" s="297"/>
      <c r="EE40" s="297"/>
      <c r="EF40" s="297"/>
      <c r="EG40" s="297"/>
      <c r="EH40" s="297"/>
      <c r="EI40" s="297"/>
      <c r="EJ40" s="297"/>
      <c r="EK40" s="297"/>
      <c r="EL40" s="297"/>
      <c r="EM40" s="297"/>
      <c r="EN40" s="297"/>
      <c r="EO40" s="297"/>
      <c r="EP40" s="297"/>
      <c r="EQ40" s="252"/>
      <c r="ER40" s="252"/>
      <c r="ES40" s="252"/>
      <c r="ET40" s="252"/>
      <c r="EU40" s="252"/>
      <c r="EV40" s="252"/>
      <c r="EW40" s="252"/>
      <c r="EX40" s="252"/>
      <c r="EY40" s="252"/>
      <c r="EZ40" s="252"/>
      <c r="FA40" s="252"/>
      <c r="FB40" s="252"/>
      <c r="FC40" s="252"/>
      <c r="FD40" s="252"/>
    </row>
    <row r="41" spans="1:160" ht="26.25">
      <c r="A41" s="482">
        <v>39</v>
      </c>
      <c r="B41" s="479" t="s">
        <v>2465</v>
      </c>
      <c r="C41" s="479">
        <v>2</v>
      </c>
      <c r="D41" s="479" t="s">
        <v>2584</v>
      </c>
      <c r="E41" s="479">
        <v>33</v>
      </c>
      <c r="F41" s="479" t="s">
        <v>2606</v>
      </c>
      <c r="G41" s="479">
        <v>98</v>
      </c>
      <c r="H41" s="479" t="s">
        <v>2610</v>
      </c>
      <c r="I41" s="479">
        <v>45</v>
      </c>
      <c r="J41" s="481" t="s">
        <v>2611</v>
      </c>
      <c r="K41" s="479">
        <v>1721</v>
      </c>
      <c r="L41" s="481">
        <v>17212</v>
      </c>
      <c r="M41" s="479" t="s">
        <v>1976</v>
      </c>
      <c r="N41" s="479">
        <v>2</v>
      </c>
      <c r="O41" s="479" t="s">
        <v>2612</v>
      </c>
      <c r="P41" s="479">
        <v>1000</v>
      </c>
      <c r="Q41" s="479">
        <v>1000</v>
      </c>
      <c r="R41" s="479">
        <v>1000</v>
      </c>
      <c r="S41" s="479">
        <v>0</v>
      </c>
      <c r="T41" s="479">
        <v>0</v>
      </c>
      <c r="U41" s="479">
        <v>0</v>
      </c>
      <c r="V41" s="479">
        <v>0</v>
      </c>
      <c r="W41" s="479">
        <v>0</v>
      </c>
      <c r="X41" s="479">
        <v>0</v>
      </c>
      <c r="Y41" s="479">
        <v>0</v>
      </c>
      <c r="Z41" s="479">
        <v>0</v>
      </c>
      <c r="AA41" s="479">
        <v>0</v>
      </c>
      <c r="AB41" s="479">
        <v>0</v>
      </c>
      <c r="AC41" s="484">
        <v>0</v>
      </c>
      <c r="AD41" s="484">
        <v>0</v>
      </c>
      <c r="AE41" s="485" t="s">
        <v>2496</v>
      </c>
      <c r="AF41" s="718">
        <v>0</v>
      </c>
      <c r="AG41" s="480" t="e">
        <f t="shared" si="0"/>
        <v>#VALUE!</v>
      </c>
      <c r="AH41" s="481" t="s">
        <v>2497</v>
      </c>
      <c r="AI41" s="481" t="s">
        <v>2497</v>
      </c>
      <c r="AJ41" s="481" t="s">
        <v>2498</v>
      </c>
      <c r="AK41" s="718">
        <v>0</v>
      </c>
      <c r="AL41" s="716" t="e">
        <f t="shared" si="1"/>
        <v>#VALUE!</v>
      </c>
      <c r="AM41" s="479">
        <v>0</v>
      </c>
      <c r="AN41" s="716" t="s">
        <v>2499</v>
      </c>
      <c r="AO41" s="481" t="s">
        <v>27</v>
      </c>
      <c r="AP41" s="481" t="s">
        <v>27</v>
      </c>
      <c r="AQ41" s="297"/>
      <c r="AR41" s="297"/>
      <c r="AS41" s="297"/>
      <c r="AT41" s="297"/>
      <c r="AU41" s="297"/>
      <c r="AV41" s="297"/>
      <c r="AW41" s="297"/>
      <c r="AX41" s="297"/>
      <c r="AY41" s="297"/>
      <c r="AZ41" s="297"/>
      <c r="BA41" s="297"/>
      <c r="BB41" s="297"/>
      <c r="BC41" s="297"/>
      <c r="BD41" s="297"/>
      <c r="BE41" s="297"/>
      <c r="BF41" s="297"/>
      <c r="BG41" s="297"/>
      <c r="BH41" s="297"/>
      <c r="BI41" s="297"/>
      <c r="BJ41" s="297"/>
      <c r="BK41" s="297"/>
      <c r="BL41" s="297"/>
      <c r="BM41" s="297"/>
      <c r="BN41" s="297"/>
      <c r="BO41" s="297"/>
      <c r="BP41" s="297"/>
      <c r="BQ41" s="297"/>
      <c r="BR41" s="297"/>
      <c r="BS41" s="297"/>
      <c r="BT41" s="297"/>
      <c r="BU41" s="297"/>
      <c r="BV41" s="297"/>
      <c r="BW41" s="297"/>
      <c r="BX41" s="297"/>
      <c r="BY41" s="297"/>
      <c r="BZ41" s="297"/>
      <c r="CA41" s="297"/>
      <c r="CB41" s="297"/>
      <c r="CC41" s="297"/>
      <c r="CD41" s="297"/>
      <c r="CE41" s="297"/>
      <c r="CF41" s="297"/>
      <c r="CG41" s="297"/>
      <c r="CH41" s="297"/>
      <c r="CI41" s="297"/>
      <c r="CJ41" s="297"/>
      <c r="CK41" s="297"/>
      <c r="CL41" s="297"/>
      <c r="CM41" s="297"/>
      <c r="CN41" s="297"/>
      <c r="CO41" s="297"/>
      <c r="CP41" s="297"/>
      <c r="CQ41" s="297"/>
      <c r="CR41" s="297"/>
      <c r="CS41" s="297"/>
      <c r="CT41" s="297"/>
      <c r="CU41" s="297"/>
      <c r="CV41" s="297"/>
      <c r="CW41" s="297"/>
      <c r="CX41" s="297"/>
      <c r="CY41" s="297"/>
      <c r="CZ41" s="297"/>
      <c r="DA41" s="297"/>
      <c r="DB41" s="297"/>
      <c r="DC41" s="297"/>
      <c r="DD41" s="297"/>
      <c r="DE41" s="297"/>
      <c r="DF41" s="297"/>
      <c r="DG41" s="297"/>
      <c r="DH41" s="297"/>
      <c r="DI41" s="297"/>
      <c r="DJ41" s="297"/>
      <c r="DK41" s="297"/>
      <c r="DL41" s="297"/>
      <c r="DM41" s="297"/>
      <c r="DN41" s="297"/>
      <c r="DO41" s="297"/>
      <c r="DP41" s="297"/>
      <c r="DQ41" s="297"/>
      <c r="DR41" s="297"/>
      <c r="DS41" s="297"/>
      <c r="DT41" s="297"/>
      <c r="DU41" s="297"/>
      <c r="DV41" s="297"/>
      <c r="DW41" s="297"/>
      <c r="DX41" s="297"/>
      <c r="DY41" s="297"/>
      <c r="DZ41" s="297"/>
      <c r="EA41" s="297"/>
      <c r="EB41" s="297"/>
      <c r="EC41" s="297"/>
      <c r="ED41" s="297"/>
      <c r="EE41" s="297"/>
      <c r="EF41" s="297"/>
      <c r="EG41" s="297"/>
      <c r="EH41" s="297"/>
      <c r="EI41" s="297"/>
      <c r="EJ41" s="297"/>
      <c r="EK41" s="297"/>
      <c r="EL41" s="297"/>
      <c r="EM41" s="297"/>
      <c r="EN41" s="297"/>
      <c r="EO41" s="297"/>
      <c r="EP41" s="297"/>
      <c r="EQ41" s="252"/>
      <c r="ER41" s="252"/>
      <c r="ES41" s="252"/>
      <c r="ET41" s="252"/>
      <c r="EU41" s="252"/>
      <c r="EV41" s="252"/>
      <c r="EW41" s="252"/>
      <c r="EX41" s="252"/>
      <c r="EY41" s="252"/>
      <c r="EZ41" s="252"/>
      <c r="FA41" s="252"/>
      <c r="FB41" s="252"/>
      <c r="FC41" s="252"/>
      <c r="FD41" s="252"/>
    </row>
    <row r="42" spans="1:160" ht="26.25">
      <c r="A42" s="482">
        <v>40</v>
      </c>
      <c r="B42" s="479" t="s">
        <v>2465</v>
      </c>
      <c r="C42" s="479">
        <v>2</v>
      </c>
      <c r="D42" s="479" t="s">
        <v>2594</v>
      </c>
      <c r="E42" s="479">
        <v>33</v>
      </c>
      <c r="F42" s="479" t="s">
        <v>2613</v>
      </c>
      <c r="G42" s="479">
        <v>99</v>
      </c>
      <c r="H42" s="479" t="s">
        <v>2614</v>
      </c>
      <c r="I42" s="479">
        <v>46</v>
      </c>
      <c r="J42" s="481" t="s">
        <v>2615</v>
      </c>
      <c r="K42" s="479">
        <v>1723</v>
      </c>
      <c r="L42" s="481">
        <v>17231</v>
      </c>
      <c r="M42" s="479" t="s">
        <v>2040</v>
      </c>
      <c r="N42" s="479">
        <v>1</v>
      </c>
      <c r="O42" s="479" t="s">
        <v>2616</v>
      </c>
      <c r="P42" s="479">
        <v>1200</v>
      </c>
      <c r="Q42" s="479">
        <v>0</v>
      </c>
      <c r="R42" s="479">
        <v>1200</v>
      </c>
      <c r="S42" s="479">
        <v>1200</v>
      </c>
      <c r="T42" s="479">
        <v>200</v>
      </c>
      <c r="U42" s="479">
        <v>0</v>
      </c>
      <c r="V42" s="479">
        <v>0</v>
      </c>
      <c r="W42" s="479">
        <v>200</v>
      </c>
      <c r="X42" s="479">
        <v>1200</v>
      </c>
      <c r="Y42" s="479">
        <v>200</v>
      </c>
      <c r="Z42" s="479">
        <v>0</v>
      </c>
      <c r="AA42" s="479">
        <v>0</v>
      </c>
      <c r="AB42" s="479">
        <v>1400</v>
      </c>
      <c r="AC42" s="480">
        <v>1367839442</v>
      </c>
      <c r="AD42" s="480">
        <v>255230073</v>
      </c>
      <c r="AE42" s="485" t="s">
        <v>2496</v>
      </c>
      <c r="AF42" s="718">
        <v>0</v>
      </c>
      <c r="AG42" s="480" t="e">
        <f t="shared" si="0"/>
        <v>#VALUE!</v>
      </c>
      <c r="AH42" s="480">
        <v>54816667</v>
      </c>
      <c r="AI42" s="480">
        <v>85178667</v>
      </c>
      <c r="AJ42" s="481" t="s">
        <v>2498</v>
      </c>
      <c r="AK42" s="718">
        <v>0</v>
      </c>
      <c r="AL42" s="716" t="e">
        <f t="shared" si="1"/>
        <v>#VALUE!</v>
      </c>
      <c r="AM42" s="479">
        <v>0</v>
      </c>
      <c r="AN42" s="716" t="s">
        <v>2499</v>
      </c>
      <c r="AO42" s="481" t="s">
        <v>27</v>
      </c>
      <c r="AP42" s="481" t="s">
        <v>27</v>
      </c>
      <c r="AQ42" s="297"/>
      <c r="AR42" s="297"/>
      <c r="AS42" s="297"/>
      <c r="AT42" s="297"/>
      <c r="AU42" s="297"/>
      <c r="AV42" s="297"/>
      <c r="AW42" s="297"/>
      <c r="AX42" s="297"/>
      <c r="AY42" s="297"/>
      <c r="AZ42" s="297"/>
      <c r="BA42" s="297"/>
      <c r="BB42" s="297"/>
      <c r="BC42" s="297"/>
      <c r="BD42" s="297"/>
      <c r="BE42" s="297"/>
      <c r="BF42" s="297"/>
      <c r="BG42" s="297"/>
      <c r="BH42" s="297"/>
      <c r="BI42" s="297"/>
      <c r="BJ42" s="297"/>
      <c r="BK42" s="297"/>
      <c r="BL42" s="297"/>
      <c r="BM42" s="297"/>
      <c r="BN42" s="297"/>
      <c r="BO42" s="297"/>
      <c r="BP42" s="297"/>
      <c r="BQ42" s="297"/>
      <c r="BR42" s="297"/>
      <c r="BS42" s="297"/>
      <c r="BT42" s="297"/>
      <c r="BU42" s="297"/>
      <c r="BV42" s="297"/>
      <c r="BW42" s="297"/>
      <c r="BX42" s="297"/>
      <c r="BY42" s="297"/>
      <c r="BZ42" s="297"/>
      <c r="CA42" s="297"/>
      <c r="CB42" s="297"/>
      <c r="CC42" s="297"/>
      <c r="CD42" s="297"/>
      <c r="CE42" s="297"/>
      <c r="CF42" s="297"/>
      <c r="CG42" s="297"/>
      <c r="CH42" s="297"/>
      <c r="CI42" s="297"/>
      <c r="CJ42" s="297"/>
      <c r="CK42" s="297"/>
      <c r="CL42" s="297"/>
      <c r="CM42" s="297"/>
      <c r="CN42" s="297"/>
      <c r="CO42" s="297"/>
      <c r="CP42" s="297"/>
      <c r="CQ42" s="297"/>
      <c r="CR42" s="297"/>
      <c r="CS42" s="297"/>
      <c r="CT42" s="297"/>
      <c r="CU42" s="297"/>
      <c r="CV42" s="297"/>
      <c r="CW42" s="297"/>
      <c r="CX42" s="297"/>
      <c r="CY42" s="297"/>
      <c r="CZ42" s="297"/>
      <c r="DA42" s="297"/>
      <c r="DB42" s="297"/>
      <c r="DC42" s="297"/>
      <c r="DD42" s="297"/>
      <c r="DE42" s="297"/>
      <c r="DF42" s="297"/>
      <c r="DG42" s="297"/>
      <c r="DH42" s="297"/>
      <c r="DI42" s="297"/>
      <c r="DJ42" s="297"/>
      <c r="DK42" s="297"/>
      <c r="DL42" s="297"/>
      <c r="DM42" s="297"/>
      <c r="DN42" s="297"/>
      <c r="DO42" s="297"/>
      <c r="DP42" s="297"/>
      <c r="DQ42" s="297"/>
      <c r="DR42" s="297"/>
      <c r="DS42" s="297"/>
      <c r="DT42" s="297"/>
      <c r="DU42" s="297"/>
      <c r="DV42" s="297"/>
      <c r="DW42" s="297"/>
      <c r="DX42" s="297"/>
      <c r="DY42" s="297"/>
      <c r="DZ42" s="297"/>
      <c r="EA42" s="297"/>
      <c r="EB42" s="297"/>
      <c r="EC42" s="297"/>
      <c r="ED42" s="297"/>
      <c r="EE42" s="297"/>
      <c r="EF42" s="297"/>
      <c r="EG42" s="297"/>
      <c r="EH42" s="297"/>
      <c r="EI42" s="297"/>
      <c r="EJ42" s="297"/>
      <c r="EK42" s="297"/>
      <c r="EL42" s="297"/>
      <c r="EM42" s="297"/>
      <c r="EN42" s="297"/>
      <c r="EO42" s="297"/>
      <c r="EP42" s="297"/>
      <c r="EQ42" s="252"/>
      <c r="ER42" s="252"/>
      <c r="ES42" s="252"/>
      <c r="ET42" s="252"/>
      <c r="EU42" s="252"/>
      <c r="EV42" s="252"/>
      <c r="EW42" s="252"/>
      <c r="EX42" s="252"/>
      <c r="EY42" s="252"/>
      <c r="EZ42" s="252"/>
      <c r="FA42" s="252"/>
      <c r="FB42" s="252"/>
      <c r="FC42" s="252"/>
      <c r="FD42" s="252"/>
    </row>
    <row r="43" spans="1:160">
      <c r="A43" s="482">
        <v>41</v>
      </c>
      <c r="B43" s="479" t="s">
        <v>2465</v>
      </c>
      <c r="C43" s="479">
        <v>2</v>
      </c>
      <c r="D43" s="479" t="s">
        <v>2594</v>
      </c>
      <c r="E43" s="479">
        <v>34</v>
      </c>
      <c r="F43" s="479" t="s">
        <v>2617</v>
      </c>
      <c r="G43" s="479">
        <v>100</v>
      </c>
      <c r="H43" s="479" t="s">
        <v>2618</v>
      </c>
      <c r="I43" s="479">
        <v>48</v>
      </c>
      <c r="J43" s="481" t="s">
        <v>2619</v>
      </c>
      <c r="K43" s="479">
        <v>1731</v>
      </c>
      <c r="L43" s="481">
        <v>17311</v>
      </c>
      <c r="M43" s="479" t="s">
        <v>1980</v>
      </c>
      <c r="N43" s="479">
        <v>1</v>
      </c>
      <c r="O43" s="479" t="s">
        <v>2475</v>
      </c>
      <c r="P43" s="479">
        <v>8000</v>
      </c>
      <c r="Q43" s="479">
        <v>2000</v>
      </c>
      <c r="R43" s="479">
        <v>8000</v>
      </c>
      <c r="S43" s="479">
        <v>2000</v>
      </c>
      <c r="T43" s="479">
        <v>2000</v>
      </c>
      <c r="U43" s="479">
        <v>2000</v>
      </c>
      <c r="V43" s="479">
        <v>0</v>
      </c>
      <c r="W43" s="479">
        <v>4000</v>
      </c>
      <c r="X43" s="479">
        <v>2072</v>
      </c>
      <c r="Y43" s="479">
        <v>2000</v>
      </c>
      <c r="Z43" s="479">
        <v>727</v>
      </c>
      <c r="AA43" s="479">
        <v>0</v>
      </c>
      <c r="AB43" s="479">
        <v>4799</v>
      </c>
      <c r="AC43" s="480">
        <v>388132872</v>
      </c>
      <c r="AD43" s="480">
        <v>399929700</v>
      </c>
      <c r="AE43" s="483">
        <v>499590000</v>
      </c>
      <c r="AF43" s="718">
        <v>0</v>
      </c>
      <c r="AG43" s="480">
        <f t="shared" si="0"/>
        <v>1287652572</v>
      </c>
      <c r="AH43" s="480">
        <v>75716666</v>
      </c>
      <c r="AI43" s="480">
        <v>92378133</v>
      </c>
      <c r="AJ43" s="480">
        <v>151941334</v>
      </c>
      <c r="AK43" s="718">
        <v>0</v>
      </c>
      <c r="AL43" s="716">
        <f t="shared" si="1"/>
        <v>320036133</v>
      </c>
      <c r="AM43" s="479">
        <v>2000</v>
      </c>
      <c r="AN43" s="716">
        <v>151941334</v>
      </c>
      <c r="AO43" s="481" t="s">
        <v>2471</v>
      </c>
      <c r="AP43" s="481" t="s">
        <v>2620</v>
      </c>
      <c r="AQ43" s="297"/>
      <c r="AR43" s="297"/>
      <c r="AS43" s="297"/>
      <c r="AT43" s="297"/>
      <c r="AU43" s="297"/>
      <c r="AV43" s="297"/>
      <c r="AW43" s="297"/>
      <c r="AX43" s="297"/>
      <c r="AY43" s="297"/>
      <c r="AZ43" s="297"/>
      <c r="BA43" s="297"/>
      <c r="BB43" s="297"/>
      <c r="BC43" s="297"/>
      <c r="BD43" s="297"/>
      <c r="BE43" s="297"/>
      <c r="BF43" s="297"/>
      <c r="BG43" s="297"/>
      <c r="BH43" s="297"/>
      <c r="BI43" s="297"/>
      <c r="BJ43" s="297"/>
      <c r="BK43" s="297"/>
      <c r="BL43" s="297"/>
      <c r="BM43" s="297"/>
      <c r="BN43" s="297"/>
      <c r="BO43" s="297"/>
      <c r="BP43" s="297"/>
      <c r="BQ43" s="297"/>
      <c r="BR43" s="297"/>
      <c r="BS43" s="297"/>
      <c r="BT43" s="297"/>
      <c r="BU43" s="297"/>
      <c r="BV43" s="297"/>
      <c r="BW43" s="297"/>
      <c r="BX43" s="297"/>
      <c r="BY43" s="297"/>
      <c r="BZ43" s="297"/>
      <c r="CA43" s="297"/>
      <c r="CB43" s="297"/>
      <c r="CC43" s="297"/>
      <c r="CD43" s="297"/>
      <c r="CE43" s="297"/>
      <c r="CF43" s="297"/>
      <c r="CG43" s="297"/>
      <c r="CH43" s="297"/>
      <c r="CI43" s="297"/>
      <c r="CJ43" s="297"/>
      <c r="CK43" s="297"/>
      <c r="CL43" s="297"/>
      <c r="CM43" s="297"/>
      <c r="CN43" s="297"/>
      <c r="CO43" s="297"/>
      <c r="CP43" s="297"/>
      <c r="CQ43" s="297"/>
      <c r="CR43" s="297"/>
      <c r="CS43" s="297"/>
      <c r="CT43" s="297"/>
      <c r="CU43" s="297"/>
      <c r="CV43" s="297"/>
      <c r="CW43" s="297"/>
      <c r="CX43" s="297"/>
      <c r="CY43" s="297"/>
      <c r="CZ43" s="297"/>
      <c r="DA43" s="297"/>
      <c r="DB43" s="297"/>
      <c r="DC43" s="297"/>
      <c r="DD43" s="297"/>
      <c r="DE43" s="297"/>
      <c r="DF43" s="297"/>
      <c r="DG43" s="297"/>
      <c r="DH43" s="297"/>
      <c r="DI43" s="297"/>
      <c r="DJ43" s="297"/>
      <c r="DK43" s="297"/>
      <c r="DL43" s="297"/>
      <c r="DM43" s="297"/>
      <c r="DN43" s="297"/>
      <c r="DO43" s="297"/>
      <c r="DP43" s="297"/>
      <c r="DQ43" s="297"/>
      <c r="DR43" s="297"/>
      <c r="DS43" s="297"/>
      <c r="DT43" s="297"/>
      <c r="DU43" s="297"/>
      <c r="DV43" s="297"/>
      <c r="DW43" s="297"/>
      <c r="DX43" s="297"/>
      <c r="DY43" s="297"/>
      <c r="DZ43" s="297"/>
      <c r="EA43" s="297"/>
      <c r="EB43" s="297"/>
      <c r="EC43" s="297"/>
      <c r="ED43" s="297"/>
      <c r="EE43" s="297"/>
      <c r="EF43" s="297"/>
      <c r="EG43" s="297"/>
      <c r="EH43" s="297"/>
      <c r="EI43" s="297"/>
      <c r="EJ43" s="297"/>
      <c r="EK43" s="297"/>
      <c r="EL43" s="297"/>
      <c r="EM43" s="297"/>
      <c r="EN43" s="297"/>
      <c r="EO43" s="297"/>
      <c r="EP43" s="297"/>
      <c r="EQ43" s="252"/>
      <c r="ER43" s="252"/>
      <c r="ES43" s="252"/>
      <c r="ET43" s="252"/>
      <c r="EU43" s="252"/>
      <c r="EV43" s="252"/>
      <c r="EW43" s="252"/>
      <c r="EX43" s="252"/>
      <c r="EY43" s="252"/>
      <c r="EZ43" s="252"/>
      <c r="FA43" s="252"/>
      <c r="FB43" s="252"/>
      <c r="FC43" s="252"/>
      <c r="FD43" s="252"/>
    </row>
    <row r="44" spans="1:160">
      <c r="A44" s="482">
        <v>42</v>
      </c>
      <c r="B44" s="479" t="s">
        <v>2465</v>
      </c>
      <c r="C44" s="479">
        <v>2</v>
      </c>
      <c r="D44" s="479" t="s">
        <v>2584</v>
      </c>
      <c r="E44" s="479">
        <v>37</v>
      </c>
      <c r="F44" s="479" t="s">
        <v>2621</v>
      </c>
      <c r="G44" s="479">
        <v>101</v>
      </c>
      <c r="H44" s="479" t="s">
        <v>2622</v>
      </c>
      <c r="I44" s="479">
        <v>49</v>
      </c>
      <c r="J44" s="481" t="s">
        <v>2623</v>
      </c>
      <c r="K44" s="479">
        <v>1829</v>
      </c>
      <c r="L44" s="481">
        <v>18291</v>
      </c>
      <c r="M44" s="479" t="s">
        <v>1984</v>
      </c>
      <c r="N44" s="479">
        <v>1</v>
      </c>
      <c r="O44" s="479" t="s">
        <v>2624</v>
      </c>
      <c r="P44" s="479">
        <v>1</v>
      </c>
      <c r="Q44" s="479">
        <v>0</v>
      </c>
      <c r="R44" s="479">
        <v>1</v>
      </c>
      <c r="S44" s="479">
        <v>0</v>
      </c>
      <c r="T44" s="479">
        <v>0</v>
      </c>
      <c r="U44" s="479">
        <v>1</v>
      </c>
      <c r="V44" s="479">
        <v>0</v>
      </c>
      <c r="W44" s="479">
        <v>1</v>
      </c>
      <c r="X44" s="479">
        <v>0</v>
      </c>
      <c r="Y44" s="479">
        <v>0</v>
      </c>
      <c r="Z44" s="479">
        <v>0</v>
      </c>
      <c r="AA44" s="479">
        <v>0</v>
      </c>
      <c r="AB44" s="479">
        <v>0</v>
      </c>
      <c r="AC44" s="484">
        <v>0</v>
      </c>
      <c r="AD44" s="484">
        <v>0</v>
      </c>
      <c r="AE44" s="483">
        <v>490108850</v>
      </c>
      <c r="AF44" s="718">
        <v>0</v>
      </c>
      <c r="AG44" s="480">
        <f t="shared" si="0"/>
        <v>490108850</v>
      </c>
      <c r="AH44" s="481" t="s">
        <v>2497</v>
      </c>
      <c r="AI44" s="481" t="s">
        <v>2497</v>
      </c>
      <c r="AJ44" s="480">
        <v>55400000</v>
      </c>
      <c r="AK44" s="718">
        <v>0</v>
      </c>
      <c r="AL44" s="716" t="e">
        <f t="shared" si="1"/>
        <v>#VALUE!</v>
      </c>
      <c r="AM44" s="479">
        <v>1</v>
      </c>
      <c r="AN44" s="716">
        <v>55400000</v>
      </c>
      <c r="AO44" s="481" t="s">
        <v>2509</v>
      </c>
      <c r="AP44" s="481" t="s">
        <v>2505</v>
      </c>
      <c r="AQ44" s="297"/>
      <c r="AR44" s="297"/>
      <c r="AS44" s="297"/>
      <c r="AT44" s="297"/>
      <c r="AU44" s="297"/>
      <c r="AV44" s="297"/>
      <c r="AW44" s="297"/>
      <c r="AX44" s="297"/>
      <c r="AY44" s="297"/>
      <c r="AZ44" s="297"/>
      <c r="BA44" s="297"/>
      <c r="BB44" s="297"/>
      <c r="BC44" s="297"/>
      <c r="BD44" s="297"/>
      <c r="BE44" s="297"/>
      <c r="BF44" s="297"/>
      <c r="BG44" s="297"/>
      <c r="BH44" s="297"/>
      <c r="BI44" s="297"/>
      <c r="BJ44" s="297"/>
      <c r="BK44" s="297"/>
      <c r="BL44" s="297"/>
      <c r="BM44" s="297"/>
      <c r="BN44" s="297"/>
      <c r="BO44" s="297"/>
      <c r="BP44" s="297"/>
      <c r="BQ44" s="297"/>
      <c r="BR44" s="297"/>
      <c r="BS44" s="297"/>
      <c r="BT44" s="297"/>
      <c r="BU44" s="297"/>
      <c r="BV44" s="297"/>
      <c r="BW44" s="297"/>
      <c r="BX44" s="297"/>
      <c r="BY44" s="297"/>
      <c r="BZ44" s="297"/>
      <c r="CA44" s="297"/>
      <c r="CB44" s="297"/>
      <c r="CC44" s="297"/>
      <c r="CD44" s="297"/>
      <c r="CE44" s="297"/>
      <c r="CF44" s="297"/>
      <c r="CG44" s="297"/>
      <c r="CH44" s="297"/>
      <c r="CI44" s="297"/>
      <c r="CJ44" s="297"/>
      <c r="CK44" s="297"/>
      <c r="CL44" s="297"/>
      <c r="CM44" s="297"/>
      <c r="CN44" s="297"/>
      <c r="CO44" s="297"/>
      <c r="CP44" s="297"/>
      <c r="CQ44" s="297"/>
      <c r="CR44" s="297"/>
      <c r="CS44" s="297"/>
      <c r="CT44" s="297"/>
      <c r="CU44" s="297"/>
      <c r="CV44" s="297"/>
      <c r="CW44" s="297"/>
      <c r="CX44" s="297"/>
      <c r="CY44" s="297"/>
      <c r="CZ44" s="297"/>
      <c r="DA44" s="297"/>
      <c r="DB44" s="297"/>
      <c r="DC44" s="297"/>
      <c r="DD44" s="297"/>
      <c r="DE44" s="297"/>
      <c r="DF44" s="297"/>
      <c r="DG44" s="297"/>
      <c r="DH44" s="297"/>
      <c r="DI44" s="297"/>
      <c r="DJ44" s="297"/>
      <c r="DK44" s="297"/>
      <c r="DL44" s="297"/>
      <c r="DM44" s="297"/>
      <c r="DN44" s="297"/>
      <c r="DO44" s="297"/>
      <c r="DP44" s="297"/>
      <c r="DQ44" s="297"/>
      <c r="DR44" s="297"/>
      <c r="DS44" s="297"/>
      <c r="DT44" s="297"/>
      <c r="DU44" s="297"/>
      <c r="DV44" s="297"/>
      <c r="DW44" s="297"/>
      <c r="DX44" s="297"/>
      <c r="DY44" s="297"/>
      <c r="DZ44" s="297"/>
      <c r="EA44" s="297"/>
      <c r="EB44" s="297"/>
      <c r="EC44" s="297"/>
      <c r="ED44" s="297"/>
      <c r="EE44" s="297"/>
      <c r="EF44" s="297"/>
      <c r="EG44" s="297"/>
      <c r="EH44" s="297"/>
      <c r="EI44" s="297"/>
      <c r="EJ44" s="297"/>
      <c r="EK44" s="297"/>
      <c r="EL44" s="297"/>
      <c r="EM44" s="297"/>
      <c r="EN44" s="297"/>
      <c r="EO44" s="297"/>
      <c r="EP44" s="297"/>
      <c r="EQ44" s="252"/>
      <c r="ER44" s="252"/>
      <c r="ES44" s="252"/>
      <c r="ET44" s="252"/>
      <c r="EU44" s="252"/>
      <c r="EV44" s="252"/>
      <c r="EW44" s="252"/>
      <c r="EX44" s="252"/>
      <c r="EY44" s="252"/>
      <c r="EZ44" s="252"/>
      <c r="FA44" s="252"/>
      <c r="FB44" s="252"/>
      <c r="FC44" s="252"/>
      <c r="FD44" s="252"/>
    </row>
    <row r="45" spans="1:160">
      <c r="A45" s="482">
        <v>44</v>
      </c>
      <c r="B45" s="479" t="s">
        <v>2465</v>
      </c>
      <c r="C45" s="479">
        <v>2</v>
      </c>
      <c r="D45" s="479" t="s">
        <v>2594</v>
      </c>
      <c r="E45" s="479">
        <v>38</v>
      </c>
      <c r="F45" s="479" t="s">
        <v>2625</v>
      </c>
      <c r="G45" s="479">
        <v>102</v>
      </c>
      <c r="H45" s="479" t="s">
        <v>2626</v>
      </c>
      <c r="I45" s="479">
        <v>51</v>
      </c>
      <c r="J45" s="481" t="s">
        <v>2627</v>
      </c>
      <c r="K45" s="479">
        <v>1728</v>
      </c>
      <c r="L45" s="481">
        <v>17282</v>
      </c>
      <c r="M45" s="479" t="s">
        <v>1988</v>
      </c>
      <c r="N45" s="479">
        <v>2</v>
      </c>
      <c r="O45" s="479" t="s">
        <v>2628</v>
      </c>
      <c r="P45" s="479">
        <v>4</v>
      </c>
      <c r="Q45" s="479">
        <v>2</v>
      </c>
      <c r="R45" s="479">
        <v>4</v>
      </c>
      <c r="S45" s="479">
        <v>0</v>
      </c>
      <c r="T45" s="479">
        <v>0</v>
      </c>
      <c r="U45" s="479">
        <v>2</v>
      </c>
      <c r="V45" s="479">
        <v>0</v>
      </c>
      <c r="W45" s="479">
        <v>2</v>
      </c>
      <c r="X45" s="479">
        <v>0</v>
      </c>
      <c r="Y45" s="479">
        <v>0</v>
      </c>
      <c r="Z45" s="479">
        <v>0</v>
      </c>
      <c r="AA45" s="479">
        <v>0</v>
      </c>
      <c r="AB45" s="479">
        <v>0</v>
      </c>
      <c r="AC45" s="484">
        <v>0</v>
      </c>
      <c r="AD45" s="484">
        <v>0</v>
      </c>
      <c r="AE45" s="483">
        <v>60000000</v>
      </c>
      <c r="AF45" s="718">
        <v>0</v>
      </c>
      <c r="AG45" s="480">
        <f t="shared" si="0"/>
        <v>60000000</v>
      </c>
      <c r="AH45" s="481" t="s">
        <v>2497</v>
      </c>
      <c r="AI45" s="481" t="s">
        <v>2497</v>
      </c>
      <c r="AJ45" s="481" t="s">
        <v>2498</v>
      </c>
      <c r="AK45" s="718">
        <v>0</v>
      </c>
      <c r="AL45" s="716" t="e">
        <f t="shared" si="1"/>
        <v>#VALUE!</v>
      </c>
      <c r="AM45" s="479">
        <v>2</v>
      </c>
      <c r="AN45" s="716" t="s">
        <v>2499</v>
      </c>
      <c r="AO45" s="481" t="s">
        <v>2488</v>
      </c>
      <c r="AP45" s="481" t="s">
        <v>2629</v>
      </c>
      <c r="AQ45" s="297"/>
      <c r="AR45" s="297"/>
      <c r="AS45" s="297"/>
      <c r="AT45" s="297"/>
      <c r="AU45" s="297"/>
      <c r="AV45" s="297"/>
      <c r="AW45" s="297"/>
      <c r="AX45" s="297"/>
      <c r="AY45" s="297"/>
      <c r="AZ45" s="297"/>
      <c r="BA45" s="297"/>
      <c r="BB45" s="297"/>
      <c r="BC45" s="297"/>
      <c r="BD45" s="297"/>
      <c r="BE45" s="297"/>
      <c r="BF45" s="297"/>
      <c r="BG45" s="297"/>
      <c r="BH45" s="297"/>
      <c r="BI45" s="297"/>
      <c r="BJ45" s="297"/>
      <c r="BK45" s="297"/>
      <c r="BL45" s="297"/>
      <c r="BM45" s="297"/>
      <c r="BN45" s="297"/>
      <c r="BO45" s="297"/>
      <c r="BP45" s="297"/>
      <c r="BQ45" s="297"/>
      <c r="BR45" s="297"/>
      <c r="BS45" s="297"/>
      <c r="BT45" s="297"/>
      <c r="BU45" s="297"/>
      <c r="BV45" s="297"/>
      <c r="BW45" s="297"/>
      <c r="BX45" s="297"/>
      <c r="BY45" s="297"/>
      <c r="BZ45" s="297"/>
      <c r="CA45" s="297"/>
      <c r="CB45" s="297"/>
      <c r="CC45" s="297"/>
      <c r="CD45" s="297"/>
      <c r="CE45" s="297"/>
      <c r="CF45" s="297"/>
      <c r="CG45" s="297"/>
      <c r="CH45" s="297"/>
      <c r="CI45" s="297"/>
      <c r="CJ45" s="297"/>
      <c r="CK45" s="297"/>
      <c r="CL45" s="297"/>
      <c r="CM45" s="297"/>
      <c r="CN45" s="297"/>
      <c r="CO45" s="297"/>
      <c r="CP45" s="297"/>
      <c r="CQ45" s="297"/>
      <c r="CR45" s="297"/>
      <c r="CS45" s="297"/>
      <c r="CT45" s="297"/>
      <c r="CU45" s="297"/>
      <c r="CV45" s="297"/>
      <c r="CW45" s="297"/>
      <c r="CX45" s="297"/>
      <c r="CY45" s="297"/>
      <c r="CZ45" s="297"/>
      <c r="DA45" s="297"/>
      <c r="DB45" s="297"/>
      <c r="DC45" s="297"/>
      <c r="DD45" s="297"/>
      <c r="DE45" s="297"/>
      <c r="DF45" s="297"/>
      <c r="DG45" s="297"/>
      <c r="DH45" s="297"/>
      <c r="DI45" s="297"/>
      <c r="DJ45" s="297"/>
      <c r="DK45" s="297"/>
      <c r="DL45" s="297"/>
      <c r="DM45" s="297"/>
      <c r="DN45" s="297"/>
      <c r="DO45" s="297"/>
      <c r="DP45" s="297"/>
      <c r="DQ45" s="297"/>
      <c r="DR45" s="297"/>
      <c r="DS45" s="297"/>
      <c r="DT45" s="297"/>
      <c r="DU45" s="297"/>
      <c r="DV45" s="297"/>
      <c r="DW45" s="297"/>
      <c r="DX45" s="297"/>
      <c r="DY45" s="297"/>
      <c r="DZ45" s="297"/>
      <c r="EA45" s="297"/>
      <c r="EB45" s="297"/>
      <c r="EC45" s="297"/>
      <c r="ED45" s="297"/>
      <c r="EE45" s="297"/>
      <c r="EF45" s="297"/>
      <c r="EG45" s="297"/>
      <c r="EH45" s="297"/>
      <c r="EI45" s="297"/>
      <c r="EJ45" s="297"/>
      <c r="EK45" s="297"/>
      <c r="EL45" s="297"/>
      <c r="EM45" s="297"/>
      <c r="EN45" s="297"/>
      <c r="EO45" s="297"/>
      <c r="EP45" s="297"/>
      <c r="EQ45" s="252"/>
      <c r="ER45" s="252"/>
      <c r="ES45" s="252"/>
      <c r="ET45" s="252"/>
      <c r="EU45" s="252"/>
      <c r="EV45" s="252"/>
      <c r="EW45" s="252"/>
      <c r="EX45" s="252"/>
      <c r="EY45" s="252"/>
      <c r="EZ45" s="252"/>
      <c r="FA45" s="252"/>
      <c r="FB45" s="252"/>
      <c r="FC45" s="252"/>
      <c r="FD45" s="252"/>
    </row>
    <row r="46" spans="1:160" ht="26.25">
      <c r="A46" s="482">
        <v>43</v>
      </c>
      <c r="B46" s="479" t="s">
        <v>2465</v>
      </c>
      <c r="C46" s="479">
        <v>2</v>
      </c>
      <c r="D46" s="479" t="s">
        <v>2594</v>
      </c>
      <c r="E46" s="479">
        <v>38</v>
      </c>
      <c r="F46" s="479" t="s">
        <v>2625</v>
      </c>
      <c r="G46" s="479">
        <v>103</v>
      </c>
      <c r="H46" s="479" t="s">
        <v>2630</v>
      </c>
      <c r="I46" s="479">
        <v>50</v>
      </c>
      <c r="J46" s="481" t="s">
        <v>2631</v>
      </c>
      <c r="K46" s="479">
        <v>1728</v>
      </c>
      <c r="L46" s="481">
        <v>17281</v>
      </c>
      <c r="M46" s="479" t="s">
        <v>1988</v>
      </c>
      <c r="N46" s="479">
        <v>1</v>
      </c>
      <c r="O46" s="479" t="s">
        <v>2504</v>
      </c>
      <c r="P46" s="479">
        <v>900</v>
      </c>
      <c r="Q46" s="479">
        <v>300</v>
      </c>
      <c r="R46" s="479">
        <v>900</v>
      </c>
      <c r="S46" s="479">
        <v>300</v>
      </c>
      <c r="T46" s="479">
        <v>300</v>
      </c>
      <c r="U46" s="479">
        <v>0</v>
      </c>
      <c r="V46" s="479">
        <v>0</v>
      </c>
      <c r="W46" s="479">
        <v>300</v>
      </c>
      <c r="X46" s="479">
        <v>300</v>
      </c>
      <c r="Y46" s="479">
        <v>300</v>
      </c>
      <c r="Z46" s="479">
        <v>0</v>
      </c>
      <c r="AA46" s="479">
        <v>0</v>
      </c>
      <c r="AB46" s="479">
        <v>600</v>
      </c>
      <c r="AC46" s="480">
        <v>227353000</v>
      </c>
      <c r="AD46" s="480">
        <v>232929000</v>
      </c>
      <c r="AE46" s="485" t="s">
        <v>2496</v>
      </c>
      <c r="AF46" s="718">
        <v>0</v>
      </c>
      <c r="AG46" s="480" t="e">
        <f t="shared" si="0"/>
        <v>#VALUE!</v>
      </c>
      <c r="AH46" s="480">
        <v>47360000</v>
      </c>
      <c r="AI46" s="480">
        <v>64183334</v>
      </c>
      <c r="AJ46" s="481" t="s">
        <v>2498</v>
      </c>
      <c r="AK46" s="718">
        <v>0</v>
      </c>
      <c r="AL46" s="716" t="e">
        <f t="shared" si="1"/>
        <v>#VALUE!</v>
      </c>
      <c r="AM46" s="479">
        <v>0</v>
      </c>
      <c r="AN46" s="716" t="s">
        <v>2499</v>
      </c>
      <c r="AO46" s="481" t="s">
        <v>27</v>
      </c>
      <c r="AP46" s="481" t="s">
        <v>27</v>
      </c>
      <c r="AQ46" s="297"/>
      <c r="AR46" s="297"/>
      <c r="AS46" s="297"/>
      <c r="AT46" s="297"/>
      <c r="AU46" s="297"/>
      <c r="AV46" s="297"/>
      <c r="AW46" s="297"/>
      <c r="AX46" s="297"/>
      <c r="AY46" s="297"/>
      <c r="AZ46" s="297"/>
      <c r="BA46" s="297"/>
      <c r="BB46" s="297"/>
      <c r="BC46" s="297"/>
      <c r="BD46" s="297"/>
      <c r="BE46" s="297"/>
      <c r="BF46" s="297"/>
      <c r="BG46" s="297"/>
      <c r="BH46" s="297"/>
      <c r="BI46" s="297"/>
      <c r="BJ46" s="297"/>
      <c r="BK46" s="297"/>
      <c r="BL46" s="297"/>
      <c r="BM46" s="297"/>
      <c r="BN46" s="297"/>
      <c r="BO46" s="297"/>
      <c r="BP46" s="297"/>
      <c r="BQ46" s="297"/>
      <c r="BR46" s="297"/>
      <c r="BS46" s="297"/>
      <c r="BT46" s="297"/>
      <c r="BU46" s="297"/>
      <c r="BV46" s="297"/>
      <c r="BW46" s="297"/>
      <c r="BX46" s="297"/>
      <c r="BY46" s="297"/>
      <c r="BZ46" s="297"/>
      <c r="CA46" s="297"/>
      <c r="CB46" s="297"/>
      <c r="CC46" s="297"/>
      <c r="CD46" s="297"/>
      <c r="CE46" s="297"/>
      <c r="CF46" s="297"/>
      <c r="CG46" s="297"/>
      <c r="CH46" s="297"/>
      <c r="CI46" s="297"/>
      <c r="CJ46" s="297"/>
      <c r="CK46" s="297"/>
      <c r="CL46" s="297"/>
      <c r="CM46" s="297"/>
      <c r="CN46" s="297"/>
      <c r="CO46" s="297"/>
      <c r="CP46" s="297"/>
      <c r="CQ46" s="297"/>
      <c r="CR46" s="297"/>
      <c r="CS46" s="297"/>
      <c r="CT46" s="297"/>
      <c r="CU46" s="297"/>
      <c r="CV46" s="297"/>
      <c r="CW46" s="297"/>
      <c r="CX46" s="297"/>
      <c r="CY46" s="297"/>
      <c r="CZ46" s="297"/>
      <c r="DA46" s="297"/>
      <c r="DB46" s="297"/>
      <c r="DC46" s="297"/>
      <c r="DD46" s="297"/>
      <c r="DE46" s="297"/>
      <c r="DF46" s="297"/>
      <c r="DG46" s="297"/>
      <c r="DH46" s="297"/>
      <c r="DI46" s="297"/>
      <c r="DJ46" s="297"/>
      <c r="DK46" s="297"/>
      <c r="DL46" s="297"/>
      <c r="DM46" s="297"/>
      <c r="DN46" s="297"/>
      <c r="DO46" s="297"/>
      <c r="DP46" s="297"/>
      <c r="DQ46" s="297"/>
      <c r="DR46" s="297"/>
      <c r="DS46" s="297"/>
      <c r="DT46" s="297"/>
      <c r="DU46" s="297"/>
      <c r="DV46" s="297"/>
      <c r="DW46" s="297"/>
      <c r="DX46" s="297"/>
      <c r="DY46" s="297"/>
      <c r="DZ46" s="297"/>
      <c r="EA46" s="297"/>
      <c r="EB46" s="297"/>
      <c r="EC46" s="297"/>
      <c r="ED46" s="297"/>
      <c r="EE46" s="297"/>
      <c r="EF46" s="297"/>
      <c r="EG46" s="297"/>
      <c r="EH46" s="297"/>
      <c r="EI46" s="297"/>
      <c r="EJ46" s="297"/>
      <c r="EK46" s="297"/>
      <c r="EL46" s="297"/>
      <c r="EM46" s="297"/>
      <c r="EN46" s="297"/>
      <c r="EO46" s="297"/>
      <c r="EP46" s="297"/>
      <c r="EQ46" s="252"/>
      <c r="ER46" s="252"/>
      <c r="ES46" s="252"/>
      <c r="ET46" s="252"/>
      <c r="EU46" s="252"/>
      <c r="EV46" s="252"/>
      <c r="EW46" s="252"/>
      <c r="EX46" s="252"/>
      <c r="EY46" s="252"/>
      <c r="EZ46" s="252"/>
      <c r="FA46" s="252"/>
      <c r="FB46" s="252"/>
      <c r="FC46" s="252"/>
      <c r="FD46" s="252"/>
    </row>
    <row r="47" spans="1:160" ht="26.25">
      <c r="A47" s="482">
        <v>45</v>
      </c>
      <c r="B47" s="479" t="s">
        <v>2465</v>
      </c>
      <c r="C47" s="479">
        <v>3</v>
      </c>
      <c r="D47" s="479" t="s">
        <v>2632</v>
      </c>
      <c r="E47" s="479">
        <v>39</v>
      </c>
      <c r="F47" s="479" t="s">
        <v>2633</v>
      </c>
      <c r="G47" s="479">
        <v>104</v>
      </c>
      <c r="H47" s="479" t="s">
        <v>2634</v>
      </c>
      <c r="I47" s="479">
        <v>52</v>
      </c>
      <c r="J47" s="481" t="s">
        <v>2635</v>
      </c>
      <c r="K47" s="479">
        <v>2028</v>
      </c>
      <c r="L47" s="481">
        <v>20281</v>
      </c>
      <c r="M47" s="479" t="s">
        <v>2636</v>
      </c>
      <c r="N47" s="479">
        <v>1</v>
      </c>
      <c r="O47" s="479" t="s">
        <v>2558</v>
      </c>
      <c r="P47" s="479">
        <v>100</v>
      </c>
      <c r="Q47" s="479">
        <v>0</v>
      </c>
      <c r="R47" s="479">
        <v>100</v>
      </c>
      <c r="S47" s="479">
        <v>0</v>
      </c>
      <c r="T47" s="479">
        <v>100</v>
      </c>
      <c r="U47" s="479">
        <v>0</v>
      </c>
      <c r="V47" s="479">
        <v>0</v>
      </c>
      <c r="W47" s="479">
        <v>100</v>
      </c>
      <c r="X47" s="479">
        <v>0</v>
      </c>
      <c r="Y47" s="479">
        <v>100</v>
      </c>
      <c r="Z47" s="479">
        <v>0</v>
      </c>
      <c r="AA47" s="479">
        <v>0</v>
      </c>
      <c r="AB47" s="479">
        <v>100</v>
      </c>
      <c r="AC47" s="484">
        <v>0</v>
      </c>
      <c r="AD47" s="480">
        <v>243991908</v>
      </c>
      <c r="AE47" s="485" t="s">
        <v>2496</v>
      </c>
      <c r="AF47" s="718">
        <v>0</v>
      </c>
      <c r="AG47" s="480" t="e">
        <f t="shared" si="0"/>
        <v>#VALUE!</v>
      </c>
      <c r="AH47" s="481" t="s">
        <v>2497</v>
      </c>
      <c r="AI47" s="480">
        <v>73675334</v>
      </c>
      <c r="AJ47" s="481" t="s">
        <v>2498</v>
      </c>
      <c r="AK47" s="718">
        <v>0</v>
      </c>
      <c r="AL47" s="716" t="e">
        <f t="shared" si="1"/>
        <v>#VALUE!</v>
      </c>
      <c r="AM47" s="479">
        <v>0</v>
      </c>
      <c r="AN47" s="716" t="s">
        <v>2499</v>
      </c>
      <c r="AO47" s="481" t="s">
        <v>27</v>
      </c>
      <c r="AP47" s="481" t="s">
        <v>27</v>
      </c>
      <c r="AQ47" s="297"/>
      <c r="AR47" s="297"/>
      <c r="AS47" s="297"/>
      <c r="AT47" s="297"/>
      <c r="AU47" s="297"/>
      <c r="AV47" s="297"/>
      <c r="AW47" s="297"/>
      <c r="AX47" s="297"/>
      <c r="AY47" s="297"/>
      <c r="AZ47" s="297"/>
      <c r="BA47" s="297"/>
      <c r="BB47" s="297"/>
      <c r="BC47" s="297"/>
      <c r="BD47" s="297"/>
      <c r="BE47" s="297"/>
      <c r="BF47" s="297"/>
      <c r="BG47" s="297"/>
      <c r="BH47" s="297"/>
      <c r="BI47" s="297"/>
      <c r="BJ47" s="297"/>
      <c r="BK47" s="297"/>
      <c r="BL47" s="297"/>
      <c r="BM47" s="297"/>
      <c r="BN47" s="297"/>
      <c r="BO47" s="297"/>
      <c r="BP47" s="297"/>
      <c r="BQ47" s="297"/>
      <c r="BR47" s="297"/>
      <c r="BS47" s="297"/>
      <c r="BT47" s="297"/>
      <c r="BU47" s="297"/>
      <c r="BV47" s="297"/>
      <c r="BW47" s="297"/>
      <c r="BX47" s="297"/>
      <c r="BY47" s="297"/>
      <c r="BZ47" s="297"/>
      <c r="CA47" s="297"/>
      <c r="CB47" s="297"/>
      <c r="CC47" s="297"/>
      <c r="CD47" s="297"/>
      <c r="CE47" s="297"/>
      <c r="CF47" s="297"/>
      <c r="CG47" s="297"/>
      <c r="CH47" s="297"/>
      <c r="CI47" s="297"/>
      <c r="CJ47" s="297"/>
      <c r="CK47" s="297"/>
      <c r="CL47" s="297"/>
      <c r="CM47" s="297"/>
      <c r="CN47" s="297"/>
      <c r="CO47" s="297"/>
      <c r="CP47" s="297"/>
      <c r="CQ47" s="297"/>
      <c r="CR47" s="297"/>
      <c r="CS47" s="297"/>
      <c r="CT47" s="297"/>
      <c r="CU47" s="297"/>
      <c r="CV47" s="297"/>
      <c r="CW47" s="297"/>
      <c r="CX47" s="297"/>
      <c r="CY47" s="297"/>
      <c r="CZ47" s="297"/>
      <c r="DA47" s="297"/>
      <c r="DB47" s="297"/>
      <c r="DC47" s="297"/>
      <c r="DD47" s="297"/>
      <c r="DE47" s="297"/>
      <c r="DF47" s="297"/>
      <c r="DG47" s="297"/>
      <c r="DH47" s="297"/>
      <c r="DI47" s="297"/>
      <c r="DJ47" s="297"/>
      <c r="DK47" s="297"/>
      <c r="DL47" s="297"/>
      <c r="DM47" s="297"/>
      <c r="DN47" s="297"/>
      <c r="DO47" s="297"/>
      <c r="DP47" s="297"/>
      <c r="DQ47" s="297"/>
      <c r="DR47" s="297"/>
      <c r="DS47" s="297"/>
      <c r="DT47" s="297"/>
      <c r="DU47" s="297"/>
      <c r="DV47" s="297"/>
      <c r="DW47" s="297"/>
      <c r="DX47" s="297"/>
      <c r="DY47" s="297"/>
      <c r="DZ47" s="297"/>
      <c r="EA47" s="297"/>
      <c r="EB47" s="297"/>
      <c r="EC47" s="297"/>
      <c r="ED47" s="297"/>
      <c r="EE47" s="297"/>
      <c r="EF47" s="297"/>
      <c r="EG47" s="297"/>
      <c r="EH47" s="297"/>
      <c r="EI47" s="297"/>
      <c r="EJ47" s="297"/>
      <c r="EK47" s="297"/>
      <c r="EL47" s="297"/>
      <c r="EM47" s="297"/>
      <c r="EN47" s="297"/>
      <c r="EO47" s="297"/>
      <c r="EP47" s="297"/>
      <c r="EQ47" s="252"/>
      <c r="ER47" s="252"/>
      <c r="ES47" s="252"/>
      <c r="ET47" s="252"/>
      <c r="EU47" s="252"/>
      <c r="EV47" s="252"/>
      <c r="EW47" s="252"/>
      <c r="EX47" s="252"/>
      <c r="EY47" s="252"/>
      <c r="EZ47" s="252"/>
      <c r="FA47" s="252"/>
      <c r="FB47" s="252"/>
      <c r="FC47" s="252"/>
      <c r="FD47" s="252"/>
    </row>
    <row r="48" spans="1:160" ht="16.5">
      <c r="A48" s="482">
        <v>46</v>
      </c>
      <c r="B48" s="479" t="s">
        <v>2465</v>
      </c>
      <c r="C48" s="479">
        <v>3</v>
      </c>
      <c r="D48" s="479" t="s">
        <v>2637</v>
      </c>
      <c r="E48" s="479">
        <v>40</v>
      </c>
      <c r="F48" s="479" t="s">
        <v>2638</v>
      </c>
      <c r="G48" s="479">
        <v>105</v>
      </c>
      <c r="H48" s="479" t="s">
        <v>2639</v>
      </c>
      <c r="I48" s="479">
        <v>53</v>
      </c>
      <c r="J48" s="299" t="s">
        <v>2640</v>
      </c>
      <c r="K48" s="482">
        <v>2035</v>
      </c>
      <c r="L48" s="299">
        <v>20351</v>
      </c>
      <c r="M48" s="482" t="s">
        <v>1997</v>
      </c>
      <c r="N48" s="479">
        <v>1</v>
      </c>
      <c r="O48" s="479" t="s">
        <v>2641</v>
      </c>
      <c r="P48" s="479">
        <v>1200</v>
      </c>
      <c r="Q48" s="479">
        <v>324</v>
      </c>
      <c r="R48" s="479">
        <v>1200</v>
      </c>
      <c r="S48" s="479">
        <v>292</v>
      </c>
      <c r="T48" s="479">
        <v>292</v>
      </c>
      <c r="U48" s="479">
        <v>300</v>
      </c>
      <c r="V48" s="479">
        <v>0</v>
      </c>
      <c r="W48" s="479">
        <v>592</v>
      </c>
      <c r="X48" s="479">
        <v>300</v>
      </c>
      <c r="Y48" s="479">
        <v>300</v>
      </c>
      <c r="Z48" s="479">
        <v>0</v>
      </c>
      <c r="AA48" s="479">
        <v>0</v>
      </c>
      <c r="AB48" s="479">
        <v>600</v>
      </c>
      <c r="AC48" s="480">
        <v>250326330</v>
      </c>
      <c r="AD48" s="480">
        <v>280396666</v>
      </c>
      <c r="AE48" s="483">
        <v>220000000</v>
      </c>
      <c r="AF48" s="718">
        <v>0</v>
      </c>
      <c r="AG48" s="480">
        <f t="shared" si="0"/>
        <v>750722996</v>
      </c>
      <c r="AH48" s="480">
        <v>105675586</v>
      </c>
      <c r="AI48" s="480">
        <v>55073466</v>
      </c>
      <c r="AJ48" s="480">
        <v>55746559</v>
      </c>
      <c r="AK48" s="718">
        <v>0</v>
      </c>
      <c r="AL48" s="716">
        <f t="shared" si="1"/>
        <v>216495611</v>
      </c>
      <c r="AM48" s="479">
        <v>300</v>
      </c>
      <c r="AN48" s="716">
        <v>55746559</v>
      </c>
      <c r="AO48" s="481" t="s">
        <v>2509</v>
      </c>
      <c r="AP48" s="481" t="s">
        <v>2505</v>
      </c>
      <c r="AQ48" s="297"/>
      <c r="AR48" s="297"/>
      <c r="AS48" s="297"/>
      <c r="AT48" s="297"/>
      <c r="AU48" s="297"/>
      <c r="AV48" s="297"/>
      <c r="AW48" s="297"/>
      <c r="AX48" s="297"/>
      <c r="AY48" s="297"/>
      <c r="AZ48" s="297"/>
      <c r="BA48" s="297"/>
      <c r="BB48" s="297"/>
      <c r="BC48" s="297"/>
      <c r="BD48" s="297"/>
      <c r="BE48" s="297"/>
      <c r="BF48" s="297"/>
      <c r="BG48" s="297"/>
      <c r="BH48" s="297"/>
      <c r="BI48" s="297"/>
      <c r="BJ48" s="297"/>
      <c r="BK48" s="297"/>
      <c r="BL48" s="297"/>
      <c r="BM48" s="297"/>
      <c r="BN48" s="297"/>
      <c r="BO48" s="297"/>
      <c r="BP48" s="297"/>
      <c r="BQ48" s="297"/>
      <c r="BR48" s="297"/>
      <c r="BS48" s="297"/>
      <c r="BT48" s="297"/>
      <c r="BU48" s="297"/>
      <c r="BV48" s="297"/>
      <c r="BW48" s="297"/>
      <c r="BX48" s="297"/>
      <c r="BY48" s="297"/>
      <c r="BZ48" s="297"/>
      <c r="CA48" s="297"/>
      <c r="CB48" s="297"/>
      <c r="CC48" s="297"/>
      <c r="CD48" s="297"/>
      <c r="CE48" s="297"/>
      <c r="CF48" s="297"/>
      <c r="CG48" s="297"/>
      <c r="CH48" s="297"/>
      <c r="CI48" s="297"/>
      <c r="CJ48" s="297"/>
      <c r="CK48" s="297"/>
      <c r="CL48" s="297"/>
      <c r="CM48" s="297"/>
      <c r="CN48" s="297"/>
      <c r="CO48" s="297"/>
      <c r="CP48" s="297"/>
      <c r="CQ48" s="297"/>
      <c r="CR48" s="297"/>
      <c r="CS48" s="297"/>
      <c r="CT48" s="297"/>
      <c r="CU48" s="297"/>
      <c r="CV48" s="297"/>
      <c r="CW48" s="297"/>
      <c r="CX48" s="297"/>
      <c r="CY48" s="297"/>
      <c r="CZ48" s="297"/>
      <c r="DA48" s="297"/>
      <c r="DB48" s="297"/>
      <c r="DC48" s="297"/>
      <c r="DD48" s="297"/>
      <c r="DE48" s="297"/>
      <c r="DF48" s="297"/>
      <c r="DG48" s="297"/>
      <c r="DH48" s="297"/>
      <c r="DI48" s="297"/>
      <c r="DJ48" s="297"/>
      <c r="DK48" s="297"/>
      <c r="DL48" s="297"/>
      <c r="DM48" s="297"/>
      <c r="DN48" s="297"/>
      <c r="DO48" s="297"/>
      <c r="DP48" s="297"/>
      <c r="DQ48" s="297"/>
      <c r="DR48" s="297"/>
      <c r="DS48" s="297"/>
      <c r="DT48" s="297"/>
      <c r="DU48" s="297"/>
      <c r="DV48" s="297"/>
      <c r="DW48" s="297"/>
      <c r="DX48" s="297"/>
      <c r="DY48" s="297"/>
      <c r="DZ48" s="297"/>
      <c r="EA48" s="297"/>
      <c r="EB48" s="297"/>
      <c r="EC48" s="297"/>
      <c r="ED48" s="297"/>
      <c r="EE48" s="297"/>
      <c r="EF48" s="297"/>
      <c r="EG48" s="297"/>
      <c r="EH48" s="297"/>
      <c r="EI48" s="297"/>
      <c r="EJ48" s="297"/>
      <c r="EK48" s="297"/>
      <c r="EL48" s="297"/>
      <c r="EM48" s="297"/>
      <c r="EN48" s="297"/>
      <c r="EO48" s="297"/>
      <c r="EP48" s="297"/>
      <c r="EQ48" s="252"/>
      <c r="ER48" s="252"/>
      <c r="ES48" s="252"/>
      <c r="ET48" s="252"/>
      <c r="EU48" s="252"/>
      <c r="EV48" s="252"/>
      <c r="EW48" s="252"/>
      <c r="EX48" s="252"/>
      <c r="EY48" s="252"/>
      <c r="EZ48" s="252"/>
      <c r="FA48" s="252"/>
      <c r="FB48" s="252"/>
      <c r="FC48" s="252"/>
      <c r="FD48" s="252"/>
    </row>
    <row r="49" spans="1:160" ht="16.5">
      <c r="A49" s="482">
        <v>47</v>
      </c>
      <c r="B49" s="479" t="s">
        <v>2465</v>
      </c>
      <c r="C49" s="479">
        <v>3</v>
      </c>
      <c r="D49" s="479" t="s">
        <v>2637</v>
      </c>
      <c r="E49" s="479">
        <v>40</v>
      </c>
      <c r="F49" s="479" t="s">
        <v>2638</v>
      </c>
      <c r="G49" s="479">
        <v>106</v>
      </c>
      <c r="H49" s="479" t="s">
        <v>2642</v>
      </c>
      <c r="I49" s="479">
        <v>54</v>
      </c>
      <c r="J49" s="299" t="s">
        <v>2643</v>
      </c>
      <c r="K49" s="482">
        <v>2035</v>
      </c>
      <c r="L49" s="299">
        <v>20352</v>
      </c>
      <c r="M49" s="482" t="s">
        <v>1997</v>
      </c>
      <c r="N49" s="479">
        <v>2</v>
      </c>
      <c r="O49" s="479" t="s">
        <v>2508</v>
      </c>
      <c r="P49" s="479">
        <v>2000</v>
      </c>
      <c r="Q49" s="479">
        <v>587</v>
      </c>
      <c r="R49" s="479">
        <v>2000</v>
      </c>
      <c r="S49" s="479">
        <v>499</v>
      </c>
      <c r="T49" s="479">
        <v>499</v>
      </c>
      <c r="U49" s="479">
        <v>500</v>
      </c>
      <c r="V49" s="479">
        <v>0</v>
      </c>
      <c r="W49" s="479">
        <v>999</v>
      </c>
      <c r="X49" s="479">
        <v>500</v>
      </c>
      <c r="Y49" s="479">
        <v>800</v>
      </c>
      <c r="Z49" s="479">
        <v>170</v>
      </c>
      <c r="AA49" s="479">
        <v>0</v>
      </c>
      <c r="AB49" s="479">
        <v>1470</v>
      </c>
      <c r="AC49" s="480">
        <v>266032989</v>
      </c>
      <c r="AD49" s="480">
        <v>280396667</v>
      </c>
      <c r="AE49" s="483">
        <v>360811528</v>
      </c>
      <c r="AF49" s="718">
        <v>0</v>
      </c>
      <c r="AG49" s="480">
        <f t="shared" si="0"/>
        <v>907241184</v>
      </c>
      <c r="AH49" s="480">
        <v>118802250</v>
      </c>
      <c r="AI49" s="480">
        <v>55073467</v>
      </c>
      <c r="AJ49" s="480">
        <v>77746108</v>
      </c>
      <c r="AK49" s="718">
        <v>0</v>
      </c>
      <c r="AL49" s="716">
        <f t="shared" si="1"/>
        <v>251621825</v>
      </c>
      <c r="AM49" s="479">
        <v>500</v>
      </c>
      <c r="AN49" s="716">
        <v>77746108</v>
      </c>
      <c r="AO49" s="481" t="s">
        <v>2509</v>
      </c>
      <c r="AP49" s="481" t="s">
        <v>2505</v>
      </c>
      <c r="AQ49" s="297"/>
      <c r="AR49" s="297"/>
      <c r="AS49" s="297"/>
      <c r="AT49" s="297"/>
      <c r="AU49" s="297"/>
      <c r="AV49" s="297"/>
      <c r="AW49" s="297"/>
      <c r="AX49" s="297"/>
      <c r="AY49" s="297"/>
      <c r="AZ49" s="297"/>
      <c r="BA49" s="297"/>
      <c r="BB49" s="297"/>
      <c r="BC49" s="297"/>
      <c r="BD49" s="297"/>
      <c r="BE49" s="297"/>
      <c r="BF49" s="297"/>
      <c r="BG49" s="297"/>
      <c r="BH49" s="297"/>
      <c r="BI49" s="297"/>
      <c r="BJ49" s="297"/>
      <c r="BK49" s="297"/>
      <c r="BL49" s="297"/>
      <c r="BM49" s="297"/>
      <c r="BN49" s="297"/>
      <c r="BO49" s="297"/>
      <c r="BP49" s="297"/>
      <c r="BQ49" s="297"/>
      <c r="BR49" s="297"/>
      <c r="BS49" s="297"/>
      <c r="BT49" s="297"/>
      <c r="BU49" s="297"/>
      <c r="BV49" s="297"/>
      <c r="BW49" s="297"/>
      <c r="BX49" s="297"/>
      <c r="BY49" s="297"/>
      <c r="BZ49" s="297"/>
      <c r="CA49" s="297"/>
      <c r="CB49" s="297"/>
      <c r="CC49" s="297"/>
      <c r="CD49" s="297"/>
      <c r="CE49" s="297"/>
      <c r="CF49" s="297"/>
      <c r="CG49" s="297"/>
      <c r="CH49" s="297"/>
      <c r="CI49" s="297"/>
      <c r="CJ49" s="297"/>
      <c r="CK49" s="297"/>
      <c r="CL49" s="297"/>
      <c r="CM49" s="297"/>
      <c r="CN49" s="297"/>
      <c r="CO49" s="297"/>
      <c r="CP49" s="297"/>
      <c r="CQ49" s="297"/>
      <c r="CR49" s="297"/>
      <c r="CS49" s="297"/>
      <c r="CT49" s="297"/>
      <c r="CU49" s="297"/>
      <c r="CV49" s="297"/>
      <c r="CW49" s="297"/>
      <c r="CX49" s="297"/>
      <c r="CY49" s="297"/>
      <c r="CZ49" s="297"/>
      <c r="DA49" s="297"/>
      <c r="DB49" s="297"/>
      <c r="DC49" s="297"/>
      <c r="DD49" s="297"/>
      <c r="DE49" s="297"/>
      <c r="DF49" s="297"/>
      <c r="DG49" s="297"/>
      <c r="DH49" s="297"/>
      <c r="DI49" s="297"/>
      <c r="DJ49" s="297"/>
      <c r="DK49" s="297"/>
      <c r="DL49" s="297"/>
      <c r="DM49" s="297"/>
      <c r="DN49" s="297"/>
      <c r="DO49" s="297"/>
      <c r="DP49" s="297"/>
      <c r="DQ49" s="297"/>
      <c r="DR49" s="297"/>
      <c r="DS49" s="297"/>
      <c r="DT49" s="297"/>
      <c r="DU49" s="297"/>
      <c r="DV49" s="297"/>
      <c r="DW49" s="297"/>
      <c r="DX49" s="297"/>
      <c r="DY49" s="297"/>
      <c r="DZ49" s="297"/>
      <c r="EA49" s="297"/>
      <c r="EB49" s="297"/>
      <c r="EC49" s="297"/>
      <c r="ED49" s="297"/>
      <c r="EE49" s="297"/>
      <c r="EF49" s="297"/>
      <c r="EG49" s="297"/>
      <c r="EH49" s="297"/>
      <c r="EI49" s="297"/>
      <c r="EJ49" s="297"/>
      <c r="EK49" s="297"/>
      <c r="EL49" s="297"/>
      <c r="EM49" s="297"/>
      <c r="EN49" s="297"/>
      <c r="EO49" s="297"/>
      <c r="EP49" s="297"/>
      <c r="EQ49" s="252"/>
      <c r="ER49" s="252"/>
      <c r="ES49" s="252"/>
      <c r="ET49" s="252"/>
      <c r="EU49" s="252"/>
      <c r="EV49" s="252"/>
      <c r="EW49" s="252"/>
      <c r="EX49" s="252"/>
      <c r="EY49" s="252"/>
      <c r="EZ49" s="252"/>
      <c r="FA49" s="252"/>
      <c r="FB49" s="252"/>
      <c r="FC49" s="252"/>
      <c r="FD49" s="252"/>
    </row>
    <row r="50" spans="1:160" ht="26.25">
      <c r="A50" s="482">
        <v>48</v>
      </c>
      <c r="B50" s="479" t="s">
        <v>2465</v>
      </c>
      <c r="C50" s="479">
        <v>3</v>
      </c>
      <c r="D50" s="479" t="s">
        <v>2637</v>
      </c>
      <c r="E50" s="479">
        <v>43</v>
      </c>
      <c r="F50" s="479" t="s">
        <v>2644</v>
      </c>
      <c r="G50" s="479">
        <v>107</v>
      </c>
      <c r="H50" s="479" t="s">
        <v>2645</v>
      </c>
      <c r="I50" s="479">
        <v>56</v>
      </c>
      <c r="J50" s="715" t="s">
        <v>2646</v>
      </c>
      <c r="K50" s="479">
        <v>1735</v>
      </c>
      <c r="L50" s="715">
        <v>17351</v>
      </c>
      <c r="M50" s="479" t="s">
        <v>2001</v>
      </c>
      <c r="N50" s="479">
        <v>1</v>
      </c>
      <c r="O50" s="479" t="s">
        <v>2504</v>
      </c>
      <c r="P50" s="479">
        <v>1500</v>
      </c>
      <c r="Q50" s="479">
        <v>0</v>
      </c>
      <c r="R50" s="479">
        <v>1500</v>
      </c>
      <c r="S50" s="479">
        <v>0</v>
      </c>
      <c r="T50" s="479">
        <v>1500</v>
      </c>
      <c r="U50" s="479">
        <v>0</v>
      </c>
      <c r="V50" s="479">
        <v>0</v>
      </c>
      <c r="W50" s="479">
        <v>1500</v>
      </c>
      <c r="X50" s="479">
        <v>0</v>
      </c>
      <c r="Y50" s="479">
        <v>1500</v>
      </c>
      <c r="Z50" s="479">
        <v>0</v>
      </c>
      <c r="AA50" s="479">
        <v>0</v>
      </c>
      <c r="AB50" s="479">
        <v>1500</v>
      </c>
      <c r="AC50" s="484">
        <v>0</v>
      </c>
      <c r="AD50" s="480">
        <v>282985051</v>
      </c>
      <c r="AE50" s="485" t="s">
        <v>2496</v>
      </c>
      <c r="AF50" s="718">
        <v>0</v>
      </c>
      <c r="AG50" s="480" t="e">
        <f t="shared" si="0"/>
        <v>#VALUE!</v>
      </c>
      <c r="AH50" s="481" t="s">
        <v>2497</v>
      </c>
      <c r="AI50" s="480">
        <v>75826933</v>
      </c>
      <c r="AJ50" s="481" t="s">
        <v>2498</v>
      </c>
      <c r="AK50" s="718">
        <v>0</v>
      </c>
      <c r="AL50" s="716" t="e">
        <f t="shared" si="1"/>
        <v>#VALUE!</v>
      </c>
      <c r="AM50" s="479">
        <v>0</v>
      </c>
      <c r="AN50" s="716" t="s">
        <v>2499</v>
      </c>
      <c r="AO50" s="481" t="s">
        <v>27</v>
      </c>
      <c r="AP50" s="481" t="s">
        <v>27</v>
      </c>
      <c r="AQ50" s="297"/>
      <c r="AR50" s="297"/>
      <c r="AS50" s="297"/>
      <c r="AT50" s="297"/>
      <c r="AU50" s="297"/>
      <c r="AV50" s="297"/>
      <c r="AW50" s="297"/>
      <c r="AX50" s="297"/>
      <c r="AY50" s="297"/>
      <c r="AZ50" s="297"/>
      <c r="BA50" s="297"/>
      <c r="BB50" s="297"/>
      <c r="BC50" s="297"/>
      <c r="BD50" s="297"/>
      <c r="BE50" s="297"/>
      <c r="BF50" s="297"/>
      <c r="BG50" s="297"/>
      <c r="BH50" s="297"/>
      <c r="BI50" s="297"/>
      <c r="BJ50" s="297"/>
      <c r="BK50" s="297"/>
      <c r="BL50" s="297"/>
      <c r="BM50" s="297"/>
      <c r="BN50" s="297"/>
      <c r="BO50" s="297"/>
      <c r="BP50" s="297"/>
      <c r="BQ50" s="297"/>
      <c r="BR50" s="297"/>
      <c r="BS50" s="297"/>
      <c r="BT50" s="297"/>
      <c r="BU50" s="297"/>
      <c r="BV50" s="297"/>
      <c r="BW50" s="297"/>
      <c r="BX50" s="297"/>
      <c r="BY50" s="297"/>
      <c r="BZ50" s="297"/>
      <c r="CA50" s="297"/>
      <c r="CB50" s="297"/>
      <c r="CC50" s="297"/>
      <c r="CD50" s="297"/>
      <c r="CE50" s="297"/>
      <c r="CF50" s="297"/>
      <c r="CG50" s="297"/>
      <c r="CH50" s="297"/>
      <c r="CI50" s="297"/>
      <c r="CJ50" s="297"/>
      <c r="CK50" s="297"/>
      <c r="CL50" s="297"/>
      <c r="CM50" s="297"/>
      <c r="CN50" s="297"/>
      <c r="CO50" s="297"/>
      <c r="CP50" s="297"/>
      <c r="CQ50" s="297"/>
      <c r="CR50" s="297"/>
      <c r="CS50" s="297"/>
      <c r="CT50" s="297"/>
      <c r="CU50" s="297"/>
      <c r="CV50" s="297"/>
      <c r="CW50" s="297"/>
      <c r="CX50" s="297"/>
      <c r="CY50" s="297"/>
      <c r="CZ50" s="297"/>
      <c r="DA50" s="297"/>
      <c r="DB50" s="297"/>
      <c r="DC50" s="297"/>
      <c r="DD50" s="297"/>
      <c r="DE50" s="297"/>
      <c r="DF50" s="297"/>
      <c r="DG50" s="297"/>
      <c r="DH50" s="297"/>
      <c r="DI50" s="297"/>
      <c r="DJ50" s="297"/>
      <c r="DK50" s="297"/>
      <c r="DL50" s="297"/>
      <c r="DM50" s="297"/>
      <c r="DN50" s="297"/>
      <c r="DO50" s="297"/>
      <c r="DP50" s="297"/>
      <c r="DQ50" s="297"/>
      <c r="DR50" s="297"/>
      <c r="DS50" s="297"/>
      <c r="DT50" s="297"/>
      <c r="DU50" s="297"/>
      <c r="DV50" s="297"/>
      <c r="DW50" s="297"/>
      <c r="DX50" s="297"/>
      <c r="DY50" s="297"/>
      <c r="DZ50" s="297"/>
      <c r="EA50" s="297"/>
      <c r="EB50" s="297"/>
      <c r="EC50" s="297"/>
      <c r="ED50" s="297"/>
      <c r="EE50" s="297"/>
      <c r="EF50" s="297"/>
      <c r="EG50" s="297"/>
      <c r="EH50" s="297"/>
      <c r="EI50" s="297"/>
      <c r="EJ50" s="297"/>
      <c r="EK50" s="297"/>
      <c r="EL50" s="297"/>
      <c r="EM50" s="297"/>
      <c r="EN50" s="297"/>
      <c r="EO50" s="297"/>
      <c r="EP50" s="297"/>
      <c r="EQ50" s="252"/>
      <c r="ER50" s="252"/>
      <c r="ES50" s="252"/>
      <c r="ET50" s="252"/>
      <c r="EU50" s="252"/>
      <c r="EV50" s="252"/>
      <c r="EW50" s="252"/>
      <c r="EX50" s="252"/>
      <c r="EY50" s="252"/>
      <c r="EZ50" s="252"/>
      <c r="FA50" s="252"/>
      <c r="FB50" s="252"/>
      <c r="FC50" s="252"/>
      <c r="FD50" s="252"/>
    </row>
    <row r="51" spans="1:160" ht="26.25">
      <c r="A51" s="482">
        <v>49</v>
      </c>
      <c r="B51" s="479" t="s">
        <v>2465</v>
      </c>
      <c r="C51" s="479">
        <v>3</v>
      </c>
      <c r="D51" s="479" t="s">
        <v>2637</v>
      </c>
      <c r="E51" s="479">
        <v>43</v>
      </c>
      <c r="F51" s="479" t="s">
        <v>2644</v>
      </c>
      <c r="G51" s="479">
        <v>108</v>
      </c>
      <c r="H51" s="479" t="s">
        <v>2647</v>
      </c>
      <c r="I51" s="479">
        <v>57</v>
      </c>
      <c r="J51" s="481" t="s">
        <v>2648</v>
      </c>
      <c r="K51" s="479">
        <v>1735</v>
      </c>
      <c r="L51" s="481">
        <v>17352</v>
      </c>
      <c r="M51" s="479" t="s">
        <v>2001</v>
      </c>
      <c r="N51" s="488">
        <v>2</v>
      </c>
      <c r="O51" s="479" t="s">
        <v>2649</v>
      </c>
      <c r="P51" s="479">
        <v>1000</v>
      </c>
      <c r="Q51" s="479">
        <v>0</v>
      </c>
      <c r="R51" s="479">
        <v>1000</v>
      </c>
      <c r="S51" s="479">
        <v>1000</v>
      </c>
      <c r="T51" s="479">
        <v>0</v>
      </c>
      <c r="U51" s="479">
        <v>0</v>
      </c>
      <c r="V51" s="479">
        <v>0</v>
      </c>
      <c r="W51" s="479">
        <v>0</v>
      </c>
      <c r="X51" s="479">
        <v>1031</v>
      </c>
      <c r="Y51" s="479">
        <v>0</v>
      </c>
      <c r="Z51" s="479">
        <v>0</v>
      </c>
      <c r="AA51" s="479">
        <v>0</v>
      </c>
      <c r="AB51" s="479">
        <v>1031</v>
      </c>
      <c r="AC51" s="480">
        <v>228180276</v>
      </c>
      <c r="AD51" s="484">
        <v>0</v>
      </c>
      <c r="AE51" s="485" t="s">
        <v>2496</v>
      </c>
      <c r="AF51" s="718">
        <v>0</v>
      </c>
      <c r="AG51" s="480" t="e">
        <f t="shared" si="0"/>
        <v>#VALUE!</v>
      </c>
      <c r="AH51" s="480">
        <v>65498433</v>
      </c>
      <c r="AI51" s="481" t="s">
        <v>2497</v>
      </c>
      <c r="AJ51" s="481" t="s">
        <v>2498</v>
      </c>
      <c r="AK51" s="718">
        <v>0</v>
      </c>
      <c r="AL51" s="716" t="e">
        <f t="shared" si="1"/>
        <v>#VALUE!</v>
      </c>
      <c r="AM51" s="479">
        <v>0</v>
      </c>
      <c r="AN51" s="716" t="s">
        <v>2499</v>
      </c>
      <c r="AO51" s="481" t="s">
        <v>27</v>
      </c>
      <c r="AP51" s="481" t="s">
        <v>27</v>
      </c>
      <c r="AQ51" s="297"/>
      <c r="AR51" s="297"/>
      <c r="AS51" s="297"/>
      <c r="AT51" s="297"/>
      <c r="AU51" s="297"/>
      <c r="AV51" s="297"/>
      <c r="AW51" s="297"/>
      <c r="AX51" s="297"/>
      <c r="AY51" s="297"/>
      <c r="AZ51" s="297"/>
      <c r="BA51" s="297"/>
      <c r="BB51" s="297"/>
      <c r="BC51" s="297"/>
      <c r="BD51" s="297"/>
      <c r="BE51" s="297"/>
      <c r="BF51" s="297"/>
      <c r="BG51" s="297"/>
      <c r="BH51" s="297"/>
      <c r="BI51" s="297"/>
      <c r="BJ51" s="297"/>
      <c r="BK51" s="297"/>
      <c r="BL51" s="297"/>
      <c r="BM51" s="297"/>
      <c r="BN51" s="297"/>
      <c r="BO51" s="297"/>
      <c r="BP51" s="297"/>
      <c r="BQ51" s="297"/>
      <c r="BR51" s="297"/>
      <c r="BS51" s="297"/>
      <c r="BT51" s="297"/>
      <c r="BU51" s="297"/>
      <c r="BV51" s="297"/>
      <c r="BW51" s="297"/>
      <c r="BX51" s="297"/>
      <c r="BY51" s="297"/>
      <c r="BZ51" s="297"/>
      <c r="CA51" s="297"/>
      <c r="CB51" s="297"/>
      <c r="CC51" s="297"/>
      <c r="CD51" s="297"/>
      <c r="CE51" s="297"/>
      <c r="CF51" s="297"/>
      <c r="CG51" s="297"/>
      <c r="CH51" s="297"/>
      <c r="CI51" s="297"/>
      <c r="CJ51" s="297"/>
      <c r="CK51" s="297"/>
      <c r="CL51" s="297"/>
      <c r="CM51" s="297"/>
      <c r="CN51" s="297"/>
      <c r="CO51" s="297"/>
      <c r="CP51" s="297"/>
      <c r="CQ51" s="297"/>
      <c r="CR51" s="297"/>
      <c r="CS51" s="297"/>
      <c r="CT51" s="297"/>
      <c r="CU51" s="297"/>
      <c r="CV51" s="297"/>
      <c r="CW51" s="297"/>
      <c r="CX51" s="297"/>
      <c r="CY51" s="297"/>
      <c r="CZ51" s="297"/>
      <c r="DA51" s="297"/>
      <c r="DB51" s="297"/>
      <c r="DC51" s="297"/>
      <c r="DD51" s="297"/>
      <c r="DE51" s="297"/>
      <c r="DF51" s="297"/>
      <c r="DG51" s="297"/>
      <c r="DH51" s="297"/>
      <c r="DI51" s="297"/>
      <c r="DJ51" s="297"/>
      <c r="DK51" s="297"/>
      <c r="DL51" s="297"/>
      <c r="DM51" s="297"/>
      <c r="DN51" s="297"/>
      <c r="DO51" s="297"/>
      <c r="DP51" s="297"/>
      <c r="DQ51" s="297"/>
      <c r="DR51" s="297"/>
      <c r="DS51" s="297"/>
      <c r="DT51" s="297"/>
      <c r="DU51" s="297"/>
      <c r="DV51" s="297"/>
      <c r="DW51" s="297"/>
      <c r="DX51" s="297"/>
      <c r="DY51" s="297"/>
      <c r="DZ51" s="297"/>
      <c r="EA51" s="297"/>
      <c r="EB51" s="297"/>
      <c r="EC51" s="297"/>
      <c r="ED51" s="297"/>
      <c r="EE51" s="297"/>
      <c r="EF51" s="297"/>
      <c r="EG51" s="297"/>
      <c r="EH51" s="297"/>
      <c r="EI51" s="297"/>
      <c r="EJ51" s="297"/>
      <c r="EK51" s="297"/>
      <c r="EL51" s="297"/>
      <c r="EM51" s="297"/>
      <c r="EN51" s="297"/>
      <c r="EO51" s="297"/>
      <c r="EP51" s="297"/>
      <c r="EQ51" s="252"/>
      <c r="ER51" s="252"/>
      <c r="ES51" s="252"/>
      <c r="ET51" s="252"/>
      <c r="EU51" s="252"/>
      <c r="EV51" s="252"/>
      <c r="EW51" s="252"/>
      <c r="EX51" s="252"/>
      <c r="EY51" s="252"/>
      <c r="EZ51" s="252"/>
      <c r="FA51" s="252"/>
      <c r="FB51" s="252"/>
      <c r="FC51" s="252"/>
      <c r="FD51" s="252"/>
    </row>
    <row r="52" spans="1:160" ht="26.25">
      <c r="A52" s="482">
        <v>50</v>
      </c>
      <c r="B52" s="479" t="s">
        <v>2465</v>
      </c>
      <c r="C52" s="479">
        <v>3</v>
      </c>
      <c r="D52" s="479" t="s">
        <v>2637</v>
      </c>
      <c r="E52" s="479">
        <v>45</v>
      </c>
      <c r="F52" s="479" t="s">
        <v>2650</v>
      </c>
      <c r="G52" s="479">
        <v>109</v>
      </c>
      <c r="H52" s="479" t="s">
        <v>2651</v>
      </c>
      <c r="I52" s="479">
        <v>58</v>
      </c>
      <c r="J52" s="481" t="s">
        <v>2652</v>
      </c>
      <c r="K52" s="479">
        <v>1736</v>
      </c>
      <c r="L52" s="481">
        <v>17361</v>
      </c>
      <c r="M52" s="479" t="s">
        <v>2653</v>
      </c>
      <c r="N52" s="479">
        <v>1</v>
      </c>
      <c r="O52" s="479" t="s">
        <v>2570</v>
      </c>
      <c r="P52" s="479">
        <v>1</v>
      </c>
      <c r="Q52" s="479">
        <v>0</v>
      </c>
      <c r="R52" s="479">
        <v>1</v>
      </c>
      <c r="S52" s="479">
        <v>1</v>
      </c>
      <c r="T52" s="479">
        <v>0</v>
      </c>
      <c r="U52" s="479">
        <v>0</v>
      </c>
      <c r="V52" s="479">
        <v>0</v>
      </c>
      <c r="W52" s="479">
        <v>0</v>
      </c>
      <c r="X52" s="479">
        <v>1</v>
      </c>
      <c r="Y52" s="479">
        <v>0</v>
      </c>
      <c r="Z52" s="479">
        <v>0</v>
      </c>
      <c r="AA52" s="479">
        <v>0</v>
      </c>
      <c r="AB52" s="479">
        <v>1</v>
      </c>
      <c r="AC52" s="480">
        <v>189485113</v>
      </c>
      <c r="AD52" s="484">
        <v>0</v>
      </c>
      <c r="AE52" s="485" t="s">
        <v>2496</v>
      </c>
      <c r="AF52" s="718">
        <v>0</v>
      </c>
      <c r="AG52" s="480" t="e">
        <f t="shared" si="0"/>
        <v>#VALUE!</v>
      </c>
      <c r="AH52" s="480">
        <v>106368066</v>
      </c>
      <c r="AI52" s="481" t="s">
        <v>2497</v>
      </c>
      <c r="AJ52" s="481" t="s">
        <v>2498</v>
      </c>
      <c r="AK52" s="718">
        <v>0</v>
      </c>
      <c r="AL52" s="716" t="e">
        <f t="shared" si="1"/>
        <v>#VALUE!</v>
      </c>
      <c r="AM52" s="479">
        <v>0</v>
      </c>
      <c r="AN52" s="716" t="s">
        <v>2499</v>
      </c>
      <c r="AO52" s="481" t="s">
        <v>27</v>
      </c>
      <c r="AP52" s="481" t="s">
        <v>27</v>
      </c>
      <c r="AQ52" s="297"/>
      <c r="AR52" s="297"/>
      <c r="AS52" s="297"/>
      <c r="AT52" s="297"/>
      <c r="AU52" s="297"/>
      <c r="AV52" s="297"/>
      <c r="AW52" s="297"/>
      <c r="AX52" s="297"/>
      <c r="AY52" s="297"/>
      <c r="AZ52" s="297"/>
      <c r="BA52" s="297"/>
      <c r="BB52" s="297"/>
      <c r="BC52" s="297"/>
      <c r="BD52" s="297"/>
      <c r="BE52" s="297"/>
      <c r="BF52" s="297"/>
      <c r="BG52" s="297"/>
      <c r="BH52" s="297"/>
      <c r="BI52" s="297"/>
      <c r="BJ52" s="297"/>
      <c r="BK52" s="297"/>
      <c r="BL52" s="297"/>
      <c r="BM52" s="297"/>
      <c r="BN52" s="297"/>
      <c r="BO52" s="297"/>
      <c r="BP52" s="297"/>
      <c r="BQ52" s="297"/>
      <c r="BR52" s="297"/>
      <c r="BS52" s="297"/>
      <c r="BT52" s="297"/>
      <c r="BU52" s="297"/>
      <c r="BV52" s="297"/>
      <c r="BW52" s="297"/>
      <c r="BX52" s="297"/>
      <c r="BY52" s="297"/>
      <c r="BZ52" s="297"/>
      <c r="CA52" s="297"/>
      <c r="CB52" s="297"/>
      <c r="CC52" s="297"/>
      <c r="CD52" s="297"/>
      <c r="CE52" s="297"/>
      <c r="CF52" s="297"/>
      <c r="CG52" s="297"/>
      <c r="CH52" s="297"/>
      <c r="CI52" s="297"/>
      <c r="CJ52" s="297"/>
      <c r="CK52" s="297"/>
      <c r="CL52" s="297"/>
      <c r="CM52" s="297"/>
      <c r="CN52" s="297"/>
      <c r="CO52" s="297"/>
      <c r="CP52" s="297"/>
      <c r="CQ52" s="297"/>
      <c r="CR52" s="297"/>
      <c r="CS52" s="297"/>
      <c r="CT52" s="297"/>
      <c r="CU52" s="297"/>
      <c r="CV52" s="297"/>
      <c r="CW52" s="297"/>
      <c r="CX52" s="297"/>
      <c r="CY52" s="297"/>
      <c r="CZ52" s="297"/>
      <c r="DA52" s="297"/>
      <c r="DB52" s="297"/>
      <c r="DC52" s="297"/>
      <c r="DD52" s="297"/>
      <c r="DE52" s="297"/>
      <c r="DF52" s="297"/>
      <c r="DG52" s="297"/>
      <c r="DH52" s="297"/>
      <c r="DI52" s="297"/>
      <c r="DJ52" s="297"/>
      <c r="DK52" s="297"/>
      <c r="DL52" s="297"/>
      <c r="DM52" s="297"/>
      <c r="DN52" s="297"/>
      <c r="DO52" s="297"/>
      <c r="DP52" s="297"/>
      <c r="DQ52" s="297"/>
      <c r="DR52" s="297"/>
      <c r="DS52" s="297"/>
      <c r="DT52" s="297"/>
      <c r="DU52" s="297"/>
      <c r="DV52" s="297"/>
      <c r="DW52" s="297"/>
      <c r="DX52" s="297"/>
      <c r="DY52" s="297"/>
      <c r="DZ52" s="297"/>
      <c r="EA52" s="297"/>
      <c r="EB52" s="297"/>
      <c r="EC52" s="297"/>
      <c r="ED52" s="297"/>
      <c r="EE52" s="297"/>
      <c r="EF52" s="297"/>
      <c r="EG52" s="297"/>
      <c r="EH52" s="297"/>
      <c r="EI52" s="297"/>
      <c r="EJ52" s="297"/>
      <c r="EK52" s="297"/>
      <c r="EL52" s="297"/>
      <c r="EM52" s="297"/>
      <c r="EN52" s="297"/>
      <c r="EO52" s="297"/>
      <c r="EP52" s="297"/>
      <c r="EQ52" s="252"/>
      <c r="ER52" s="252"/>
      <c r="ES52" s="252"/>
      <c r="ET52" s="252"/>
      <c r="EU52" s="252"/>
      <c r="EV52" s="252"/>
      <c r="EW52" s="252"/>
      <c r="EX52" s="252"/>
      <c r="EY52" s="252"/>
      <c r="EZ52" s="252"/>
      <c r="FA52" s="252"/>
      <c r="FB52" s="252"/>
      <c r="FC52" s="252"/>
      <c r="FD52" s="252"/>
    </row>
    <row r="53" spans="1:160" ht="26.25">
      <c r="A53" s="482">
        <v>51</v>
      </c>
      <c r="B53" s="479" t="s">
        <v>2465</v>
      </c>
      <c r="C53" s="479">
        <v>3</v>
      </c>
      <c r="D53" s="479" t="s">
        <v>2637</v>
      </c>
      <c r="E53" s="479">
        <v>45</v>
      </c>
      <c r="F53" s="479" t="s">
        <v>2650</v>
      </c>
      <c r="G53" s="479">
        <v>110</v>
      </c>
      <c r="H53" s="479" t="s">
        <v>2654</v>
      </c>
      <c r="I53" s="479">
        <v>59</v>
      </c>
      <c r="J53" s="481" t="s">
        <v>2655</v>
      </c>
      <c r="K53" s="479">
        <v>1736</v>
      </c>
      <c r="L53" s="481">
        <v>17362</v>
      </c>
      <c r="M53" s="479" t="s">
        <v>2653</v>
      </c>
      <c r="N53" s="479">
        <v>2</v>
      </c>
      <c r="O53" s="479" t="s">
        <v>2570</v>
      </c>
      <c r="P53" s="479">
        <v>1</v>
      </c>
      <c r="Q53" s="479">
        <v>0</v>
      </c>
      <c r="R53" s="479">
        <v>1</v>
      </c>
      <c r="S53" s="479">
        <v>0</v>
      </c>
      <c r="T53" s="479">
        <v>1</v>
      </c>
      <c r="U53" s="479">
        <v>0</v>
      </c>
      <c r="V53" s="479">
        <v>0</v>
      </c>
      <c r="W53" s="479">
        <v>1</v>
      </c>
      <c r="X53" s="479">
        <v>0</v>
      </c>
      <c r="Y53" s="479">
        <v>1</v>
      </c>
      <c r="Z53" s="479">
        <v>0</v>
      </c>
      <c r="AA53" s="479">
        <v>0</v>
      </c>
      <c r="AB53" s="479">
        <v>1</v>
      </c>
      <c r="AC53" s="484">
        <v>0</v>
      </c>
      <c r="AD53" s="480">
        <v>275000000</v>
      </c>
      <c r="AE53" s="485" t="s">
        <v>2496</v>
      </c>
      <c r="AF53" s="718">
        <v>0</v>
      </c>
      <c r="AG53" s="480" t="e">
        <f t="shared" si="0"/>
        <v>#VALUE!</v>
      </c>
      <c r="AH53" s="481" t="s">
        <v>2497</v>
      </c>
      <c r="AI53" s="480">
        <v>148589734</v>
      </c>
      <c r="AJ53" s="481" t="s">
        <v>2498</v>
      </c>
      <c r="AK53" s="718">
        <v>0</v>
      </c>
      <c r="AL53" s="716" t="e">
        <f t="shared" si="1"/>
        <v>#VALUE!</v>
      </c>
      <c r="AM53" s="479">
        <v>0</v>
      </c>
      <c r="AN53" s="716" t="s">
        <v>2499</v>
      </c>
      <c r="AO53" s="481" t="s">
        <v>27</v>
      </c>
      <c r="AP53" s="481" t="s">
        <v>2656</v>
      </c>
      <c r="AQ53" s="297"/>
      <c r="AR53" s="297"/>
      <c r="AS53" s="297"/>
      <c r="AT53" s="297"/>
      <c r="AU53" s="297"/>
      <c r="AV53" s="297"/>
      <c r="AW53" s="297"/>
      <c r="AX53" s="297"/>
      <c r="AY53" s="297"/>
      <c r="AZ53" s="297"/>
      <c r="BA53" s="297"/>
      <c r="BB53" s="297"/>
      <c r="BC53" s="297"/>
      <c r="BD53" s="297"/>
      <c r="BE53" s="297"/>
      <c r="BF53" s="297"/>
      <c r="BG53" s="297"/>
      <c r="BH53" s="297"/>
      <c r="BI53" s="297"/>
      <c r="BJ53" s="297"/>
      <c r="BK53" s="297"/>
      <c r="BL53" s="297"/>
      <c r="BM53" s="297"/>
      <c r="BN53" s="297"/>
      <c r="BO53" s="297"/>
      <c r="BP53" s="297"/>
      <c r="BQ53" s="297"/>
      <c r="BR53" s="297"/>
      <c r="BS53" s="297"/>
      <c r="BT53" s="297"/>
      <c r="BU53" s="297"/>
      <c r="BV53" s="297"/>
      <c r="BW53" s="297"/>
      <c r="BX53" s="297"/>
      <c r="BY53" s="297"/>
      <c r="BZ53" s="297"/>
      <c r="CA53" s="297"/>
      <c r="CB53" s="297"/>
      <c r="CC53" s="297"/>
      <c r="CD53" s="297"/>
      <c r="CE53" s="297"/>
      <c r="CF53" s="297"/>
      <c r="CG53" s="297"/>
      <c r="CH53" s="297"/>
      <c r="CI53" s="297"/>
      <c r="CJ53" s="297"/>
      <c r="CK53" s="297"/>
      <c r="CL53" s="297"/>
      <c r="CM53" s="297"/>
      <c r="CN53" s="297"/>
      <c r="CO53" s="297"/>
      <c r="CP53" s="297"/>
      <c r="CQ53" s="297"/>
      <c r="CR53" s="297"/>
      <c r="CS53" s="297"/>
      <c r="CT53" s="297"/>
      <c r="CU53" s="297"/>
      <c r="CV53" s="297"/>
      <c r="CW53" s="297"/>
      <c r="CX53" s="297"/>
      <c r="CY53" s="297"/>
      <c r="CZ53" s="297"/>
      <c r="DA53" s="297"/>
      <c r="DB53" s="297"/>
      <c r="DC53" s="297"/>
      <c r="DD53" s="297"/>
      <c r="DE53" s="297"/>
      <c r="DF53" s="297"/>
      <c r="DG53" s="297"/>
      <c r="DH53" s="297"/>
      <c r="DI53" s="297"/>
      <c r="DJ53" s="297"/>
      <c r="DK53" s="297"/>
      <c r="DL53" s="297"/>
      <c r="DM53" s="297"/>
      <c r="DN53" s="297"/>
      <c r="DO53" s="297"/>
      <c r="DP53" s="297"/>
      <c r="DQ53" s="297"/>
      <c r="DR53" s="297"/>
      <c r="DS53" s="297"/>
      <c r="DT53" s="297"/>
      <c r="DU53" s="297"/>
      <c r="DV53" s="297"/>
      <c r="DW53" s="297"/>
      <c r="DX53" s="297"/>
      <c r="DY53" s="297"/>
      <c r="DZ53" s="297"/>
      <c r="EA53" s="297"/>
      <c r="EB53" s="297"/>
      <c r="EC53" s="297"/>
      <c r="ED53" s="297"/>
      <c r="EE53" s="297"/>
      <c r="EF53" s="297"/>
      <c r="EG53" s="297"/>
      <c r="EH53" s="297"/>
      <c r="EI53" s="297"/>
      <c r="EJ53" s="297"/>
      <c r="EK53" s="297"/>
      <c r="EL53" s="297"/>
      <c r="EM53" s="297"/>
      <c r="EN53" s="297"/>
      <c r="EO53" s="297"/>
      <c r="EP53" s="297"/>
      <c r="EQ53" s="252"/>
      <c r="ER53" s="252"/>
      <c r="ES53" s="252"/>
      <c r="ET53" s="252"/>
      <c r="EU53" s="252"/>
      <c r="EV53" s="252"/>
      <c r="EW53" s="252"/>
      <c r="EX53" s="252"/>
      <c r="EY53" s="252"/>
      <c r="EZ53" s="252"/>
      <c r="FA53" s="252"/>
      <c r="FB53" s="252"/>
      <c r="FC53" s="252"/>
      <c r="FD53" s="252"/>
    </row>
    <row r="54" spans="1:160">
      <c r="A54" s="482">
        <v>52</v>
      </c>
      <c r="B54" s="479" t="s">
        <v>2465</v>
      </c>
      <c r="C54" s="479">
        <v>3</v>
      </c>
      <c r="D54" s="479" t="s">
        <v>2637</v>
      </c>
      <c r="E54" s="479">
        <v>45</v>
      </c>
      <c r="F54" s="479" t="s">
        <v>2650</v>
      </c>
      <c r="G54" s="479">
        <v>111</v>
      </c>
      <c r="H54" s="479" t="s">
        <v>2657</v>
      </c>
      <c r="I54" s="479">
        <v>60</v>
      </c>
      <c r="J54" s="481" t="s">
        <v>2658</v>
      </c>
      <c r="K54" s="479">
        <v>1736</v>
      </c>
      <c r="L54" s="481">
        <v>17363</v>
      </c>
      <c r="M54" s="479" t="s">
        <v>2653</v>
      </c>
      <c r="N54" s="479">
        <v>3</v>
      </c>
      <c r="O54" s="479" t="s">
        <v>2570</v>
      </c>
      <c r="P54" s="479">
        <v>1</v>
      </c>
      <c r="Q54" s="479">
        <v>0</v>
      </c>
      <c r="R54" s="479">
        <v>1</v>
      </c>
      <c r="S54" s="479">
        <v>0</v>
      </c>
      <c r="T54" s="479">
        <v>0</v>
      </c>
      <c r="U54" s="479">
        <v>1</v>
      </c>
      <c r="V54" s="479">
        <v>0</v>
      </c>
      <c r="W54" s="479">
        <v>1</v>
      </c>
      <c r="X54" s="479">
        <v>0</v>
      </c>
      <c r="Y54" s="479">
        <v>0</v>
      </c>
      <c r="Z54" s="479">
        <v>1</v>
      </c>
      <c r="AA54" s="479">
        <v>0</v>
      </c>
      <c r="AB54" s="479">
        <v>1</v>
      </c>
      <c r="AC54" s="484">
        <v>0</v>
      </c>
      <c r="AD54" s="484">
        <v>0</v>
      </c>
      <c r="AE54" s="483">
        <v>224290000</v>
      </c>
      <c r="AF54" s="718">
        <v>0</v>
      </c>
      <c r="AG54" s="480">
        <f t="shared" si="0"/>
        <v>224290000</v>
      </c>
      <c r="AH54" s="481" t="s">
        <v>2497</v>
      </c>
      <c r="AI54" s="481" t="s">
        <v>2497</v>
      </c>
      <c r="AJ54" s="480">
        <v>149864167</v>
      </c>
      <c r="AK54" s="718">
        <v>0</v>
      </c>
      <c r="AL54" s="716" t="e">
        <f t="shared" si="1"/>
        <v>#VALUE!</v>
      </c>
      <c r="AM54" s="479">
        <v>1</v>
      </c>
      <c r="AN54" s="716">
        <v>149864167</v>
      </c>
      <c r="AO54" s="481" t="s">
        <v>2509</v>
      </c>
      <c r="AP54" s="481" t="s">
        <v>2505</v>
      </c>
      <c r="AQ54" s="297"/>
      <c r="AR54" s="297"/>
      <c r="AS54" s="297"/>
      <c r="AT54" s="297"/>
      <c r="AU54" s="297"/>
      <c r="AV54" s="297"/>
      <c r="AW54" s="297"/>
      <c r="AX54" s="297"/>
      <c r="AY54" s="297"/>
      <c r="AZ54" s="297"/>
      <c r="BA54" s="297"/>
      <c r="BB54" s="297"/>
      <c r="BC54" s="297"/>
      <c r="BD54" s="297"/>
      <c r="BE54" s="297"/>
      <c r="BF54" s="297"/>
      <c r="BG54" s="297"/>
      <c r="BH54" s="297"/>
      <c r="BI54" s="297"/>
      <c r="BJ54" s="297"/>
      <c r="BK54" s="297"/>
      <c r="BL54" s="297"/>
      <c r="BM54" s="297"/>
      <c r="BN54" s="297"/>
      <c r="BO54" s="297"/>
      <c r="BP54" s="297"/>
      <c r="BQ54" s="297"/>
      <c r="BR54" s="297"/>
      <c r="BS54" s="297"/>
      <c r="BT54" s="297"/>
      <c r="BU54" s="297"/>
      <c r="BV54" s="297"/>
      <c r="BW54" s="297"/>
      <c r="BX54" s="297"/>
      <c r="BY54" s="297"/>
      <c r="BZ54" s="297"/>
      <c r="CA54" s="297"/>
      <c r="CB54" s="297"/>
      <c r="CC54" s="297"/>
      <c r="CD54" s="297"/>
      <c r="CE54" s="297"/>
      <c r="CF54" s="297"/>
      <c r="CG54" s="297"/>
      <c r="CH54" s="297"/>
      <c r="CI54" s="297"/>
      <c r="CJ54" s="297"/>
      <c r="CK54" s="297"/>
      <c r="CL54" s="297"/>
      <c r="CM54" s="297"/>
      <c r="CN54" s="297"/>
      <c r="CO54" s="297"/>
      <c r="CP54" s="297"/>
      <c r="CQ54" s="297"/>
      <c r="CR54" s="297"/>
      <c r="CS54" s="297"/>
      <c r="CT54" s="297"/>
      <c r="CU54" s="297"/>
      <c r="CV54" s="297"/>
      <c r="CW54" s="297"/>
      <c r="CX54" s="297"/>
      <c r="CY54" s="297"/>
      <c r="CZ54" s="297"/>
      <c r="DA54" s="297"/>
      <c r="DB54" s="297"/>
      <c r="DC54" s="297"/>
      <c r="DD54" s="297"/>
      <c r="DE54" s="297"/>
      <c r="DF54" s="297"/>
      <c r="DG54" s="297"/>
      <c r="DH54" s="297"/>
      <c r="DI54" s="297"/>
      <c r="DJ54" s="297"/>
      <c r="DK54" s="297"/>
      <c r="DL54" s="297"/>
      <c r="DM54" s="297"/>
      <c r="DN54" s="297"/>
      <c r="DO54" s="297"/>
      <c r="DP54" s="297"/>
      <c r="DQ54" s="297"/>
      <c r="DR54" s="297"/>
      <c r="DS54" s="297"/>
      <c r="DT54" s="297"/>
      <c r="DU54" s="297"/>
      <c r="DV54" s="297"/>
      <c r="DW54" s="297"/>
      <c r="DX54" s="297"/>
      <c r="DY54" s="297"/>
      <c r="DZ54" s="297"/>
      <c r="EA54" s="297"/>
      <c r="EB54" s="297"/>
      <c r="EC54" s="297"/>
      <c r="ED54" s="297"/>
      <c r="EE54" s="297"/>
      <c r="EF54" s="297"/>
      <c r="EG54" s="297"/>
      <c r="EH54" s="297"/>
      <c r="EI54" s="297"/>
      <c r="EJ54" s="297"/>
      <c r="EK54" s="297"/>
      <c r="EL54" s="297"/>
      <c r="EM54" s="297"/>
      <c r="EN54" s="297"/>
      <c r="EO54" s="297"/>
      <c r="EP54" s="297"/>
      <c r="EQ54" s="252"/>
      <c r="ER54" s="252"/>
      <c r="ES54" s="252"/>
      <c r="ET54" s="252"/>
      <c r="EU54" s="252"/>
      <c r="EV54" s="252"/>
      <c r="EW54" s="252"/>
      <c r="EX54" s="252"/>
      <c r="EY54" s="252"/>
      <c r="EZ54" s="252"/>
      <c r="FA54" s="252"/>
      <c r="FB54" s="252"/>
      <c r="FC54" s="252"/>
      <c r="FD54" s="252"/>
    </row>
    <row r="55" spans="1:160">
      <c r="A55" s="482">
        <v>53</v>
      </c>
      <c r="B55" s="479" t="s">
        <v>2465</v>
      </c>
      <c r="C55" s="479">
        <v>3</v>
      </c>
      <c r="D55" s="479" t="s">
        <v>2637</v>
      </c>
      <c r="E55" s="479">
        <v>48</v>
      </c>
      <c r="F55" s="479" t="s">
        <v>2659</v>
      </c>
      <c r="G55" s="479">
        <v>112</v>
      </c>
      <c r="H55" s="479" t="s">
        <v>2660</v>
      </c>
      <c r="I55" s="479">
        <v>62</v>
      </c>
      <c r="J55" s="481" t="s">
        <v>2661</v>
      </c>
      <c r="K55" s="479">
        <v>1738</v>
      </c>
      <c r="L55" s="481">
        <v>17381</v>
      </c>
      <c r="M55" s="479" t="s">
        <v>2011</v>
      </c>
      <c r="N55" s="479">
        <v>1</v>
      </c>
      <c r="O55" s="479" t="s">
        <v>2475</v>
      </c>
      <c r="P55" s="479">
        <v>1000</v>
      </c>
      <c r="Q55" s="479">
        <v>0</v>
      </c>
      <c r="R55" s="479">
        <v>1000</v>
      </c>
      <c r="S55" s="479">
        <v>0</v>
      </c>
      <c r="T55" s="479">
        <v>0</v>
      </c>
      <c r="U55" s="479">
        <v>1000</v>
      </c>
      <c r="V55" s="479">
        <v>0</v>
      </c>
      <c r="W55" s="479">
        <v>1000</v>
      </c>
      <c r="X55" s="479">
        <v>0</v>
      </c>
      <c r="Y55" s="479">
        <v>0</v>
      </c>
      <c r="Z55" s="479">
        <v>200</v>
      </c>
      <c r="AA55" s="479">
        <v>0</v>
      </c>
      <c r="AB55" s="479">
        <v>200</v>
      </c>
      <c r="AC55" s="484">
        <v>0</v>
      </c>
      <c r="AD55" s="484">
        <v>0</v>
      </c>
      <c r="AE55" s="483">
        <v>661315862</v>
      </c>
      <c r="AF55" s="718">
        <v>0</v>
      </c>
      <c r="AG55" s="480">
        <f t="shared" si="0"/>
        <v>661315862</v>
      </c>
      <c r="AH55" s="481" t="s">
        <v>2497</v>
      </c>
      <c r="AI55" s="481" t="s">
        <v>2497</v>
      </c>
      <c r="AJ55" s="480">
        <v>215326755</v>
      </c>
      <c r="AK55" s="718">
        <v>0</v>
      </c>
      <c r="AL55" s="716" t="e">
        <f t="shared" si="1"/>
        <v>#VALUE!</v>
      </c>
      <c r="AM55" s="479">
        <v>1000</v>
      </c>
      <c r="AN55" s="716">
        <v>215326755</v>
      </c>
      <c r="AO55" s="481" t="s">
        <v>2471</v>
      </c>
      <c r="AP55" s="481" t="s">
        <v>2662</v>
      </c>
      <c r="AQ55" s="297"/>
      <c r="AR55" s="297"/>
      <c r="AS55" s="297"/>
      <c r="AT55" s="297"/>
      <c r="AU55" s="297"/>
      <c r="AV55" s="297"/>
      <c r="AW55" s="297"/>
      <c r="AX55" s="297"/>
      <c r="AY55" s="297"/>
      <c r="AZ55" s="297"/>
      <c r="BA55" s="297"/>
      <c r="BB55" s="297"/>
      <c r="BC55" s="297"/>
      <c r="BD55" s="297"/>
      <c r="BE55" s="297"/>
      <c r="BF55" s="297"/>
      <c r="BG55" s="297"/>
      <c r="BH55" s="297"/>
      <c r="BI55" s="297"/>
      <c r="BJ55" s="297"/>
      <c r="BK55" s="297"/>
      <c r="BL55" s="297"/>
      <c r="BM55" s="297"/>
      <c r="BN55" s="297"/>
      <c r="BO55" s="297"/>
      <c r="BP55" s="297"/>
      <c r="BQ55" s="297"/>
      <c r="BR55" s="297"/>
      <c r="BS55" s="297"/>
      <c r="BT55" s="297"/>
      <c r="BU55" s="297"/>
      <c r="BV55" s="297"/>
      <c r="BW55" s="297"/>
      <c r="BX55" s="297"/>
      <c r="BY55" s="297"/>
      <c r="BZ55" s="297"/>
      <c r="CA55" s="297"/>
      <c r="CB55" s="297"/>
      <c r="CC55" s="297"/>
      <c r="CD55" s="297"/>
      <c r="CE55" s="297"/>
      <c r="CF55" s="297"/>
      <c r="CG55" s="297"/>
      <c r="CH55" s="297"/>
      <c r="CI55" s="297"/>
      <c r="CJ55" s="297"/>
      <c r="CK55" s="297"/>
      <c r="CL55" s="297"/>
      <c r="CM55" s="297"/>
      <c r="CN55" s="297"/>
      <c r="CO55" s="297"/>
      <c r="CP55" s="297"/>
      <c r="CQ55" s="297"/>
      <c r="CR55" s="297"/>
      <c r="CS55" s="297"/>
      <c r="CT55" s="297"/>
      <c r="CU55" s="297"/>
      <c r="CV55" s="297"/>
      <c r="CW55" s="297"/>
      <c r="CX55" s="297"/>
      <c r="CY55" s="297"/>
      <c r="CZ55" s="297"/>
      <c r="DA55" s="297"/>
      <c r="DB55" s="297"/>
      <c r="DC55" s="297"/>
      <c r="DD55" s="297"/>
      <c r="DE55" s="297"/>
      <c r="DF55" s="297"/>
      <c r="DG55" s="297"/>
      <c r="DH55" s="297"/>
      <c r="DI55" s="297"/>
      <c r="DJ55" s="297"/>
      <c r="DK55" s="297"/>
      <c r="DL55" s="297"/>
      <c r="DM55" s="297"/>
      <c r="DN55" s="297"/>
      <c r="DO55" s="297"/>
      <c r="DP55" s="297"/>
      <c r="DQ55" s="297"/>
      <c r="DR55" s="297"/>
      <c r="DS55" s="297"/>
      <c r="DT55" s="297"/>
      <c r="DU55" s="297"/>
      <c r="DV55" s="297"/>
      <c r="DW55" s="297"/>
      <c r="DX55" s="297"/>
      <c r="DY55" s="297"/>
      <c r="DZ55" s="297"/>
      <c r="EA55" s="297"/>
      <c r="EB55" s="297"/>
      <c r="EC55" s="297"/>
      <c r="ED55" s="297"/>
      <c r="EE55" s="297"/>
      <c r="EF55" s="297"/>
      <c r="EG55" s="297"/>
      <c r="EH55" s="297"/>
      <c r="EI55" s="297"/>
      <c r="EJ55" s="297"/>
      <c r="EK55" s="297"/>
      <c r="EL55" s="297"/>
      <c r="EM55" s="297"/>
      <c r="EN55" s="297"/>
      <c r="EO55" s="297"/>
      <c r="EP55" s="297"/>
      <c r="EQ55" s="252"/>
      <c r="ER55" s="252"/>
      <c r="ES55" s="252"/>
      <c r="ET55" s="252"/>
      <c r="EU55" s="252"/>
      <c r="EV55" s="252"/>
      <c r="EW55" s="252"/>
      <c r="EX55" s="252"/>
      <c r="EY55" s="252"/>
      <c r="EZ55" s="252"/>
      <c r="FA55" s="252"/>
      <c r="FB55" s="252"/>
      <c r="FC55" s="252"/>
      <c r="FD55" s="252"/>
    </row>
    <row r="56" spans="1:160" ht="26.25">
      <c r="A56" s="482">
        <v>55</v>
      </c>
      <c r="B56" s="479" t="s">
        <v>2465</v>
      </c>
      <c r="C56" s="479">
        <v>3</v>
      </c>
      <c r="D56" s="479" t="s">
        <v>2637</v>
      </c>
      <c r="E56" s="479">
        <v>48</v>
      </c>
      <c r="F56" s="479" t="s">
        <v>2659</v>
      </c>
      <c r="G56" s="479">
        <v>113</v>
      </c>
      <c r="H56" s="479" t="s">
        <v>2663</v>
      </c>
      <c r="I56" s="479">
        <v>64</v>
      </c>
      <c r="J56" s="481" t="s">
        <v>2664</v>
      </c>
      <c r="K56" s="479">
        <v>1738</v>
      </c>
      <c r="L56" s="481">
        <v>17383</v>
      </c>
      <c r="M56" s="479" t="s">
        <v>2011</v>
      </c>
      <c r="N56" s="479">
        <v>3</v>
      </c>
      <c r="O56" s="479" t="s">
        <v>2531</v>
      </c>
      <c r="P56" s="479">
        <v>1</v>
      </c>
      <c r="Q56" s="479">
        <v>0</v>
      </c>
      <c r="R56" s="479">
        <v>1</v>
      </c>
      <c r="S56" s="479">
        <v>0</v>
      </c>
      <c r="T56" s="479">
        <v>1</v>
      </c>
      <c r="U56" s="479">
        <v>0</v>
      </c>
      <c r="V56" s="479">
        <v>0</v>
      </c>
      <c r="W56" s="479">
        <v>1</v>
      </c>
      <c r="X56" s="479">
        <v>0</v>
      </c>
      <c r="Y56" s="479">
        <v>1</v>
      </c>
      <c r="Z56" s="479">
        <v>0</v>
      </c>
      <c r="AA56" s="479">
        <v>0</v>
      </c>
      <c r="AB56" s="479">
        <v>1</v>
      </c>
      <c r="AC56" s="484">
        <v>0</v>
      </c>
      <c r="AD56" s="480">
        <v>282985053</v>
      </c>
      <c r="AE56" s="485" t="s">
        <v>2496</v>
      </c>
      <c r="AF56" s="718">
        <v>0</v>
      </c>
      <c r="AG56" s="480" t="e">
        <f t="shared" si="0"/>
        <v>#VALUE!</v>
      </c>
      <c r="AH56" s="481" t="s">
        <v>2497</v>
      </c>
      <c r="AI56" s="480">
        <v>74243333</v>
      </c>
      <c r="AJ56" s="481" t="s">
        <v>2498</v>
      </c>
      <c r="AK56" s="718">
        <v>0</v>
      </c>
      <c r="AL56" s="716" t="e">
        <f t="shared" si="1"/>
        <v>#VALUE!</v>
      </c>
      <c r="AM56" s="479">
        <v>0</v>
      </c>
      <c r="AN56" s="716" t="s">
        <v>2499</v>
      </c>
      <c r="AO56" s="481" t="s">
        <v>27</v>
      </c>
      <c r="AP56" s="481" t="s">
        <v>27</v>
      </c>
      <c r="AQ56" s="297"/>
      <c r="AR56" s="297"/>
      <c r="AS56" s="297"/>
      <c r="AT56" s="297"/>
      <c r="AU56" s="297"/>
      <c r="AV56" s="297"/>
      <c r="AW56" s="297"/>
      <c r="AX56" s="297"/>
      <c r="AY56" s="297"/>
      <c r="AZ56" s="297"/>
      <c r="BA56" s="297"/>
      <c r="BB56" s="297"/>
      <c r="BC56" s="297"/>
      <c r="BD56" s="297"/>
      <c r="BE56" s="297"/>
      <c r="BF56" s="297"/>
      <c r="BG56" s="297"/>
      <c r="BH56" s="297"/>
      <c r="BI56" s="297"/>
      <c r="BJ56" s="297"/>
      <c r="BK56" s="297"/>
      <c r="BL56" s="297"/>
      <c r="BM56" s="297"/>
      <c r="BN56" s="297"/>
      <c r="BO56" s="297"/>
      <c r="BP56" s="297"/>
      <c r="BQ56" s="297"/>
      <c r="BR56" s="297"/>
      <c r="BS56" s="297"/>
      <c r="BT56" s="297"/>
      <c r="BU56" s="297"/>
      <c r="BV56" s="297"/>
      <c r="BW56" s="297"/>
      <c r="BX56" s="297"/>
      <c r="BY56" s="297"/>
      <c r="BZ56" s="297"/>
      <c r="CA56" s="297"/>
      <c r="CB56" s="297"/>
      <c r="CC56" s="297"/>
      <c r="CD56" s="297"/>
      <c r="CE56" s="297"/>
      <c r="CF56" s="297"/>
      <c r="CG56" s="297"/>
      <c r="CH56" s="297"/>
      <c r="CI56" s="297"/>
      <c r="CJ56" s="297"/>
      <c r="CK56" s="297"/>
      <c r="CL56" s="297"/>
      <c r="CM56" s="297"/>
      <c r="CN56" s="297"/>
      <c r="CO56" s="297"/>
      <c r="CP56" s="297"/>
      <c r="CQ56" s="297"/>
      <c r="CR56" s="297"/>
      <c r="CS56" s="297"/>
      <c r="CT56" s="297"/>
      <c r="CU56" s="297"/>
      <c r="CV56" s="297"/>
      <c r="CW56" s="297"/>
      <c r="CX56" s="297"/>
      <c r="CY56" s="297"/>
      <c r="CZ56" s="297"/>
      <c r="DA56" s="297"/>
      <c r="DB56" s="297"/>
      <c r="DC56" s="297"/>
      <c r="DD56" s="297"/>
      <c r="DE56" s="297"/>
      <c r="DF56" s="297"/>
      <c r="DG56" s="297"/>
      <c r="DH56" s="297"/>
      <c r="DI56" s="297"/>
      <c r="DJ56" s="297"/>
      <c r="DK56" s="297"/>
      <c r="DL56" s="297"/>
      <c r="DM56" s="297"/>
      <c r="DN56" s="297"/>
      <c r="DO56" s="297"/>
      <c r="DP56" s="297"/>
      <c r="DQ56" s="297"/>
      <c r="DR56" s="297"/>
      <c r="DS56" s="297"/>
      <c r="DT56" s="297"/>
      <c r="DU56" s="297"/>
      <c r="DV56" s="297"/>
      <c r="DW56" s="297"/>
      <c r="DX56" s="297"/>
      <c r="DY56" s="297"/>
      <c r="DZ56" s="297"/>
      <c r="EA56" s="297"/>
      <c r="EB56" s="297"/>
      <c r="EC56" s="297"/>
      <c r="ED56" s="297"/>
      <c r="EE56" s="297"/>
      <c r="EF56" s="297"/>
      <c r="EG56" s="297"/>
      <c r="EH56" s="297"/>
      <c r="EI56" s="297"/>
      <c r="EJ56" s="297"/>
      <c r="EK56" s="297"/>
      <c r="EL56" s="297"/>
      <c r="EM56" s="297"/>
      <c r="EN56" s="297"/>
      <c r="EO56" s="297"/>
      <c r="EP56" s="297"/>
      <c r="EQ56" s="252"/>
      <c r="ER56" s="252"/>
      <c r="ES56" s="252"/>
      <c r="ET56" s="252"/>
      <c r="EU56" s="252"/>
      <c r="EV56" s="252"/>
      <c r="EW56" s="252"/>
      <c r="EX56" s="252"/>
      <c r="EY56" s="252"/>
      <c r="EZ56" s="252"/>
      <c r="FA56" s="252"/>
      <c r="FB56" s="252"/>
      <c r="FC56" s="252"/>
      <c r="FD56" s="252"/>
    </row>
    <row r="57" spans="1:160" ht="26.25">
      <c r="A57" s="482">
        <v>54</v>
      </c>
      <c r="B57" s="479" t="s">
        <v>2465</v>
      </c>
      <c r="C57" s="479">
        <v>3</v>
      </c>
      <c r="D57" s="479" t="s">
        <v>2637</v>
      </c>
      <c r="E57" s="479">
        <v>48</v>
      </c>
      <c r="F57" s="479" t="s">
        <v>2659</v>
      </c>
      <c r="G57" s="479">
        <v>114</v>
      </c>
      <c r="H57" s="479" t="s">
        <v>2665</v>
      </c>
      <c r="I57" s="479">
        <v>63</v>
      </c>
      <c r="J57" s="481" t="s">
        <v>2666</v>
      </c>
      <c r="K57" s="479">
        <v>1738</v>
      </c>
      <c r="L57" s="481">
        <v>17382</v>
      </c>
      <c r="M57" s="479" t="s">
        <v>2011</v>
      </c>
      <c r="N57" s="479">
        <v>2</v>
      </c>
      <c r="O57" s="479" t="s">
        <v>2558</v>
      </c>
      <c r="P57" s="479">
        <v>3</v>
      </c>
      <c r="Q57" s="479">
        <v>0</v>
      </c>
      <c r="R57" s="479">
        <v>3</v>
      </c>
      <c r="S57" s="479">
        <v>3</v>
      </c>
      <c r="T57" s="479">
        <v>0</v>
      </c>
      <c r="U57" s="479">
        <v>0</v>
      </c>
      <c r="V57" s="479">
        <v>0</v>
      </c>
      <c r="W57" s="479">
        <v>0</v>
      </c>
      <c r="X57" s="479">
        <v>3</v>
      </c>
      <c r="Y57" s="479">
        <v>0</v>
      </c>
      <c r="Z57" s="479">
        <v>0</v>
      </c>
      <c r="AA57" s="479">
        <v>0</v>
      </c>
      <c r="AB57" s="479">
        <v>3</v>
      </c>
      <c r="AC57" s="480">
        <v>241020575</v>
      </c>
      <c r="AD57" s="484">
        <v>0</v>
      </c>
      <c r="AE57" s="485" t="s">
        <v>2496</v>
      </c>
      <c r="AF57" s="718">
        <v>0</v>
      </c>
      <c r="AG57" s="480" t="e">
        <f t="shared" si="0"/>
        <v>#VALUE!</v>
      </c>
      <c r="AH57" s="480">
        <v>95685568</v>
      </c>
      <c r="AI57" s="481" t="s">
        <v>2497</v>
      </c>
      <c r="AJ57" s="481" t="s">
        <v>2498</v>
      </c>
      <c r="AK57" s="718">
        <v>0</v>
      </c>
      <c r="AL57" s="716" t="e">
        <f t="shared" si="1"/>
        <v>#VALUE!</v>
      </c>
      <c r="AM57" s="479">
        <v>0</v>
      </c>
      <c r="AN57" s="716" t="s">
        <v>2499</v>
      </c>
      <c r="AO57" s="481" t="s">
        <v>27</v>
      </c>
      <c r="AP57" s="481" t="s">
        <v>27</v>
      </c>
      <c r="AQ57" s="297"/>
      <c r="AR57" s="297"/>
      <c r="AS57" s="297"/>
      <c r="AT57" s="297"/>
      <c r="AU57" s="297"/>
      <c r="AV57" s="297"/>
      <c r="AW57" s="297"/>
      <c r="AX57" s="297"/>
      <c r="AY57" s="297"/>
      <c r="AZ57" s="297"/>
      <c r="BA57" s="297"/>
      <c r="BB57" s="297"/>
      <c r="BC57" s="297"/>
      <c r="BD57" s="297"/>
      <c r="BE57" s="297"/>
      <c r="BF57" s="297"/>
      <c r="BG57" s="297"/>
      <c r="BH57" s="297"/>
      <c r="BI57" s="297"/>
      <c r="BJ57" s="297"/>
      <c r="BK57" s="297"/>
      <c r="BL57" s="297"/>
      <c r="BM57" s="297"/>
      <c r="BN57" s="297"/>
      <c r="BO57" s="297"/>
      <c r="BP57" s="297"/>
      <c r="BQ57" s="297"/>
      <c r="BR57" s="297"/>
      <c r="BS57" s="297"/>
      <c r="BT57" s="297"/>
      <c r="BU57" s="297"/>
      <c r="BV57" s="297"/>
      <c r="BW57" s="297"/>
      <c r="BX57" s="297"/>
      <c r="BY57" s="297"/>
      <c r="BZ57" s="297"/>
      <c r="CA57" s="297"/>
      <c r="CB57" s="297"/>
      <c r="CC57" s="297"/>
      <c r="CD57" s="297"/>
      <c r="CE57" s="297"/>
      <c r="CF57" s="297"/>
      <c r="CG57" s="297"/>
      <c r="CH57" s="297"/>
      <c r="CI57" s="297"/>
      <c r="CJ57" s="297"/>
      <c r="CK57" s="297"/>
      <c r="CL57" s="297"/>
      <c r="CM57" s="297"/>
      <c r="CN57" s="297"/>
      <c r="CO57" s="297"/>
      <c r="CP57" s="297"/>
      <c r="CQ57" s="297"/>
      <c r="CR57" s="297"/>
      <c r="CS57" s="297"/>
      <c r="CT57" s="297"/>
      <c r="CU57" s="297"/>
      <c r="CV57" s="297"/>
      <c r="CW57" s="297"/>
      <c r="CX57" s="297"/>
      <c r="CY57" s="297"/>
      <c r="CZ57" s="297"/>
      <c r="DA57" s="297"/>
      <c r="DB57" s="297"/>
      <c r="DC57" s="297"/>
      <c r="DD57" s="297"/>
      <c r="DE57" s="297"/>
      <c r="DF57" s="297"/>
      <c r="DG57" s="297"/>
      <c r="DH57" s="297"/>
      <c r="DI57" s="297"/>
      <c r="DJ57" s="297"/>
      <c r="DK57" s="297"/>
      <c r="DL57" s="297"/>
      <c r="DM57" s="297"/>
      <c r="DN57" s="297"/>
      <c r="DO57" s="297"/>
      <c r="DP57" s="297"/>
      <c r="DQ57" s="297"/>
      <c r="DR57" s="297"/>
      <c r="DS57" s="297"/>
      <c r="DT57" s="297"/>
      <c r="DU57" s="297"/>
      <c r="DV57" s="297"/>
      <c r="DW57" s="297"/>
      <c r="DX57" s="297"/>
      <c r="DY57" s="297"/>
      <c r="DZ57" s="297"/>
      <c r="EA57" s="297"/>
      <c r="EB57" s="297"/>
      <c r="EC57" s="297"/>
      <c r="ED57" s="297"/>
      <c r="EE57" s="297"/>
      <c r="EF57" s="297"/>
      <c r="EG57" s="297"/>
      <c r="EH57" s="297"/>
      <c r="EI57" s="297"/>
      <c r="EJ57" s="297"/>
      <c r="EK57" s="297"/>
      <c r="EL57" s="297"/>
      <c r="EM57" s="297"/>
      <c r="EN57" s="297"/>
      <c r="EO57" s="297"/>
      <c r="EP57" s="297"/>
      <c r="EQ57" s="252"/>
      <c r="ER57" s="252"/>
      <c r="ES57" s="252"/>
      <c r="ET57" s="252"/>
      <c r="EU57" s="252"/>
      <c r="EV57" s="252"/>
      <c r="EW57" s="252"/>
      <c r="EX57" s="252"/>
      <c r="EY57" s="252"/>
      <c r="EZ57" s="252"/>
      <c r="FA57" s="252"/>
      <c r="FB57" s="252"/>
      <c r="FC57" s="252"/>
      <c r="FD57" s="252"/>
    </row>
    <row r="58" spans="1:160">
      <c r="A58" s="482">
        <v>58</v>
      </c>
      <c r="B58" s="479" t="s">
        <v>2465</v>
      </c>
      <c r="C58" s="479">
        <v>3</v>
      </c>
      <c r="D58" s="479" t="s">
        <v>2637</v>
      </c>
      <c r="E58" s="479">
        <v>48</v>
      </c>
      <c r="F58" s="479" t="s">
        <v>2659</v>
      </c>
      <c r="G58" s="479">
        <v>115</v>
      </c>
      <c r="H58" s="479" t="s">
        <v>2667</v>
      </c>
      <c r="I58" s="479">
        <v>67</v>
      </c>
      <c r="J58" s="481" t="s">
        <v>2668</v>
      </c>
      <c r="K58" s="479">
        <v>1740</v>
      </c>
      <c r="L58" s="481">
        <v>17403</v>
      </c>
      <c r="M58" s="479" t="s">
        <v>2015</v>
      </c>
      <c r="N58" s="479">
        <v>3</v>
      </c>
      <c r="O58" s="479" t="s">
        <v>2669</v>
      </c>
      <c r="P58" s="479">
        <v>1</v>
      </c>
      <c r="Q58" s="479">
        <v>0</v>
      </c>
      <c r="R58" s="479">
        <v>1</v>
      </c>
      <c r="S58" s="479">
        <v>0</v>
      </c>
      <c r="T58" s="479">
        <v>0</v>
      </c>
      <c r="U58" s="479">
        <v>1</v>
      </c>
      <c r="V58" s="479">
        <v>0</v>
      </c>
      <c r="W58" s="479">
        <v>1</v>
      </c>
      <c r="X58" s="479">
        <v>0</v>
      </c>
      <c r="Y58" s="479">
        <v>0</v>
      </c>
      <c r="Z58" s="479">
        <v>0</v>
      </c>
      <c r="AA58" s="479">
        <v>0</v>
      </c>
      <c r="AB58" s="479">
        <v>0</v>
      </c>
      <c r="AC58" s="484">
        <v>0</v>
      </c>
      <c r="AD58" s="484">
        <v>0</v>
      </c>
      <c r="AE58" s="483">
        <v>251992600</v>
      </c>
      <c r="AF58" s="718">
        <v>0</v>
      </c>
      <c r="AG58" s="480">
        <f t="shared" si="0"/>
        <v>251992600</v>
      </c>
      <c r="AH58" s="481" t="s">
        <v>2497</v>
      </c>
      <c r="AI58" s="481" t="s">
        <v>2497</v>
      </c>
      <c r="AJ58" s="480">
        <v>38066667</v>
      </c>
      <c r="AK58" s="718">
        <v>0</v>
      </c>
      <c r="AL58" s="716" t="e">
        <f t="shared" si="1"/>
        <v>#VALUE!</v>
      </c>
      <c r="AM58" s="479">
        <v>1</v>
      </c>
      <c r="AN58" s="716">
        <v>38066667</v>
      </c>
      <c r="AO58" s="481" t="s">
        <v>2488</v>
      </c>
      <c r="AP58" s="481" t="s">
        <v>2505</v>
      </c>
      <c r="AQ58" s="297"/>
      <c r="AR58" s="297"/>
      <c r="AS58" s="297"/>
      <c r="AT58" s="297"/>
      <c r="AU58" s="297"/>
      <c r="AV58" s="297"/>
      <c r="AW58" s="297"/>
      <c r="AX58" s="297"/>
      <c r="AY58" s="297"/>
      <c r="AZ58" s="297"/>
      <c r="BA58" s="297"/>
      <c r="BB58" s="297"/>
      <c r="BC58" s="297"/>
      <c r="BD58" s="297"/>
      <c r="BE58" s="297"/>
      <c r="BF58" s="297"/>
      <c r="BG58" s="297"/>
      <c r="BH58" s="297"/>
      <c r="BI58" s="297"/>
      <c r="BJ58" s="297"/>
      <c r="BK58" s="297"/>
      <c r="BL58" s="297"/>
      <c r="BM58" s="297"/>
      <c r="BN58" s="297"/>
      <c r="BO58" s="297"/>
      <c r="BP58" s="297"/>
      <c r="BQ58" s="297"/>
      <c r="BR58" s="297"/>
      <c r="BS58" s="297"/>
      <c r="BT58" s="297"/>
      <c r="BU58" s="297"/>
      <c r="BV58" s="297"/>
      <c r="BW58" s="297"/>
      <c r="BX58" s="297"/>
      <c r="BY58" s="297"/>
      <c r="BZ58" s="297"/>
      <c r="CA58" s="297"/>
      <c r="CB58" s="297"/>
      <c r="CC58" s="297"/>
      <c r="CD58" s="297"/>
      <c r="CE58" s="297"/>
      <c r="CF58" s="297"/>
      <c r="CG58" s="297"/>
      <c r="CH58" s="297"/>
      <c r="CI58" s="297"/>
      <c r="CJ58" s="297"/>
      <c r="CK58" s="297"/>
      <c r="CL58" s="297"/>
      <c r="CM58" s="297"/>
      <c r="CN58" s="297"/>
      <c r="CO58" s="297"/>
      <c r="CP58" s="297"/>
      <c r="CQ58" s="297"/>
      <c r="CR58" s="297"/>
      <c r="CS58" s="297"/>
      <c r="CT58" s="297"/>
      <c r="CU58" s="297"/>
      <c r="CV58" s="297"/>
      <c r="CW58" s="297"/>
      <c r="CX58" s="297"/>
      <c r="CY58" s="297"/>
      <c r="CZ58" s="297"/>
      <c r="DA58" s="297"/>
      <c r="DB58" s="297"/>
      <c r="DC58" s="297"/>
      <c r="DD58" s="297"/>
      <c r="DE58" s="297"/>
      <c r="DF58" s="297"/>
      <c r="DG58" s="297"/>
      <c r="DH58" s="297"/>
      <c r="DI58" s="297"/>
      <c r="DJ58" s="297"/>
      <c r="DK58" s="297"/>
      <c r="DL58" s="297"/>
      <c r="DM58" s="297"/>
      <c r="DN58" s="297"/>
      <c r="DO58" s="297"/>
      <c r="DP58" s="297"/>
      <c r="DQ58" s="297"/>
      <c r="DR58" s="297"/>
      <c r="DS58" s="297"/>
      <c r="DT58" s="297"/>
      <c r="DU58" s="297"/>
      <c r="DV58" s="297"/>
      <c r="DW58" s="297"/>
      <c r="DX58" s="297"/>
      <c r="DY58" s="297"/>
      <c r="DZ58" s="297"/>
      <c r="EA58" s="297"/>
      <c r="EB58" s="297"/>
      <c r="EC58" s="297"/>
      <c r="ED58" s="297"/>
      <c r="EE58" s="297"/>
      <c r="EF58" s="297"/>
      <c r="EG58" s="297"/>
      <c r="EH58" s="297"/>
      <c r="EI58" s="297"/>
      <c r="EJ58" s="297"/>
      <c r="EK58" s="297"/>
      <c r="EL58" s="297"/>
      <c r="EM58" s="297"/>
      <c r="EN58" s="297"/>
      <c r="EO58" s="297"/>
      <c r="EP58" s="297"/>
      <c r="EQ58" s="252"/>
      <c r="ER58" s="252"/>
      <c r="ES58" s="252"/>
      <c r="ET58" s="252"/>
      <c r="EU58" s="252"/>
      <c r="EV58" s="252"/>
      <c r="EW58" s="252"/>
      <c r="EX58" s="252"/>
      <c r="EY58" s="252"/>
      <c r="EZ58" s="252"/>
      <c r="FA58" s="252"/>
      <c r="FB58" s="252"/>
      <c r="FC58" s="252"/>
      <c r="FD58" s="252"/>
    </row>
    <row r="59" spans="1:160" ht="26.25">
      <c r="A59" s="482">
        <v>59</v>
      </c>
      <c r="B59" s="479" t="s">
        <v>2465</v>
      </c>
      <c r="C59" s="479">
        <v>3</v>
      </c>
      <c r="D59" s="479" t="s">
        <v>2637</v>
      </c>
      <c r="E59" s="479">
        <v>48</v>
      </c>
      <c r="F59" s="479" t="s">
        <v>2659</v>
      </c>
      <c r="G59" s="479">
        <v>116</v>
      </c>
      <c r="H59" s="479" t="s">
        <v>2670</v>
      </c>
      <c r="I59" s="479">
        <v>68</v>
      </c>
      <c r="J59" s="481" t="s">
        <v>2671</v>
      </c>
      <c r="K59" s="479">
        <v>1740</v>
      </c>
      <c r="L59" s="481">
        <v>17404</v>
      </c>
      <c r="M59" s="479" t="s">
        <v>2015</v>
      </c>
      <c r="N59" s="479">
        <v>4</v>
      </c>
      <c r="O59" s="479" t="s">
        <v>2669</v>
      </c>
      <c r="P59" s="479">
        <v>2</v>
      </c>
      <c r="Q59" s="479">
        <v>0</v>
      </c>
      <c r="R59" s="479">
        <v>2</v>
      </c>
      <c r="S59" s="479">
        <v>1</v>
      </c>
      <c r="T59" s="479">
        <v>0</v>
      </c>
      <c r="U59" s="479">
        <v>0</v>
      </c>
      <c r="V59" s="479">
        <v>0</v>
      </c>
      <c r="W59" s="479">
        <v>0</v>
      </c>
      <c r="X59" s="479">
        <v>1</v>
      </c>
      <c r="Y59" s="479">
        <v>0</v>
      </c>
      <c r="Z59" s="479">
        <v>0</v>
      </c>
      <c r="AA59" s="479">
        <v>0</v>
      </c>
      <c r="AB59" s="479">
        <v>1</v>
      </c>
      <c r="AC59" s="480">
        <v>147511115</v>
      </c>
      <c r="AD59" s="484">
        <v>0</v>
      </c>
      <c r="AE59" s="485" t="s">
        <v>2496</v>
      </c>
      <c r="AF59" s="718">
        <v>0</v>
      </c>
      <c r="AG59" s="480" t="e">
        <f t="shared" si="0"/>
        <v>#VALUE!</v>
      </c>
      <c r="AH59" s="481" t="s">
        <v>2497</v>
      </c>
      <c r="AI59" s="481" t="s">
        <v>2497</v>
      </c>
      <c r="AJ59" s="481" t="s">
        <v>2498</v>
      </c>
      <c r="AK59" s="718">
        <v>0</v>
      </c>
      <c r="AL59" s="716" t="e">
        <f t="shared" si="1"/>
        <v>#VALUE!</v>
      </c>
      <c r="AM59" s="479">
        <v>0</v>
      </c>
      <c r="AN59" s="716" t="s">
        <v>2499</v>
      </c>
      <c r="AO59" s="481" t="s">
        <v>27</v>
      </c>
      <c r="AP59" s="481" t="s">
        <v>27</v>
      </c>
      <c r="AQ59" s="297"/>
      <c r="AR59" s="297"/>
      <c r="AS59" s="297"/>
      <c r="AT59" s="297"/>
      <c r="AU59" s="297"/>
      <c r="AV59" s="297"/>
      <c r="AW59" s="297"/>
      <c r="AX59" s="297"/>
      <c r="AY59" s="297"/>
      <c r="AZ59" s="297"/>
      <c r="BA59" s="297"/>
      <c r="BB59" s="297"/>
      <c r="BC59" s="297"/>
      <c r="BD59" s="297"/>
      <c r="BE59" s="297"/>
      <c r="BF59" s="297"/>
      <c r="BG59" s="297"/>
      <c r="BH59" s="297"/>
      <c r="BI59" s="297"/>
      <c r="BJ59" s="297"/>
      <c r="BK59" s="297"/>
      <c r="BL59" s="297"/>
      <c r="BM59" s="297"/>
      <c r="BN59" s="297"/>
      <c r="BO59" s="297"/>
      <c r="BP59" s="297"/>
      <c r="BQ59" s="297"/>
      <c r="BR59" s="297"/>
      <c r="BS59" s="297"/>
      <c r="BT59" s="297"/>
      <c r="BU59" s="297"/>
      <c r="BV59" s="297"/>
      <c r="BW59" s="297"/>
      <c r="BX59" s="297"/>
      <c r="BY59" s="297"/>
      <c r="BZ59" s="297"/>
      <c r="CA59" s="297"/>
      <c r="CB59" s="297"/>
      <c r="CC59" s="297"/>
      <c r="CD59" s="297"/>
      <c r="CE59" s="297"/>
      <c r="CF59" s="297"/>
      <c r="CG59" s="297"/>
      <c r="CH59" s="297"/>
      <c r="CI59" s="297"/>
      <c r="CJ59" s="297"/>
      <c r="CK59" s="297"/>
      <c r="CL59" s="297"/>
      <c r="CM59" s="297"/>
      <c r="CN59" s="297"/>
      <c r="CO59" s="297"/>
      <c r="CP59" s="297"/>
      <c r="CQ59" s="297"/>
      <c r="CR59" s="297"/>
      <c r="CS59" s="297"/>
      <c r="CT59" s="297"/>
      <c r="CU59" s="297"/>
      <c r="CV59" s="297"/>
      <c r="CW59" s="297"/>
      <c r="CX59" s="297"/>
      <c r="CY59" s="297"/>
      <c r="CZ59" s="297"/>
      <c r="DA59" s="297"/>
      <c r="DB59" s="297"/>
      <c r="DC59" s="297"/>
      <c r="DD59" s="297"/>
      <c r="DE59" s="297"/>
      <c r="DF59" s="297"/>
      <c r="DG59" s="297"/>
      <c r="DH59" s="297"/>
      <c r="DI59" s="297"/>
      <c r="DJ59" s="297"/>
      <c r="DK59" s="297"/>
      <c r="DL59" s="297"/>
      <c r="DM59" s="297"/>
      <c r="DN59" s="297"/>
      <c r="DO59" s="297"/>
      <c r="DP59" s="297"/>
      <c r="DQ59" s="297"/>
      <c r="DR59" s="297"/>
      <c r="DS59" s="297"/>
      <c r="DT59" s="297"/>
      <c r="DU59" s="297"/>
      <c r="DV59" s="297"/>
      <c r="DW59" s="297"/>
      <c r="DX59" s="297"/>
      <c r="DY59" s="297"/>
      <c r="DZ59" s="297"/>
      <c r="EA59" s="297"/>
      <c r="EB59" s="297"/>
      <c r="EC59" s="297"/>
      <c r="ED59" s="297"/>
      <c r="EE59" s="297"/>
      <c r="EF59" s="297"/>
      <c r="EG59" s="297"/>
      <c r="EH59" s="297"/>
      <c r="EI59" s="297"/>
      <c r="EJ59" s="297"/>
      <c r="EK59" s="297"/>
      <c r="EL59" s="297"/>
      <c r="EM59" s="297"/>
      <c r="EN59" s="297"/>
      <c r="EO59" s="297"/>
      <c r="EP59" s="297"/>
      <c r="EQ59" s="252"/>
      <c r="ER59" s="252"/>
      <c r="ES59" s="252"/>
      <c r="ET59" s="252"/>
      <c r="EU59" s="252"/>
      <c r="EV59" s="252"/>
      <c r="EW59" s="252"/>
      <c r="EX59" s="252"/>
      <c r="EY59" s="252"/>
      <c r="EZ59" s="252"/>
      <c r="FA59" s="252"/>
      <c r="FB59" s="252"/>
      <c r="FC59" s="252"/>
      <c r="FD59" s="252"/>
    </row>
    <row r="60" spans="1:160" ht="26.25">
      <c r="A60" s="482">
        <v>57</v>
      </c>
      <c r="B60" s="479" t="s">
        <v>2465</v>
      </c>
      <c r="C60" s="479">
        <v>3</v>
      </c>
      <c r="D60" s="479" t="s">
        <v>2637</v>
      </c>
      <c r="E60" s="479">
        <v>48</v>
      </c>
      <c r="F60" s="479" t="s">
        <v>2659</v>
      </c>
      <c r="G60" s="479">
        <v>117</v>
      </c>
      <c r="H60" s="479" t="s">
        <v>2672</v>
      </c>
      <c r="I60" s="479">
        <v>66</v>
      </c>
      <c r="J60" s="481" t="s">
        <v>2673</v>
      </c>
      <c r="K60" s="479">
        <v>1740</v>
      </c>
      <c r="L60" s="481">
        <v>17402</v>
      </c>
      <c r="M60" s="479" t="s">
        <v>2015</v>
      </c>
      <c r="N60" s="479">
        <v>2</v>
      </c>
      <c r="O60" s="479" t="s">
        <v>2669</v>
      </c>
      <c r="P60" s="479">
        <v>1</v>
      </c>
      <c r="Q60" s="479">
        <v>0</v>
      </c>
      <c r="R60" s="479">
        <v>1</v>
      </c>
      <c r="S60" s="479">
        <v>0</v>
      </c>
      <c r="T60" s="479">
        <v>1</v>
      </c>
      <c r="U60" s="479">
        <v>0</v>
      </c>
      <c r="V60" s="479">
        <v>0</v>
      </c>
      <c r="W60" s="479">
        <v>1</v>
      </c>
      <c r="X60" s="479">
        <v>0</v>
      </c>
      <c r="Y60" s="479">
        <v>1</v>
      </c>
      <c r="Z60" s="479">
        <v>0</v>
      </c>
      <c r="AA60" s="479">
        <v>0</v>
      </c>
      <c r="AB60" s="479">
        <v>1</v>
      </c>
      <c r="AC60" s="484">
        <v>0</v>
      </c>
      <c r="AD60" s="480">
        <v>300000000</v>
      </c>
      <c r="AE60" s="485" t="s">
        <v>2496</v>
      </c>
      <c r="AF60" s="718">
        <v>0</v>
      </c>
      <c r="AG60" s="480" t="e">
        <f t="shared" si="0"/>
        <v>#VALUE!</v>
      </c>
      <c r="AH60" s="481" t="s">
        <v>2497</v>
      </c>
      <c r="AI60" s="480">
        <v>58330000</v>
      </c>
      <c r="AJ60" s="481" t="s">
        <v>2498</v>
      </c>
      <c r="AK60" s="718">
        <v>0</v>
      </c>
      <c r="AL60" s="716" t="e">
        <f t="shared" si="1"/>
        <v>#VALUE!</v>
      </c>
      <c r="AM60" s="479">
        <v>0</v>
      </c>
      <c r="AN60" s="716" t="s">
        <v>2499</v>
      </c>
      <c r="AO60" s="481" t="s">
        <v>27</v>
      </c>
      <c r="AP60" s="481" t="s">
        <v>27</v>
      </c>
      <c r="AQ60" s="297"/>
      <c r="AR60" s="297"/>
      <c r="AS60" s="297"/>
      <c r="AT60" s="297"/>
      <c r="AU60" s="297"/>
      <c r="AV60" s="297"/>
      <c r="AW60" s="297"/>
      <c r="AX60" s="297"/>
      <c r="AY60" s="297"/>
      <c r="AZ60" s="297"/>
      <c r="BA60" s="297"/>
      <c r="BB60" s="297"/>
      <c r="BC60" s="297"/>
      <c r="BD60" s="297"/>
      <c r="BE60" s="297"/>
      <c r="BF60" s="297"/>
      <c r="BG60" s="297"/>
      <c r="BH60" s="297"/>
      <c r="BI60" s="297"/>
      <c r="BJ60" s="297"/>
      <c r="BK60" s="297"/>
      <c r="BL60" s="297"/>
      <c r="BM60" s="297"/>
      <c r="BN60" s="297"/>
      <c r="BO60" s="297"/>
      <c r="BP60" s="297"/>
      <c r="BQ60" s="297"/>
      <c r="BR60" s="297"/>
      <c r="BS60" s="297"/>
      <c r="BT60" s="297"/>
      <c r="BU60" s="297"/>
      <c r="BV60" s="297"/>
      <c r="BW60" s="297"/>
      <c r="BX60" s="297"/>
      <c r="BY60" s="297"/>
      <c r="BZ60" s="297"/>
      <c r="CA60" s="297"/>
      <c r="CB60" s="297"/>
      <c r="CC60" s="297"/>
      <c r="CD60" s="297"/>
      <c r="CE60" s="297"/>
      <c r="CF60" s="297"/>
      <c r="CG60" s="297"/>
      <c r="CH60" s="297"/>
      <c r="CI60" s="297"/>
      <c r="CJ60" s="297"/>
      <c r="CK60" s="297"/>
      <c r="CL60" s="297"/>
      <c r="CM60" s="297"/>
      <c r="CN60" s="297"/>
      <c r="CO60" s="297"/>
      <c r="CP60" s="297"/>
      <c r="CQ60" s="297"/>
      <c r="CR60" s="297"/>
      <c r="CS60" s="297"/>
      <c r="CT60" s="297"/>
      <c r="CU60" s="297"/>
      <c r="CV60" s="297"/>
      <c r="CW60" s="297"/>
      <c r="CX60" s="297"/>
      <c r="CY60" s="297"/>
      <c r="CZ60" s="297"/>
      <c r="DA60" s="297"/>
      <c r="DB60" s="297"/>
      <c r="DC60" s="297"/>
      <c r="DD60" s="297"/>
      <c r="DE60" s="297"/>
      <c r="DF60" s="297"/>
      <c r="DG60" s="297"/>
      <c r="DH60" s="297"/>
      <c r="DI60" s="297"/>
      <c r="DJ60" s="297"/>
      <c r="DK60" s="297"/>
      <c r="DL60" s="297"/>
      <c r="DM60" s="297"/>
      <c r="DN60" s="297"/>
      <c r="DO60" s="297"/>
      <c r="DP60" s="297"/>
      <c r="DQ60" s="297"/>
      <c r="DR60" s="297"/>
      <c r="DS60" s="297"/>
      <c r="DT60" s="297"/>
      <c r="DU60" s="297"/>
      <c r="DV60" s="297"/>
      <c r="DW60" s="297"/>
      <c r="DX60" s="297"/>
      <c r="DY60" s="297"/>
      <c r="DZ60" s="297"/>
      <c r="EA60" s="297"/>
      <c r="EB60" s="297"/>
      <c r="EC60" s="297"/>
      <c r="ED60" s="297"/>
      <c r="EE60" s="297"/>
      <c r="EF60" s="297"/>
      <c r="EG60" s="297"/>
      <c r="EH60" s="297"/>
      <c r="EI60" s="297"/>
      <c r="EJ60" s="297"/>
      <c r="EK60" s="297"/>
      <c r="EL60" s="297"/>
      <c r="EM60" s="297"/>
      <c r="EN60" s="297"/>
      <c r="EO60" s="297"/>
      <c r="EP60" s="297"/>
      <c r="EQ60" s="252"/>
      <c r="ER60" s="252"/>
      <c r="ES60" s="252"/>
      <c r="ET60" s="252"/>
      <c r="EU60" s="252"/>
      <c r="EV60" s="252"/>
      <c r="EW60" s="252"/>
      <c r="EX60" s="252"/>
      <c r="EY60" s="252"/>
      <c r="EZ60" s="252"/>
      <c r="FA60" s="252"/>
      <c r="FB60" s="252"/>
      <c r="FC60" s="252"/>
      <c r="FD60" s="252"/>
    </row>
    <row r="61" spans="1:160">
      <c r="A61" s="482">
        <v>56</v>
      </c>
      <c r="B61" s="479" t="s">
        <v>2465</v>
      </c>
      <c r="C61" s="479">
        <v>3</v>
      </c>
      <c r="D61" s="479" t="s">
        <v>2637</v>
      </c>
      <c r="E61" s="479">
        <v>48</v>
      </c>
      <c r="F61" s="479" t="s">
        <v>2659</v>
      </c>
      <c r="G61" s="479">
        <v>118</v>
      </c>
      <c r="H61" s="479" t="s">
        <v>2674</v>
      </c>
      <c r="I61" s="479">
        <v>65</v>
      </c>
      <c r="J61" s="481" t="s">
        <v>2675</v>
      </c>
      <c r="K61" s="479">
        <v>1740</v>
      </c>
      <c r="L61" s="481">
        <v>17401</v>
      </c>
      <c r="M61" s="479" t="s">
        <v>2015</v>
      </c>
      <c r="N61" s="479">
        <v>2</v>
      </c>
      <c r="O61" s="479" t="s">
        <v>2669</v>
      </c>
      <c r="P61" s="479">
        <v>1</v>
      </c>
      <c r="Q61" s="479">
        <v>0</v>
      </c>
      <c r="R61" s="479">
        <v>2</v>
      </c>
      <c r="S61" s="479">
        <v>1</v>
      </c>
      <c r="T61" s="479">
        <v>0</v>
      </c>
      <c r="U61" s="479">
        <v>1</v>
      </c>
      <c r="V61" s="479">
        <v>0</v>
      </c>
      <c r="W61" s="479">
        <v>1</v>
      </c>
      <c r="X61" s="479">
        <v>1</v>
      </c>
      <c r="Y61" s="479">
        <v>0</v>
      </c>
      <c r="Z61" s="479">
        <v>0</v>
      </c>
      <c r="AA61" s="479">
        <v>0</v>
      </c>
      <c r="AB61" s="479">
        <v>1</v>
      </c>
      <c r="AC61" s="480">
        <v>324809000</v>
      </c>
      <c r="AD61" s="484">
        <v>0</v>
      </c>
      <c r="AE61" s="483">
        <v>385000000</v>
      </c>
      <c r="AF61" s="718">
        <v>0</v>
      </c>
      <c r="AG61" s="480">
        <f t="shared" si="0"/>
        <v>709809000</v>
      </c>
      <c r="AH61" s="480">
        <v>47506667</v>
      </c>
      <c r="AI61" s="481" t="s">
        <v>2497</v>
      </c>
      <c r="AJ61" s="481" t="s">
        <v>2498</v>
      </c>
      <c r="AK61" s="718">
        <v>0</v>
      </c>
      <c r="AL61" s="716" t="e">
        <f t="shared" si="1"/>
        <v>#VALUE!</v>
      </c>
      <c r="AM61" s="479">
        <v>1</v>
      </c>
      <c r="AN61" s="716" t="s">
        <v>2499</v>
      </c>
      <c r="AO61" s="481" t="s">
        <v>2471</v>
      </c>
      <c r="AP61" s="481" t="s">
        <v>2676</v>
      </c>
      <c r="AQ61" s="297"/>
      <c r="AR61" s="297"/>
      <c r="AS61" s="297"/>
      <c r="AT61" s="297"/>
      <c r="AU61" s="297"/>
      <c r="AV61" s="297"/>
      <c r="AW61" s="297"/>
      <c r="AX61" s="297"/>
      <c r="AY61" s="297"/>
      <c r="AZ61" s="297"/>
      <c r="BA61" s="297"/>
      <c r="BB61" s="297"/>
      <c r="BC61" s="297"/>
      <c r="BD61" s="297"/>
      <c r="BE61" s="297"/>
      <c r="BF61" s="297"/>
      <c r="BG61" s="297"/>
      <c r="BH61" s="297"/>
      <c r="BI61" s="297"/>
      <c r="BJ61" s="297"/>
      <c r="BK61" s="297"/>
      <c r="BL61" s="297"/>
      <c r="BM61" s="297"/>
      <c r="BN61" s="297"/>
      <c r="BO61" s="297"/>
      <c r="BP61" s="297"/>
      <c r="BQ61" s="297"/>
      <c r="BR61" s="297"/>
      <c r="BS61" s="297"/>
      <c r="BT61" s="297"/>
      <c r="BU61" s="297"/>
      <c r="BV61" s="297"/>
      <c r="BW61" s="297"/>
      <c r="BX61" s="297"/>
      <c r="BY61" s="297"/>
      <c r="BZ61" s="297"/>
      <c r="CA61" s="297"/>
      <c r="CB61" s="297"/>
      <c r="CC61" s="297"/>
      <c r="CD61" s="297"/>
      <c r="CE61" s="297"/>
      <c r="CF61" s="297"/>
      <c r="CG61" s="297"/>
      <c r="CH61" s="297"/>
      <c r="CI61" s="297"/>
      <c r="CJ61" s="297"/>
      <c r="CK61" s="297"/>
      <c r="CL61" s="297"/>
      <c r="CM61" s="297"/>
      <c r="CN61" s="297"/>
      <c r="CO61" s="297"/>
      <c r="CP61" s="297"/>
      <c r="CQ61" s="297"/>
      <c r="CR61" s="297"/>
      <c r="CS61" s="297"/>
      <c r="CT61" s="297"/>
      <c r="CU61" s="297"/>
      <c r="CV61" s="297"/>
      <c r="CW61" s="297"/>
      <c r="CX61" s="297"/>
      <c r="CY61" s="297"/>
      <c r="CZ61" s="297"/>
      <c r="DA61" s="297"/>
      <c r="DB61" s="297"/>
      <c r="DC61" s="297"/>
      <c r="DD61" s="297"/>
      <c r="DE61" s="297"/>
      <c r="DF61" s="297"/>
      <c r="DG61" s="297"/>
      <c r="DH61" s="297"/>
      <c r="DI61" s="297"/>
      <c r="DJ61" s="297"/>
      <c r="DK61" s="297"/>
      <c r="DL61" s="297"/>
      <c r="DM61" s="297"/>
      <c r="DN61" s="297"/>
      <c r="DO61" s="297"/>
      <c r="DP61" s="297"/>
      <c r="DQ61" s="297"/>
      <c r="DR61" s="297"/>
      <c r="DS61" s="297"/>
      <c r="DT61" s="297"/>
      <c r="DU61" s="297"/>
      <c r="DV61" s="297"/>
      <c r="DW61" s="297"/>
      <c r="DX61" s="297"/>
      <c r="DY61" s="297"/>
      <c r="DZ61" s="297"/>
      <c r="EA61" s="297"/>
      <c r="EB61" s="297"/>
      <c r="EC61" s="297"/>
      <c r="ED61" s="297"/>
      <c r="EE61" s="297"/>
      <c r="EF61" s="297"/>
      <c r="EG61" s="297"/>
      <c r="EH61" s="297"/>
      <c r="EI61" s="297"/>
      <c r="EJ61" s="297"/>
      <c r="EK61" s="297"/>
      <c r="EL61" s="297"/>
      <c r="EM61" s="297"/>
      <c r="EN61" s="297"/>
      <c r="EO61" s="297"/>
      <c r="EP61" s="297"/>
      <c r="EQ61" s="252"/>
      <c r="ER61" s="252"/>
      <c r="ES61" s="252"/>
      <c r="ET61" s="252"/>
      <c r="EU61" s="252"/>
      <c r="EV61" s="252"/>
      <c r="EW61" s="252"/>
      <c r="EX61" s="252"/>
      <c r="EY61" s="252"/>
      <c r="EZ61" s="252"/>
      <c r="FA61" s="252"/>
      <c r="FB61" s="252"/>
      <c r="FC61" s="252"/>
      <c r="FD61" s="252"/>
    </row>
    <row r="62" spans="1:160">
      <c r="A62" s="482">
        <v>62</v>
      </c>
      <c r="B62" s="479" t="s">
        <v>2465</v>
      </c>
      <c r="C62" s="479">
        <v>4</v>
      </c>
      <c r="D62" s="479" t="s">
        <v>2677</v>
      </c>
      <c r="E62" s="479">
        <v>49</v>
      </c>
      <c r="F62" s="479" t="s">
        <v>2678</v>
      </c>
      <c r="G62" s="479">
        <v>119</v>
      </c>
      <c r="H62" s="479" t="s">
        <v>2679</v>
      </c>
      <c r="I62" s="479">
        <v>71</v>
      </c>
      <c r="J62" s="481" t="s">
        <v>2680</v>
      </c>
      <c r="K62" s="479">
        <v>1734</v>
      </c>
      <c r="L62" s="481">
        <v>17343</v>
      </c>
      <c r="M62" s="479" t="s">
        <v>2681</v>
      </c>
      <c r="N62" s="479">
        <v>3</v>
      </c>
      <c r="O62" s="479" t="s">
        <v>2564</v>
      </c>
      <c r="P62" s="479">
        <v>1</v>
      </c>
      <c r="Q62" s="479">
        <v>0.2</v>
      </c>
      <c r="R62" s="479">
        <v>1</v>
      </c>
      <c r="S62" s="479">
        <v>0</v>
      </c>
      <c r="T62" s="479">
        <v>0.4</v>
      </c>
      <c r="U62" s="479">
        <v>0.4</v>
      </c>
      <c r="V62" s="479">
        <v>0</v>
      </c>
      <c r="W62" s="479">
        <v>0.8</v>
      </c>
      <c r="X62" s="479">
        <v>0</v>
      </c>
      <c r="Y62" s="479">
        <v>0</v>
      </c>
      <c r="Z62" s="479">
        <v>0</v>
      </c>
      <c r="AA62" s="479">
        <v>0</v>
      </c>
      <c r="AB62" s="479">
        <v>0</v>
      </c>
      <c r="AC62" s="484">
        <v>0</v>
      </c>
      <c r="AD62" s="480">
        <v>4997602130</v>
      </c>
      <c r="AE62" s="483">
        <v>4366431492</v>
      </c>
      <c r="AF62" s="718">
        <v>0</v>
      </c>
      <c r="AG62" s="480">
        <f t="shared" si="0"/>
        <v>9364033622</v>
      </c>
      <c r="AH62" s="481" t="s">
        <v>2497</v>
      </c>
      <c r="AI62" s="480">
        <v>446983734</v>
      </c>
      <c r="AJ62" s="480">
        <v>374115200</v>
      </c>
      <c r="AK62" s="718">
        <v>0</v>
      </c>
      <c r="AL62" s="716" t="e">
        <f t="shared" si="1"/>
        <v>#VALUE!</v>
      </c>
      <c r="AM62" s="479">
        <v>0.4</v>
      </c>
      <c r="AN62" s="716">
        <v>374115200</v>
      </c>
      <c r="AO62" s="481" t="s">
        <v>2488</v>
      </c>
      <c r="AP62" s="481" t="s">
        <v>2682</v>
      </c>
      <c r="AQ62" s="297"/>
      <c r="AR62" s="297"/>
      <c r="AS62" s="297"/>
      <c r="AT62" s="297"/>
      <c r="AU62" s="297"/>
      <c r="AV62" s="297"/>
      <c r="AW62" s="297"/>
      <c r="AX62" s="297"/>
      <c r="AY62" s="297"/>
      <c r="AZ62" s="297"/>
      <c r="BA62" s="297"/>
      <c r="BB62" s="297"/>
      <c r="BC62" s="297"/>
      <c r="BD62" s="297"/>
      <c r="BE62" s="297"/>
      <c r="BF62" s="297"/>
      <c r="BG62" s="297"/>
      <c r="BH62" s="297"/>
      <c r="BI62" s="297"/>
      <c r="BJ62" s="297"/>
      <c r="BK62" s="297"/>
      <c r="BL62" s="297"/>
      <c r="BM62" s="297"/>
      <c r="BN62" s="297"/>
      <c r="BO62" s="297"/>
      <c r="BP62" s="297"/>
      <c r="BQ62" s="297"/>
      <c r="BR62" s="297"/>
      <c r="BS62" s="297"/>
      <c r="BT62" s="297"/>
      <c r="BU62" s="297"/>
      <c r="BV62" s="297"/>
      <c r="BW62" s="297"/>
      <c r="BX62" s="297"/>
      <c r="BY62" s="297"/>
      <c r="BZ62" s="297"/>
      <c r="CA62" s="297"/>
      <c r="CB62" s="297"/>
      <c r="CC62" s="297"/>
      <c r="CD62" s="297"/>
      <c r="CE62" s="297"/>
      <c r="CF62" s="297"/>
      <c r="CG62" s="297"/>
      <c r="CH62" s="297"/>
      <c r="CI62" s="297"/>
      <c r="CJ62" s="297"/>
      <c r="CK62" s="297"/>
      <c r="CL62" s="297"/>
      <c r="CM62" s="297"/>
      <c r="CN62" s="297"/>
      <c r="CO62" s="297"/>
      <c r="CP62" s="297"/>
      <c r="CQ62" s="297"/>
      <c r="CR62" s="297"/>
      <c r="CS62" s="297"/>
      <c r="CT62" s="297"/>
      <c r="CU62" s="297"/>
      <c r="CV62" s="297"/>
      <c r="CW62" s="297"/>
      <c r="CX62" s="297"/>
      <c r="CY62" s="297"/>
      <c r="CZ62" s="297"/>
      <c r="DA62" s="297"/>
      <c r="DB62" s="297"/>
      <c r="DC62" s="297"/>
      <c r="DD62" s="297"/>
      <c r="DE62" s="297"/>
      <c r="DF62" s="297"/>
      <c r="DG62" s="297"/>
      <c r="DH62" s="297"/>
      <c r="DI62" s="297"/>
      <c r="DJ62" s="297"/>
      <c r="DK62" s="297"/>
      <c r="DL62" s="297"/>
      <c r="DM62" s="297"/>
      <c r="DN62" s="297"/>
      <c r="DO62" s="297"/>
      <c r="DP62" s="297"/>
      <c r="DQ62" s="297"/>
      <c r="DR62" s="297"/>
      <c r="DS62" s="297"/>
      <c r="DT62" s="297"/>
      <c r="DU62" s="297"/>
      <c r="DV62" s="297"/>
      <c r="DW62" s="297"/>
      <c r="DX62" s="297"/>
      <c r="DY62" s="297"/>
      <c r="DZ62" s="297"/>
      <c r="EA62" s="297"/>
      <c r="EB62" s="297"/>
      <c r="EC62" s="297"/>
      <c r="ED62" s="297"/>
      <c r="EE62" s="297"/>
      <c r="EF62" s="297"/>
      <c r="EG62" s="297"/>
      <c r="EH62" s="297"/>
      <c r="EI62" s="297"/>
      <c r="EJ62" s="297"/>
      <c r="EK62" s="297"/>
      <c r="EL62" s="297"/>
      <c r="EM62" s="297"/>
      <c r="EN62" s="297"/>
      <c r="EO62" s="297"/>
      <c r="EP62" s="297"/>
      <c r="EQ62" s="252"/>
      <c r="ER62" s="252"/>
      <c r="ES62" s="252"/>
      <c r="ET62" s="252"/>
      <c r="EU62" s="252"/>
      <c r="EV62" s="252"/>
      <c r="EW62" s="252"/>
      <c r="EX62" s="252"/>
      <c r="EY62" s="252"/>
      <c r="EZ62" s="252"/>
      <c r="FA62" s="252"/>
      <c r="FB62" s="252"/>
      <c r="FC62" s="252"/>
      <c r="FD62" s="252"/>
    </row>
    <row r="63" spans="1:160">
      <c r="A63" s="482">
        <v>63</v>
      </c>
      <c r="B63" s="479" t="s">
        <v>2465</v>
      </c>
      <c r="C63" s="479">
        <v>4</v>
      </c>
      <c r="D63" s="479" t="s">
        <v>2677</v>
      </c>
      <c r="E63" s="479">
        <v>49</v>
      </c>
      <c r="F63" s="479" t="s">
        <v>2678</v>
      </c>
      <c r="G63" s="479">
        <v>120</v>
      </c>
      <c r="H63" s="479" t="s">
        <v>2683</v>
      </c>
      <c r="I63" s="479">
        <v>72</v>
      </c>
      <c r="J63" s="481" t="s">
        <v>2684</v>
      </c>
      <c r="K63" s="479">
        <v>1734</v>
      </c>
      <c r="L63" s="481">
        <v>17344</v>
      </c>
      <c r="M63" s="479" t="s">
        <v>2681</v>
      </c>
      <c r="N63" s="479">
        <v>4</v>
      </c>
      <c r="O63" s="479" t="s">
        <v>2564</v>
      </c>
      <c r="P63" s="479">
        <v>3</v>
      </c>
      <c r="Q63" s="479">
        <v>0.5</v>
      </c>
      <c r="R63" s="479">
        <v>3.4</v>
      </c>
      <c r="S63" s="479">
        <v>2</v>
      </c>
      <c r="T63" s="479">
        <v>0.1</v>
      </c>
      <c r="U63" s="479">
        <v>0.4</v>
      </c>
      <c r="V63" s="479">
        <v>0</v>
      </c>
      <c r="W63" s="479">
        <v>0.5</v>
      </c>
      <c r="X63" s="479">
        <v>2</v>
      </c>
      <c r="Y63" s="479">
        <v>0.7</v>
      </c>
      <c r="Z63" s="479">
        <v>0</v>
      </c>
      <c r="AA63" s="479">
        <v>0</v>
      </c>
      <c r="AB63" s="479">
        <v>2.7</v>
      </c>
      <c r="AC63" s="480">
        <v>2487192610</v>
      </c>
      <c r="AD63" s="480">
        <v>190000000</v>
      </c>
      <c r="AE63" s="483">
        <v>4996035551</v>
      </c>
      <c r="AF63" s="718">
        <v>0</v>
      </c>
      <c r="AG63" s="480">
        <f t="shared" si="0"/>
        <v>7673228161</v>
      </c>
      <c r="AH63" s="480">
        <v>252745711</v>
      </c>
      <c r="AI63" s="481" t="s">
        <v>2497</v>
      </c>
      <c r="AJ63" s="480">
        <v>1532741973</v>
      </c>
      <c r="AK63" s="718">
        <v>0</v>
      </c>
      <c r="AL63" s="716" t="e">
        <f t="shared" si="1"/>
        <v>#VALUE!</v>
      </c>
      <c r="AM63" s="479">
        <v>0.4</v>
      </c>
      <c r="AN63" s="716">
        <v>1532741973</v>
      </c>
      <c r="AO63" s="481" t="s">
        <v>2509</v>
      </c>
      <c r="AP63" s="481" t="s">
        <v>2685</v>
      </c>
      <c r="AQ63" s="297"/>
      <c r="AR63" s="297"/>
      <c r="AS63" s="297"/>
      <c r="AT63" s="297"/>
      <c r="AU63" s="297"/>
      <c r="AV63" s="297"/>
      <c r="AW63" s="297"/>
      <c r="AX63" s="297"/>
      <c r="AY63" s="297"/>
      <c r="AZ63" s="297"/>
      <c r="BA63" s="297"/>
      <c r="BB63" s="297"/>
      <c r="BC63" s="297"/>
      <c r="BD63" s="297"/>
      <c r="BE63" s="297"/>
      <c r="BF63" s="297"/>
      <c r="BG63" s="297"/>
      <c r="BH63" s="297"/>
      <c r="BI63" s="297"/>
      <c r="BJ63" s="297"/>
      <c r="BK63" s="297"/>
      <c r="BL63" s="297"/>
      <c r="BM63" s="297"/>
      <c r="BN63" s="297"/>
      <c r="BO63" s="297"/>
      <c r="BP63" s="297"/>
      <c r="BQ63" s="297"/>
      <c r="BR63" s="297"/>
      <c r="BS63" s="297"/>
      <c r="BT63" s="297"/>
      <c r="BU63" s="297"/>
      <c r="BV63" s="297"/>
      <c r="BW63" s="297"/>
      <c r="BX63" s="297"/>
      <c r="BY63" s="297"/>
      <c r="BZ63" s="297"/>
      <c r="CA63" s="297"/>
      <c r="CB63" s="297"/>
      <c r="CC63" s="297"/>
      <c r="CD63" s="297"/>
      <c r="CE63" s="297"/>
      <c r="CF63" s="297"/>
      <c r="CG63" s="297"/>
      <c r="CH63" s="297"/>
      <c r="CI63" s="297"/>
      <c r="CJ63" s="297"/>
      <c r="CK63" s="297"/>
      <c r="CL63" s="297"/>
      <c r="CM63" s="297"/>
      <c r="CN63" s="297"/>
      <c r="CO63" s="297"/>
      <c r="CP63" s="297"/>
      <c r="CQ63" s="297"/>
      <c r="CR63" s="297"/>
      <c r="CS63" s="297"/>
      <c r="CT63" s="297"/>
      <c r="CU63" s="297"/>
      <c r="CV63" s="297"/>
      <c r="CW63" s="297"/>
      <c r="CX63" s="297"/>
      <c r="CY63" s="297"/>
      <c r="CZ63" s="297"/>
      <c r="DA63" s="297"/>
      <c r="DB63" s="297"/>
      <c r="DC63" s="297"/>
      <c r="DD63" s="297"/>
      <c r="DE63" s="297"/>
      <c r="DF63" s="297"/>
      <c r="DG63" s="297"/>
      <c r="DH63" s="297"/>
      <c r="DI63" s="297"/>
      <c r="DJ63" s="297"/>
      <c r="DK63" s="297"/>
      <c r="DL63" s="297"/>
      <c r="DM63" s="297"/>
      <c r="DN63" s="297"/>
      <c r="DO63" s="297"/>
      <c r="DP63" s="297"/>
      <c r="DQ63" s="297"/>
      <c r="DR63" s="297"/>
      <c r="DS63" s="297"/>
      <c r="DT63" s="297"/>
      <c r="DU63" s="297"/>
      <c r="DV63" s="297"/>
      <c r="DW63" s="297"/>
      <c r="DX63" s="297"/>
      <c r="DY63" s="297"/>
      <c r="DZ63" s="297"/>
      <c r="EA63" s="297"/>
      <c r="EB63" s="297"/>
      <c r="EC63" s="297"/>
      <c r="ED63" s="297"/>
      <c r="EE63" s="297"/>
      <c r="EF63" s="297"/>
      <c r="EG63" s="297"/>
      <c r="EH63" s="297"/>
      <c r="EI63" s="297"/>
      <c r="EJ63" s="297"/>
      <c r="EK63" s="297"/>
      <c r="EL63" s="297"/>
      <c r="EM63" s="297"/>
      <c r="EN63" s="297"/>
      <c r="EO63" s="297"/>
      <c r="EP63" s="297"/>
      <c r="EQ63" s="252"/>
      <c r="ER63" s="252"/>
      <c r="ES63" s="252"/>
      <c r="ET63" s="252"/>
      <c r="EU63" s="252"/>
      <c r="EV63" s="252"/>
      <c r="EW63" s="252"/>
      <c r="EX63" s="252"/>
      <c r="EY63" s="252"/>
      <c r="EZ63" s="252"/>
      <c r="FA63" s="252"/>
      <c r="FB63" s="252"/>
      <c r="FC63" s="252"/>
      <c r="FD63" s="252"/>
    </row>
    <row r="64" spans="1:160" ht="26.25">
      <c r="A64" s="482">
        <v>64</v>
      </c>
      <c r="B64" s="479" t="s">
        <v>2465</v>
      </c>
      <c r="C64" s="479">
        <v>4</v>
      </c>
      <c r="D64" s="479" t="s">
        <v>2677</v>
      </c>
      <c r="E64" s="479">
        <v>49</v>
      </c>
      <c r="F64" s="479" t="s">
        <v>2678</v>
      </c>
      <c r="G64" s="479">
        <v>121</v>
      </c>
      <c r="H64" s="479" t="s">
        <v>2686</v>
      </c>
      <c r="I64" s="479">
        <v>73</v>
      </c>
      <c r="J64" s="481" t="s">
        <v>2687</v>
      </c>
      <c r="K64" s="479">
        <v>1734</v>
      </c>
      <c r="L64" s="481">
        <v>17345</v>
      </c>
      <c r="M64" s="479" t="s">
        <v>2681</v>
      </c>
      <c r="N64" s="479">
        <v>5</v>
      </c>
      <c r="O64" s="479" t="s">
        <v>2564</v>
      </c>
      <c r="P64" s="479">
        <v>500</v>
      </c>
      <c r="Q64" s="479">
        <v>500</v>
      </c>
      <c r="R64" s="479">
        <v>500</v>
      </c>
      <c r="S64" s="479">
        <v>0</v>
      </c>
      <c r="T64" s="479">
        <v>0</v>
      </c>
      <c r="U64" s="479">
        <v>0</v>
      </c>
      <c r="V64" s="479">
        <v>0</v>
      </c>
      <c r="W64" s="479">
        <v>0</v>
      </c>
      <c r="X64" s="479">
        <v>0</v>
      </c>
      <c r="Y64" s="479">
        <v>0</v>
      </c>
      <c r="Z64" s="479">
        <v>0</v>
      </c>
      <c r="AA64" s="479">
        <v>0</v>
      </c>
      <c r="AB64" s="479">
        <v>0</v>
      </c>
      <c r="AC64" s="484">
        <v>0</v>
      </c>
      <c r="AD64" s="484">
        <v>0</v>
      </c>
      <c r="AE64" s="485" t="s">
        <v>2496</v>
      </c>
      <c r="AF64" s="718">
        <v>0</v>
      </c>
      <c r="AG64" s="480" t="e">
        <f t="shared" si="0"/>
        <v>#VALUE!</v>
      </c>
      <c r="AH64" s="481" t="s">
        <v>2497</v>
      </c>
      <c r="AI64" s="481" t="s">
        <v>2497</v>
      </c>
      <c r="AJ64" s="481" t="s">
        <v>2498</v>
      </c>
      <c r="AK64" s="718">
        <v>0</v>
      </c>
      <c r="AL64" s="716" t="e">
        <f t="shared" si="1"/>
        <v>#VALUE!</v>
      </c>
      <c r="AM64" s="479">
        <v>0</v>
      </c>
      <c r="AN64" s="716" t="s">
        <v>2499</v>
      </c>
      <c r="AO64" s="481" t="s">
        <v>27</v>
      </c>
      <c r="AP64" s="481" t="s">
        <v>27</v>
      </c>
      <c r="AQ64" s="297"/>
      <c r="AR64" s="297"/>
      <c r="AS64" s="297"/>
      <c r="AT64" s="297"/>
      <c r="AU64" s="297"/>
      <c r="AV64" s="297"/>
      <c r="AW64" s="297"/>
      <c r="AX64" s="297"/>
      <c r="AY64" s="297"/>
      <c r="AZ64" s="297"/>
      <c r="BA64" s="297"/>
      <c r="BB64" s="297"/>
      <c r="BC64" s="297"/>
      <c r="BD64" s="297"/>
      <c r="BE64" s="297"/>
      <c r="BF64" s="297"/>
      <c r="BG64" s="297"/>
      <c r="BH64" s="297"/>
      <c r="BI64" s="297"/>
      <c r="BJ64" s="297"/>
      <c r="BK64" s="297"/>
      <c r="BL64" s="297"/>
      <c r="BM64" s="297"/>
      <c r="BN64" s="297"/>
      <c r="BO64" s="297"/>
      <c r="BP64" s="297"/>
      <c r="BQ64" s="297"/>
      <c r="BR64" s="297"/>
      <c r="BS64" s="297"/>
      <c r="BT64" s="297"/>
      <c r="BU64" s="297"/>
      <c r="BV64" s="297"/>
      <c r="BW64" s="297"/>
      <c r="BX64" s="297"/>
      <c r="BY64" s="297"/>
      <c r="BZ64" s="297"/>
      <c r="CA64" s="297"/>
      <c r="CB64" s="297"/>
      <c r="CC64" s="297"/>
      <c r="CD64" s="297"/>
      <c r="CE64" s="297"/>
      <c r="CF64" s="297"/>
      <c r="CG64" s="297"/>
      <c r="CH64" s="297"/>
      <c r="CI64" s="297"/>
      <c r="CJ64" s="297"/>
      <c r="CK64" s="297"/>
      <c r="CL64" s="297"/>
      <c r="CM64" s="297"/>
      <c r="CN64" s="297"/>
      <c r="CO64" s="297"/>
      <c r="CP64" s="297"/>
      <c r="CQ64" s="297"/>
      <c r="CR64" s="297"/>
      <c r="CS64" s="297"/>
      <c r="CT64" s="297"/>
      <c r="CU64" s="297"/>
      <c r="CV64" s="297"/>
      <c r="CW64" s="297"/>
      <c r="CX64" s="297"/>
      <c r="CY64" s="297"/>
      <c r="CZ64" s="297"/>
      <c r="DA64" s="297"/>
      <c r="DB64" s="297"/>
      <c r="DC64" s="297"/>
      <c r="DD64" s="297"/>
      <c r="DE64" s="297"/>
      <c r="DF64" s="297"/>
      <c r="DG64" s="297"/>
      <c r="DH64" s="297"/>
      <c r="DI64" s="297"/>
      <c r="DJ64" s="297"/>
      <c r="DK64" s="297"/>
      <c r="DL64" s="297"/>
      <c r="DM64" s="297"/>
      <c r="DN64" s="297"/>
      <c r="DO64" s="297"/>
      <c r="DP64" s="297"/>
      <c r="DQ64" s="297"/>
      <c r="DR64" s="297"/>
      <c r="DS64" s="297"/>
      <c r="DT64" s="297"/>
      <c r="DU64" s="297"/>
      <c r="DV64" s="297"/>
      <c r="DW64" s="297"/>
      <c r="DX64" s="297"/>
      <c r="DY64" s="297"/>
      <c r="DZ64" s="297"/>
      <c r="EA64" s="297"/>
      <c r="EB64" s="297"/>
      <c r="EC64" s="297"/>
      <c r="ED64" s="297"/>
      <c r="EE64" s="297"/>
      <c r="EF64" s="297"/>
      <c r="EG64" s="297"/>
      <c r="EH64" s="297"/>
      <c r="EI64" s="297"/>
      <c r="EJ64" s="297"/>
      <c r="EK64" s="297"/>
      <c r="EL64" s="297"/>
      <c r="EM64" s="297"/>
      <c r="EN64" s="297"/>
      <c r="EO64" s="297"/>
      <c r="EP64" s="297"/>
      <c r="EQ64" s="252"/>
      <c r="ER64" s="252"/>
      <c r="ES64" s="252"/>
      <c r="ET64" s="252"/>
      <c r="EU64" s="252"/>
      <c r="EV64" s="252"/>
      <c r="EW64" s="252"/>
      <c r="EX64" s="252"/>
      <c r="EY64" s="252"/>
      <c r="EZ64" s="252"/>
      <c r="FA64" s="252"/>
      <c r="FB64" s="252"/>
      <c r="FC64" s="252"/>
      <c r="FD64" s="252"/>
    </row>
    <row r="65" spans="1:160" ht="26.25">
      <c r="A65" s="482">
        <v>61</v>
      </c>
      <c r="B65" s="479" t="s">
        <v>2465</v>
      </c>
      <c r="C65" s="479">
        <v>4</v>
      </c>
      <c r="D65" s="479" t="s">
        <v>2677</v>
      </c>
      <c r="E65" s="479">
        <v>49</v>
      </c>
      <c r="F65" s="479" t="s">
        <v>2678</v>
      </c>
      <c r="G65" s="479">
        <v>122</v>
      </c>
      <c r="H65" s="479" t="s">
        <v>2688</v>
      </c>
      <c r="I65" s="479">
        <v>70</v>
      </c>
      <c r="J65" s="481" t="s">
        <v>2689</v>
      </c>
      <c r="K65" s="479">
        <v>1734</v>
      </c>
      <c r="L65" s="481">
        <v>17342</v>
      </c>
      <c r="M65" s="479" t="s">
        <v>2681</v>
      </c>
      <c r="N65" s="479">
        <v>2</v>
      </c>
      <c r="O65" s="479" t="s">
        <v>2564</v>
      </c>
      <c r="P65" s="479">
        <v>75</v>
      </c>
      <c r="Q65" s="479">
        <v>75</v>
      </c>
      <c r="R65" s="479">
        <v>75</v>
      </c>
      <c r="S65" s="479">
        <v>0</v>
      </c>
      <c r="T65" s="479">
        <v>0</v>
      </c>
      <c r="U65" s="479">
        <v>0</v>
      </c>
      <c r="V65" s="479">
        <v>0</v>
      </c>
      <c r="W65" s="479">
        <v>0</v>
      </c>
      <c r="X65" s="479">
        <v>0</v>
      </c>
      <c r="Y65" s="479">
        <v>0</v>
      </c>
      <c r="Z65" s="479">
        <v>0</v>
      </c>
      <c r="AA65" s="479">
        <v>0</v>
      </c>
      <c r="AB65" s="479">
        <v>0</v>
      </c>
      <c r="AC65" s="484">
        <v>0</v>
      </c>
      <c r="AD65" s="484">
        <v>0</v>
      </c>
      <c r="AE65" s="485" t="s">
        <v>2496</v>
      </c>
      <c r="AF65" s="718">
        <v>0</v>
      </c>
      <c r="AG65" s="480" t="e">
        <f t="shared" si="0"/>
        <v>#VALUE!</v>
      </c>
      <c r="AH65" s="481" t="s">
        <v>2497</v>
      </c>
      <c r="AI65" s="481" t="s">
        <v>2497</v>
      </c>
      <c r="AJ65" s="481" t="s">
        <v>2498</v>
      </c>
      <c r="AK65" s="718">
        <v>0</v>
      </c>
      <c r="AL65" s="716" t="e">
        <f t="shared" si="1"/>
        <v>#VALUE!</v>
      </c>
      <c r="AM65" s="479">
        <v>0</v>
      </c>
      <c r="AN65" s="716" t="s">
        <v>2499</v>
      </c>
      <c r="AO65" s="481" t="s">
        <v>27</v>
      </c>
      <c r="AP65" s="481" t="s">
        <v>27</v>
      </c>
      <c r="AQ65" s="297"/>
      <c r="AR65" s="297"/>
      <c r="AS65" s="297"/>
      <c r="AT65" s="297"/>
      <c r="AU65" s="297"/>
      <c r="AV65" s="297"/>
      <c r="AW65" s="297"/>
      <c r="AX65" s="297"/>
      <c r="AY65" s="297"/>
      <c r="AZ65" s="297"/>
      <c r="BA65" s="297"/>
      <c r="BB65" s="297"/>
      <c r="BC65" s="297"/>
      <c r="BD65" s="297"/>
      <c r="BE65" s="297"/>
      <c r="BF65" s="297"/>
      <c r="BG65" s="297"/>
      <c r="BH65" s="297"/>
      <c r="BI65" s="297"/>
      <c r="BJ65" s="297"/>
      <c r="BK65" s="297"/>
      <c r="BL65" s="297"/>
      <c r="BM65" s="297"/>
      <c r="BN65" s="297"/>
      <c r="BO65" s="297"/>
      <c r="BP65" s="297"/>
      <c r="BQ65" s="297"/>
      <c r="BR65" s="297"/>
      <c r="BS65" s="297"/>
      <c r="BT65" s="297"/>
      <c r="BU65" s="297"/>
      <c r="BV65" s="297"/>
      <c r="BW65" s="297"/>
      <c r="BX65" s="297"/>
      <c r="BY65" s="297"/>
      <c r="BZ65" s="297"/>
      <c r="CA65" s="297"/>
      <c r="CB65" s="297"/>
      <c r="CC65" s="297"/>
      <c r="CD65" s="297"/>
      <c r="CE65" s="297"/>
      <c r="CF65" s="297"/>
      <c r="CG65" s="297"/>
      <c r="CH65" s="297"/>
      <c r="CI65" s="297"/>
      <c r="CJ65" s="297"/>
      <c r="CK65" s="297"/>
      <c r="CL65" s="297"/>
      <c r="CM65" s="297"/>
      <c r="CN65" s="297"/>
      <c r="CO65" s="297"/>
      <c r="CP65" s="297"/>
      <c r="CQ65" s="297"/>
      <c r="CR65" s="297"/>
      <c r="CS65" s="297"/>
      <c r="CT65" s="297"/>
      <c r="CU65" s="297"/>
      <c r="CV65" s="297"/>
      <c r="CW65" s="297"/>
      <c r="CX65" s="297"/>
      <c r="CY65" s="297"/>
      <c r="CZ65" s="297"/>
      <c r="DA65" s="297"/>
      <c r="DB65" s="297"/>
      <c r="DC65" s="297"/>
      <c r="DD65" s="297"/>
      <c r="DE65" s="297"/>
      <c r="DF65" s="297"/>
      <c r="DG65" s="297"/>
      <c r="DH65" s="297"/>
      <c r="DI65" s="297"/>
      <c r="DJ65" s="297"/>
      <c r="DK65" s="297"/>
      <c r="DL65" s="297"/>
      <c r="DM65" s="297"/>
      <c r="DN65" s="297"/>
      <c r="DO65" s="297"/>
      <c r="DP65" s="297"/>
      <c r="DQ65" s="297"/>
      <c r="DR65" s="297"/>
      <c r="DS65" s="297"/>
      <c r="DT65" s="297"/>
      <c r="DU65" s="297"/>
      <c r="DV65" s="297"/>
      <c r="DW65" s="297"/>
      <c r="DX65" s="297"/>
      <c r="DY65" s="297"/>
      <c r="DZ65" s="297"/>
      <c r="EA65" s="297"/>
      <c r="EB65" s="297"/>
      <c r="EC65" s="297"/>
      <c r="ED65" s="297"/>
      <c r="EE65" s="297"/>
      <c r="EF65" s="297"/>
      <c r="EG65" s="297"/>
      <c r="EH65" s="297"/>
      <c r="EI65" s="297"/>
      <c r="EJ65" s="297"/>
      <c r="EK65" s="297"/>
      <c r="EL65" s="297"/>
      <c r="EM65" s="297"/>
      <c r="EN65" s="297"/>
      <c r="EO65" s="297"/>
      <c r="EP65" s="297"/>
      <c r="EQ65" s="252"/>
      <c r="ER65" s="252"/>
      <c r="ES65" s="252"/>
      <c r="ET65" s="252"/>
      <c r="EU65" s="252"/>
      <c r="EV65" s="252"/>
      <c r="EW65" s="252"/>
      <c r="EX65" s="252"/>
      <c r="EY65" s="252"/>
      <c r="EZ65" s="252"/>
      <c r="FA65" s="252"/>
      <c r="FB65" s="252"/>
      <c r="FC65" s="252"/>
      <c r="FD65" s="252"/>
    </row>
    <row r="66" spans="1:160">
      <c r="A66" s="482">
        <v>60</v>
      </c>
      <c r="B66" s="479" t="s">
        <v>2465</v>
      </c>
      <c r="C66" s="479">
        <v>4</v>
      </c>
      <c r="D66" s="479" t="s">
        <v>2677</v>
      </c>
      <c r="E66" s="479">
        <v>49</v>
      </c>
      <c r="F66" s="479" t="s">
        <v>2678</v>
      </c>
      <c r="G66" s="479">
        <v>123</v>
      </c>
      <c r="H66" s="479" t="s">
        <v>2690</v>
      </c>
      <c r="I66" s="479">
        <v>69</v>
      </c>
      <c r="J66" s="481" t="s">
        <v>2691</v>
      </c>
      <c r="K66" s="479">
        <v>1734</v>
      </c>
      <c r="L66" s="481">
        <v>17341</v>
      </c>
      <c r="M66" s="479" t="s">
        <v>2681</v>
      </c>
      <c r="N66" s="479">
        <v>1</v>
      </c>
      <c r="O66" s="479" t="s">
        <v>2564</v>
      </c>
      <c r="P66" s="479">
        <v>900</v>
      </c>
      <c r="Q66" s="479">
        <v>0</v>
      </c>
      <c r="R66" s="479">
        <v>900</v>
      </c>
      <c r="S66" s="479">
        <v>0</v>
      </c>
      <c r="T66" s="479">
        <v>50</v>
      </c>
      <c r="U66" s="479">
        <v>850</v>
      </c>
      <c r="V66" s="479">
        <v>0</v>
      </c>
      <c r="W66" s="479">
        <v>900</v>
      </c>
      <c r="X66" s="479">
        <v>0</v>
      </c>
      <c r="Y66" s="479">
        <v>50</v>
      </c>
      <c r="Z66" s="479">
        <v>0</v>
      </c>
      <c r="AA66" s="479">
        <v>0</v>
      </c>
      <c r="AB66" s="479">
        <v>50</v>
      </c>
      <c r="AC66" s="484">
        <v>0</v>
      </c>
      <c r="AD66" s="480">
        <v>28000000</v>
      </c>
      <c r="AE66" s="483">
        <v>880069077</v>
      </c>
      <c r="AF66" s="718">
        <v>0</v>
      </c>
      <c r="AG66" s="480">
        <f t="shared" si="0"/>
        <v>908069077</v>
      </c>
      <c r="AH66" s="481" t="s">
        <v>2497</v>
      </c>
      <c r="AI66" s="481" t="s">
        <v>2497</v>
      </c>
      <c r="AJ66" s="480">
        <v>382312198</v>
      </c>
      <c r="AK66" s="718">
        <v>0</v>
      </c>
      <c r="AL66" s="716" t="e">
        <f t="shared" si="1"/>
        <v>#VALUE!</v>
      </c>
      <c r="AM66" s="479">
        <v>850</v>
      </c>
      <c r="AN66" s="716">
        <v>382312198</v>
      </c>
      <c r="AO66" s="481" t="s">
        <v>2509</v>
      </c>
      <c r="AP66" s="481" t="s">
        <v>2692</v>
      </c>
      <c r="AQ66" s="297"/>
      <c r="AR66" s="297"/>
      <c r="AS66" s="297"/>
      <c r="AT66" s="297"/>
      <c r="AU66" s="297"/>
      <c r="AV66" s="297"/>
      <c r="AW66" s="297"/>
      <c r="AX66" s="297"/>
      <c r="AY66" s="297"/>
      <c r="AZ66" s="297"/>
      <c r="BA66" s="297"/>
      <c r="BB66" s="297"/>
      <c r="BC66" s="297"/>
      <c r="BD66" s="297"/>
      <c r="BE66" s="297"/>
      <c r="BF66" s="297"/>
      <c r="BG66" s="297"/>
      <c r="BH66" s="297"/>
      <c r="BI66" s="297"/>
      <c r="BJ66" s="297"/>
      <c r="BK66" s="297"/>
      <c r="BL66" s="297"/>
      <c r="BM66" s="297"/>
      <c r="BN66" s="297"/>
      <c r="BO66" s="297"/>
      <c r="BP66" s="297"/>
      <c r="BQ66" s="297"/>
      <c r="BR66" s="297"/>
      <c r="BS66" s="297"/>
      <c r="BT66" s="297"/>
      <c r="BU66" s="297"/>
      <c r="BV66" s="297"/>
      <c r="BW66" s="297"/>
      <c r="BX66" s="297"/>
      <c r="BY66" s="297"/>
      <c r="BZ66" s="297"/>
      <c r="CA66" s="297"/>
      <c r="CB66" s="297"/>
      <c r="CC66" s="297"/>
      <c r="CD66" s="297"/>
      <c r="CE66" s="297"/>
      <c r="CF66" s="297"/>
      <c r="CG66" s="297"/>
      <c r="CH66" s="297"/>
      <c r="CI66" s="297"/>
      <c r="CJ66" s="297"/>
      <c r="CK66" s="297"/>
      <c r="CL66" s="297"/>
      <c r="CM66" s="297"/>
      <c r="CN66" s="297"/>
      <c r="CO66" s="297"/>
      <c r="CP66" s="297"/>
      <c r="CQ66" s="297"/>
      <c r="CR66" s="297"/>
      <c r="CS66" s="297"/>
      <c r="CT66" s="297"/>
      <c r="CU66" s="297"/>
      <c r="CV66" s="297"/>
      <c r="CW66" s="297"/>
      <c r="CX66" s="297"/>
      <c r="CY66" s="297"/>
      <c r="CZ66" s="297"/>
      <c r="DA66" s="297"/>
      <c r="DB66" s="297"/>
      <c r="DC66" s="297"/>
      <c r="DD66" s="297"/>
      <c r="DE66" s="297"/>
      <c r="DF66" s="297"/>
      <c r="DG66" s="297"/>
      <c r="DH66" s="297"/>
      <c r="DI66" s="297"/>
      <c r="DJ66" s="297"/>
      <c r="DK66" s="297"/>
      <c r="DL66" s="297"/>
      <c r="DM66" s="297"/>
      <c r="DN66" s="297"/>
      <c r="DO66" s="297"/>
      <c r="DP66" s="297"/>
      <c r="DQ66" s="297"/>
      <c r="DR66" s="297"/>
      <c r="DS66" s="297"/>
      <c r="DT66" s="297"/>
      <c r="DU66" s="297"/>
      <c r="DV66" s="297"/>
      <c r="DW66" s="297"/>
      <c r="DX66" s="297"/>
      <c r="DY66" s="297"/>
      <c r="DZ66" s="297"/>
      <c r="EA66" s="297"/>
      <c r="EB66" s="297"/>
      <c r="EC66" s="297"/>
      <c r="ED66" s="297"/>
      <c r="EE66" s="297"/>
      <c r="EF66" s="297"/>
      <c r="EG66" s="297"/>
      <c r="EH66" s="297"/>
      <c r="EI66" s="297"/>
      <c r="EJ66" s="297"/>
      <c r="EK66" s="297"/>
      <c r="EL66" s="297"/>
      <c r="EM66" s="297"/>
      <c r="EN66" s="297"/>
      <c r="EO66" s="297"/>
      <c r="EP66" s="297"/>
      <c r="EQ66" s="252"/>
      <c r="ER66" s="252"/>
      <c r="ES66" s="252"/>
      <c r="ET66" s="252"/>
      <c r="EU66" s="252"/>
      <c r="EV66" s="252"/>
      <c r="EW66" s="252"/>
      <c r="EX66" s="252"/>
      <c r="EY66" s="252"/>
      <c r="EZ66" s="252"/>
      <c r="FA66" s="252"/>
      <c r="FB66" s="252"/>
      <c r="FC66" s="252"/>
      <c r="FD66" s="252"/>
    </row>
    <row r="67" spans="1:160" ht="26.25">
      <c r="A67" s="482">
        <v>65</v>
      </c>
      <c r="B67" s="479" t="s">
        <v>2465</v>
      </c>
      <c r="C67" s="479">
        <v>5</v>
      </c>
      <c r="D67" s="479" t="s">
        <v>2693</v>
      </c>
      <c r="E67" s="479">
        <v>54</v>
      </c>
      <c r="F67" s="479" t="s">
        <v>2694</v>
      </c>
      <c r="G67" s="479">
        <v>124</v>
      </c>
      <c r="H67" s="479" t="s">
        <v>2695</v>
      </c>
      <c r="I67" s="479">
        <v>74</v>
      </c>
      <c r="J67" s="481" t="s">
        <v>2696</v>
      </c>
      <c r="K67" s="479">
        <v>1737</v>
      </c>
      <c r="L67" s="481">
        <v>17371</v>
      </c>
      <c r="M67" s="479" t="s">
        <v>2024</v>
      </c>
      <c r="N67" s="479">
        <v>1</v>
      </c>
      <c r="O67" s="479" t="s">
        <v>2697</v>
      </c>
      <c r="P67" s="479">
        <v>1</v>
      </c>
      <c r="Q67" s="479">
        <v>1</v>
      </c>
      <c r="R67" s="479">
        <v>1</v>
      </c>
      <c r="S67" s="479">
        <v>0</v>
      </c>
      <c r="T67" s="479">
        <v>0</v>
      </c>
      <c r="U67" s="479">
        <v>0</v>
      </c>
      <c r="V67" s="479">
        <v>0</v>
      </c>
      <c r="W67" s="479">
        <v>0</v>
      </c>
      <c r="X67" s="479">
        <v>0</v>
      </c>
      <c r="Y67" s="479">
        <v>0</v>
      </c>
      <c r="Z67" s="479">
        <v>0</v>
      </c>
      <c r="AA67" s="479">
        <v>0</v>
      </c>
      <c r="AB67" s="479">
        <v>0</v>
      </c>
      <c r="AC67" s="484">
        <v>0</v>
      </c>
      <c r="AD67" s="484">
        <v>0</v>
      </c>
      <c r="AE67" s="485" t="s">
        <v>2496</v>
      </c>
      <c r="AF67" s="718">
        <v>0</v>
      </c>
      <c r="AG67" s="480" t="e">
        <f t="shared" si="0"/>
        <v>#VALUE!</v>
      </c>
      <c r="AH67" s="481" t="s">
        <v>2497</v>
      </c>
      <c r="AI67" s="481" t="s">
        <v>2497</v>
      </c>
      <c r="AJ67" s="481" t="s">
        <v>2498</v>
      </c>
      <c r="AK67" s="718">
        <v>0</v>
      </c>
      <c r="AL67" s="716" t="e">
        <f t="shared" si="1"/>
        <v>#VALUE!</v>
      </c>
      <c r="AM67" s="479">
        <v>0</v>
      </c>
      <c r="AN67" s="716" t="s">
        <v>2499</v>
      </c>
      <c r="AO67" s="481" t="s">
        <v>27</v>
      </c>
      <c r="AP67" s="481" t="s">
        <v>27</v>
      </c>
      <c r="AQ67" s="297"/>
      <c r="AR67" s="297"/>
      <c r="AS67" s="297"/>
      <c r="AT67" s="297"/>
      <c r="AU67" s="297"/>
      <c r="AV67" s="297"/>
      <c r="AW67" s="297"/>
      <c r="AX67" s="297"/>
      <c r="AY67" s="297"/>
      <c r="AZ67" s="297"/>
      <c r="BA67" s="297"/>
      <c r="BB67" s="297"/>
      <c r="BC67" s="297"/>
      <c r="BD67" s="297"/>
      <c r="BE67" s="297"/>
      <c r="BF67" s="297"/>
      <c r="BG67" s="297"/>
      <c r="BH67" s="297"/>
      <c r="BI67" s="297"/>
      <c r="BJ67" s="297"/>
      <c r="BK67" s="297"/>
      <c r="BL67" s="297"/>
      <c r="BM67" s="297"/>
      <c r="BN67" s="297"/>
      <c r="BO67" s="297"/>
      <c r="BP67" s="297"/>
      <c r="BQ67" s="297"/>
      <c r="BR67" s="297"/>
      <c r="BS67" s="297"/>
      <c r="BT67" s="297"/>
      <c r="BU67" s="297"/>
      <c r="BV67" s="297"/>
      <c r="BW67" s="297"/>
      <c r="BX67" s="297"/>
      <c r="BY67" s="297"/>
      <c r="BZ67" s="297"/>
      <c r="CA67" s="297"/>
      <c r="CB67" s="297"/>
      <c r="CC67" s="297"/>
      <c r="CD67" s="297"/>
      <c r="CE67" s="297"/>
      <c r="CF67" s="297"/>
      <c r="CG67" s="297"/>
      <c r="CH67" s="297"/>
      <c r="CI67" s="297"/>
      <c r="CJ67" s="297"/>
      <c r="CK67" s="297"/>
      <c r="CL67" s="297"/>
      <c r="CM67" s="297"/>
      <c r="CN67" s="297"/>
      <c r="CO67" s="297"/>
      <c r="CP67" s="297"/>
      <c r="CQ67" s="297"/>
      <c r="CR67" s="297"/>
      <c r="CS67" s="297"/>
      <c r="CT67" s="297"/>
      <c r="CU67" s="297"/>
      <c r="CV67" s="297"/>
      <c r="CW67" s="297"/>
      <c r="CX67" s="297"/>
      <c r="CY67" s="297"/>
      <c r="CZ67" s="297"/>
      <c r="DA67" s="297"/>
      <c r="DB67" s="297"/>
      <c r="DC67" s="297"/>
      <c r="DD67" s="297"/>
      <c r="DE67" s="297"/>
      <c r="DF67" s="297"/>
      <c r="DG67" s="297"/>
      <c r="DH67" s="297"/>
      <c r="DI67" s="297"/>
      <c r="DJ67" s="297"/>
      <c r="DK67" s="297"/>
      <c r="DL67" s="297"/>
      <c r="DM67" s="297"/>
      <c r="DN67" s="297"/>
      <c r="DO67" s="297"/>
      <c r="DP67" s="297"/>
      <c r="DQ67" s="297"/>
      <c r="DR67" s="297"/>
      <c r="DS67" s="297"/>
      <c r="DT67" s="297"/>
      <c r="DU67" s="297"/>
      <c r="DV67" s="297"/>
      <c r="DW67" s="297"/>
      <c r="DX67" s="297"/>
      <c r="DY67" s="297"/>
      <c r="DZ67" s="297"/>
      <c r="EA67" s="297"/>
      <c r="EB67" s="297"/>
      <c r="EC67" s="297"/>
      <c r="ED67" s="297"/>
      <c r="EE67" s="297"/>
      <c r="EF67" s="297"/>
      <c r="EG67" s="297"/>
      <c r="EH67" s="297"/>
      <c r="EI67" s="297"/>
      <c r="EJ67" s="297"/>
      <c r="EK67" s="297"/>
      <c r="EL67" s="297"/>
      <c r="EM67" s="297"/>
      <c r="EN67" s="297"/>
      <c r="EO67" s="297"/>
      <c r="EP67" s="297"/>
      <c r="EQ67" s="252"/>
      <c r="ER67" s="252"/>
      <c r="ES67" s="252"/>
      <c r="ET67" s="252"/>
      <c r="EU67" s="252"/>
      <c r="EV67" s="252"/>
      <c r="EW67" s="252"/>
      <c r="EX67" s="252"/>
      <c r="EY67" s="252"/>
      <c r="EZ67" s="252"/>
      <c r="FA67" s="252"/>
      <c r="FB67" s="252"/>
      <c r="FC67" s="252"/>
      <c r="FD67" s="252"/>
    </row>
    <row r="68" spans="1:160" ht="26.25">
      <c r="A68" s="482">
        <v>68</v>
      </c>
      <c r="B68" s="479" t="s">
        <v>2465</v>
      </c>
      <c r="C68" s="479">
        <v>5</v>
      </c>
      <c r="D68" s="479" t="s">
        <v>2693</v>
      </c>
      <c r="E68" s="479">
        <v>55</v>
      </c>
      <c r="F68" s="479" t="s">
        <v>2698</v>
      </c>
      <c r="G68" s="489">
        <v>125</v>
      </c>
      <c r="H68" s="479" t="s">
        <v>2699</v>
      </c>
      <c r="I68" s="479">
        <v>78</v>
      </c>
      <c r="J68" s="481" t="s">
        <v>2700</v>
      </c>
      <c r="K68" s="479">
        <v>1739</v>
      </c>
      <c r="L68" s="481">
        <v>17393</v>
      </c>
      <c r="M68" s="479" t="s">
        <v>2701</v>
      </c>
      <c r="N68" s="479">
        <v>3</v>
      </c>
      <c r="O68" s="479" t="s">
        <v>2702</v>
      </c>
      <c r="P68" s="479">
        <v>450</v>
      </c>
      <c r="Q68" s="479">
        <v>231</v>
      </c>
      <c r="R68" s="479">
        <v>431</v>
      </c>
      <c r="S68" s="479">
        <v>0</v>
      </c>
      <c r="T68" s="479">
        <v>219</v>
      </c>
      <c r="U68" s="479">
        <v>0</v>
      </c>
      <c r="V68" s="479">
        <v>0</v>
      </c>
      <c r="W68" s="479">
        <v>219</v>
      </c>
      <c r="X68" s="479">
        <v>0</v>
      </c>
      <c r="Y68" s="479">
        <v>200</v>
      </c>
      <c r="Z68" s="479">
        <v>0</v>
      </c>
      <c r="AA68" s="479">
        <v>0</v>
      </c>
      <c r="AB68" s="479">
        <v>200</v>
      </c>
      <c r="AC68" s="484">
        <v>0</v>
      </c>
      <c r="AD68" s="480">
        <v>156540001</v>
      </c>
      <c r="AE68" s="485" t="s">
        <v>2496</v>
      </c>
      <c r="AF68" s="718">
        <v>0</v>
      </c>
      <c r="AG68" s="480" t="e">
        <f t="shared" ref="AG68:AG74" si="2">+AC68+AD68+AE68+AF68</f>
        <v>#VALUE!</v>
      </c>
      <c r="AH68" s="481" t="s">
        <v>2497</v>
      </c>
      <c r="AI68" s="480">
        <v>11710001</v>
      </c>
      <c r="AJ68" s="481" t="s">
        <v>2498</v>
      </c>
      <c r="AK68" s="718">
        <v>0</v>
      </c>
      <c r="AL68" s="716" t="e">
        <f t="shared" ref="AL68:AL74" si="3">+AH68+AI68+AJ68+AK68</f>
        <v>#VALUE!</v>
      </c>
      <c r="AM68" s="479">
        <v>0</v>
      </c>
      <c r="AN68" s="716" t="s">
        <v>2499</v>
      </c>
      <c r="AO68" s="481" t="s">
        <v>27</v>
      </c>
      <c r="AP68" s="481" t="s">
        <v>2703</v>
      </c>
      <c r="AQ68" s="297"/>
      <c r="AR68" s="297"/>
      <c r="AS68" s="297"/>
      <c r="AT68" s="297"/>
      <c r="AU68" s="297"/>
      <c r="AV68" s="297"/>
      <c r="AW68" s="297"/>
      <c r="AX68" s="297"/>
      <c r="AY68" s="297"/>
      <c r="AZ68" s="297"/>
      <c r="BA68" s="297"/>
      <c r="BB68" s="297"/>
      <c r="BC68" s="297"/>
      <c r="BD68" s="297"/>
      <c r="BE68" s="297"/>
      <c r="BF68" s="297"/>
      <c r="BG68" s="297"/>
      <c r="BH68" s="297"/>
      <c r="BI68" s="297"/>
      <c r="BJ68" s="297"/>
      <c r="BK68" s="297"/>
      <c r="BL68" s="297"/>
      <c r="BM68" s="297"/>
      <c r="BN68" s="297"/>
      <c r="BO68" s="297"/>
      <c r="BP68" s="297"/>
      <c r="BQ68" s="297"/>
      <c r="BR68" s="297"/>
      <c r="BS68" s="297"/>
      <c r="BT68" s="297"/>
      <c r="BU68" s="297"/>
      <c r="BV68" s="297"/>
      <c r="BW68" s="297"/>
      <c r="BX68" s="297"/>
      <c r="BY68" s="297"/>
      <c r="BZ68" s="297"/>
      <c r="CA68" s="297"/>
      <c r="CB68" s="297"/>
      <c r="CC68" s="297"/>
      <c r="CD68" s="297"/>
      <c r="CE68" s="297"/>
      <c r="CF68" s="297"/>
      <c r="CG68" s="297"/>
      <c r="CH68" s="297"/>
      <c r="CI68" s="297"/>
      <c r="CJ68" s="297"/>
      <c r="CK68" s="297"/>
      <c r="CL68" s="297"/>
      <c r="CM68" s="297"/>
      <c r="CN68" s="297"/>
      <c r="CO68" s="297"/>
      <c r="CP68" s="297"/>
      <c r="CQ68" s="297"/>
      <c r="CR68" s="297"/>
      <c r="CS68" s="297"/>
      <c r="CT68" s="297"/>
      <c r="CU68" s="297"/>
      <c r="CV68" s="297"/>
      <c r="CW68" s="297"/>
      <c r="CX68" s="297"/>
      <c r="CY68" s="297"/>
      <c r="CZ68" s="297"/>
      <c r="DA68" s="297"/>
      <c r="DB68" s="297"/>
      <c r="DC68" s="297"/>
      <c r="DD68" s="297"/>
      <c r="DE68" s="297"/>
      <c r="DF68" s="297"/>
      <c r="DG68" s="297"/>
      <c r="DH68" s="297"/>
      <c r="DI68" s="297"/>
      <c r="DJ68" s="297"/>
      <c r="DK68" s="297"/>
      <c r="DL68" s="297"/>
      <c r="DM68" s="297"/>
      <c r="DN68" s="297"/>
      <c r="DO68" s="297"/>
      <c r="DP68" s="297"/>
      <c r="DQ68" s="297"/>
      <c r="DR68" s="297"/>
      <c r="DS68" s="297"/>
      <c r="DT68" s="297"/>
      <c r="DU68" s="297"/>
      <c r="DV68" s="297"/>
      <c r="DW68" s="297"/>
      <c r="DX68" s="297"/>
      <c r="DY68" s="297"/>
      <c r="DZ68" s="297"/>
      <c r="EA68" s="297"/>
      <c r="EB68" s="297"/>
      <c r="EC68" s="297"/>
      <c r="ED68" s="297"/>
      <c r="EE68" s="297"/>
      <c r="EF68" s="297"/>
      <c r="EG68" s="297"/>
      <c r="EH68" s="297"/>
      <c r="EI68" s="297"/>
      <c r="EJ68" s="297"/>
      <c r="EK68" s="297"/>
      <c r="EL68" s="297"/>
      <c r="EM68" s="297"/>
      <c r="EN68" s="297"/>
      <c r="EO68" s="297"/>
      <c r="EP68" s="297"/>
      <c r="EQ68" s="252"/>
      <c r="ER68" s="252"/>
      <c r="ES68" s="252"/>
      <c r="ET68" s="252"/>
      <c r="EU68" s="252"/>
      <c r="EV68" s="252"/>
      <c r="EW68" s="252"/>
      <c r="EX68" s="252"/>
      <c r="EY68" s="252"/>
      <c r="EZ68" s="252"/>
      <c r="FA68" s="252"/>
      <c r="FB68" s="252"/>
      <c r="FC68" s="252"/>
      <c r="FD68" s="252"/>
    </row>
    <row r="69" spans="1:160">
      <c r="A69" s="482">
        <v>67</v>
      </c>
      <c r="B69" s="479" t="s">
        <v>2465</v>
      </c>
      <c r="C69" s="479">
        <v>5</v>
      </c>
      <c r="D69" s="479" t="s">
        <v>2693</v>
      </c>
      <c r="E69" s="479">
        <v>55</v>
      </c>
      <c r="F69" s="479" t="s">
        <v>2698</v>
      </c>
      <c r="G69" s="479">
        <v>126</v>
      </c>
      <c r="H69" s="479" t="s">
        <v>2704</v>
      </c>
      <c r="I69" s="479">
        <v>77</v>
      </c>
      <c r="J69" s="481" t="s">
        <v>2705</v>
      </c>
      <c r="K69" s="479">
        <v>1739</v>
      </c>
      <c r="L69" s="481">
        <v>17392</v>
      </c>
      <c r="M69" s="479" t="s">
        <v>2701</v>
      </c>
      <c r="N69" s="479">
        <v>2</v>
      </c>
      <c r="O69" s="479" t="s">
        <v>2589</v>
      </c>
      <c r="P69" s="479">
        <v>1</v>
      </c>
      <c r="Q69" s="479">
        <v>0.8</v>
      </c>
      <c r="R69" s="479">
        <v>1.8</v>
      </c>
      <c r="S69" s="479">
        <v>0</v>
      </c>
      <c r="T69" s="479">
        <v>0</v>
      </c>
      <c r="U69" s="479">
        <v>1</v>
      </c>
      <c r="V69" s="479">
        <v>0</v>
      </c>
      <c r="W69" s="479">
        <v>1</v>
      </c>
      <c r="X69" s="479">
        <v>0</v>
      </c>
      <c r="Y69" s="479">
        <v>0</v>
      </c>
      <c r="Z69" s="479">
        <v>0</v>
      </c>
      <c r="AA69" s="479">
        <v>0</v>
      </c>
      <c r="AB69" s="479">
        <v>0</v>
      </c>
      <c r="AC69" s="484">
        <v>0</v>
      </c>
      <c r="AD69" s="484">
        <v>0</v>
      </c>
      <c r="AE69" s="483">
        <v>281216404</v>
      </c>
      <c r="AF69" s="718">
        <v>0</v>
      </c>
      <c r="AG69" s="480">
        <f t="shared" si="2"/>
        <v>281216404</v>
      </c>
      <c r="AH69" s="481" t="s">
        <v>2497</v>
      </c>
      <c r="AI69" s="481" t="s">
        <v>2497</v>
      </c>
      <c r="AJ69" s="480">
        <v>46150000</v>
      </c>
      <c r="AK69" s="718">
        <v>0</v>
      </c>
      <c r="AL69" s="716" t="e">
        <f t="shared" si="3"/>
        <v>#VALUE!</v>
      </c>
      <c r="AM69" s="479">
        <v>1</v>
      </c>
      <c r="AN69" s="716">
        <v>46150000</v>
      </c>
      <c r="AO69" s="481" t="s">
        <v>2471</v>
      </c>
      <c r="AP69" s="481" t="s">
        <v>2706</v>
      </c>
      <c r="AQ69" s="297"/>
      <c r="AR69" s="297"/>
      <c r="AS69" s="297"/>
      <c r="AT69" s="297"/>
      <c r="AU69" s="297"/>
      <c r="AV69" s="297"/>
      <c r="AW69" s="297"/>
      <c r="AX69" s="297"/>
      <c r="AY69" s="297"/>
      <c r="AZ69" s="297"/>
      <c r="BA69" s="297"/>
      <c r="BB69" s="297"/>
      <c r="BC69" s="297"/>
      <c r="BD69" s="297"/>
      <c r="BE69" s="297"/>
      <c r="BF69" s="297"/>
      <c r="BG69" s="297"/>
      <c r="BH69" s="297"/>
      <c r="BI69" s="297"/>
      <c r="BJ69" s="297"/>
      <c r="BK69" s="297"/>
      <c r="BL69" s="297"/>
      <c r="BM69" s="297"/>
      <c r="BN69" s="297"/>
      <c r="BO69" s="297"/>
      <c r="BP69" s="297"/>
      <c r="BQ69" s="297"/>
      <c r="BR69" s="297"/>
      <c r="BS69" s="297"/>
      <c r="BT69" s="297"/>
      <c r="BU69" s="297"/>
      <c r="BV69" s="297"/>
      <c r="BW69" s="297"/>
      <c r="BX69" s="297"/>
      <c r="BY69" s="297"/>
      <c r="BZ69" s="297"/>
      <c r="CA69" s="297"/>
      <c r="CB69" s="297"/>
      <c r="CC69" s="297"/>
      <c r="CD69" s="297"/>
      <c r="CE69" s="297"/>
      <c r="CF69" s="297"/>
      <c r="CG69" s="297"/>
      <c r="CH69" s="297"/>
      <c r="CI69" s="297"/>
      <c r="CJ69" s="297"/>
      <c r="CK69" s="297"/>
      <c r="CL69" s="297"/>
      <c r="CM69" s="297"/>
      <c r="CN69" s="297"/>
      <c r="CO69" s="297"/>
      <c r="CP69" s="297"/>
      <c r="CQ69" s="297"/>
      <c r="CR69" s="297"/>
      <c r="CS69" s="297"/>
      <c r="CT69" s="297"/>
      <c r="CU69" s="297"/>
      <c r="CV69" s="297"/>
      <c r="CW69" s="297"/>
      <c r="CX69" s="297"/>
      <c r="CY69" s="297"/>
      <c r="CZ69" s="297"/>
      <c r="DA69" s="297"/>
      <c r="DB69" s="297"/>
      <c r="DC69" s="297"/>
      <c r="DD69" s="297"/>
      <c r="DE69" s="297"/>
      <c r="DF69" s="297"/>
      <c r="DG69" s="297"/>
      <c r="DH69" s="297"/>
      <c r="DI69" s="297"/>
      <c r="DJ69" s="297"/>
      <c r="DK69" s="297"/>
      <c r="DL69" s="297"/>
      <c r="DM69" s="297"/>
      <c r="DN69" s="297"/>
      <c r="DO69" s="297"/>
      <c r="DP69" s="297"/>
      <c r="DQ69" s="297"/>
      <c r="DR69" s="297"/>
      <c r="DS69" s="297"/>
      <c r="DT69" s="297"/>
      <c r="DU69" s="297"/>
      <c r="DV69" s="297"/>
      <c r="DW69" s="297"/>
      <c r="DX69" s="297"/>
      <c r="DY69" s="297"/>
      <c r="DZ69" s="297"/>
      <c r="EA69" s="297"/>
      <c r="EB69" s="297"/>
      <c r="EC69" s="297"/>
      <c r="ED69" s="297"/>
      <c r="EE69" s="297"/>
      <c r="EF69" s="297"/>
      <c r="EG69" s="297"/>
      <c r="EH69" s="297"/>
      <c r="EI69" s="297"/>
      <c r="EJ69" s="297"/>
      <c r="EK69" s="297"/>
      <c r="EL69" s="297"/>
      <c r="EM69" s="297"/>
      <c r="EN69" s="297"/>
      <c r="EO69" s="297"/>
      <c r="EP69" s="297"/>
      <c r="EQ69" s="252"/>
      <c r="ER69" s="252"/>
      <c r="ES69" s="252"/>
      <c r="ET69" s="252"/>
      <c r="EU69" s="252"/>
      <c r="EV69" s="252"/>
      <c r="EW69" s="252"/>
      <c r="EX69" s="252"/>
      <c r="EY69" s="252"/>
      <c r="EZ69" s="252"/>
      <c r="FA69" s="252"/>
      <c r="FB69" s="252"/>
      <c r="FC69" s="252"/>
      <c r="FD69" s="252"/>
    </row>
    <row r="70" spans="1:160" ht="26.25">
      <c r="A70" s="482">
        <v>66</v>
      </c>
      <c r="B70" s="479" t="s">
        <v>2465</v>
      </c>
      <c r="C70" s="479">
        <v>5</v>
      </c>
      <c r="D70" s="479" t="s">
        <v>2693</v>
      </c>
      <c r="E70" s="479">
        <v>55</v>
      </c>
      <c r="F70" s="479" t="s">
        <v>2698</v>
      </c>
      <c r="G70" s="479">
        <v>127</v>
      </c>
      <c r="H70" s="479" t="s">
        <v>2707</v>
      </c>
      <c r="I70" s="479">
        <v>76</v>
      </c>
      <c r="J70" s="481" t="s">
        <v>2708</v>
      </c>
      <c r="K70" s="479">
        <v>1739</v>
      </c>
      <c r="L70" s="481">
        <v>17391</v>
      </c>
      <c r="M70" s="479" t="s">
        <v>2701</v>
      </c>
      <c r="N70" s="479">
        <v>1</v>
      </c>
      <c r="O70" s="479" t="s">
        <v>2709</v>
      </c>
      <c r="P70" s="479">
        <v>17</v>
      </c>
      <c r="Q70" s="479">
        <v>0</v>
      </c>
      <c r="R70" s="479">
        <v>17</v>
      </c>
      <c r="S70" s="479">
        <v>17</v>
      </c>
      <c r="T70" s="479">
        <v>0</v>
      </c>
      <c r="U70" s="479">
        <v>0</v>
      </c>
      <c r="V70" s="479">
        <v>0</v>
      </c>
      <c r="W70" s="479">
        <v>0</v>
      </c>
      <c r="X70" s="479">
        <v>18</v>
      </c>
      <c r="Y70" s="479">
        <v>0</v>
      </c>
      <c r="Z70" s="479">
        <v>0</v>
      </c>
      <c r="AA70" s="479">
        <v>0</v>
      </c>
      <c r="AB70" s="479">
        <v>18</v>
      </c>
      <c r="AC70" s="480">
        <v>248076704</v>
      </c>
      <c r="AD70" s="484">
        <v>0</v>
      </c>
      <c r="AE70" s="485" t="s">
        <v>2496</v>
      </c>
      <c r="AF70" s="718">
        <v>0</v>
      </c>
      <c r="AG70" s="480" t="e">
        <f t="shared" si="2"/>
        <v>#VALUE!</v>
      </c>
      <c r="AH70" s="480">
        <v>238015204</v>
      </c>
      <c r="AI70" s="481" t="s">
        <v>2497</v>
      </c>
      <c r="AJ70" s="481" t="s">
        <v>2498</v>
      </c>
      <c r="AK70" s="718">
        <v>0</v>
      </c>
      <c r="AL70" s="716" t="e">
        <f t="shared" si="3"/>
        <v>#VALUE!</v>
      </c>
      <c r="AM70" s="479">
        <v>0</v>
      </c>
      <c r="AN70" s="716" t="s">
        <v>2499</v>
      </c>
      <c r="AO70" s="481" t="s">
        <v>27</v>
      </c>
      <c r="AP70" s="481" t="s">
        <v>27</v>
      </c>
      <c r="AQ70" s="297"/>
      <c r="AR70" s="297"/>
      <c r="AS70" s="297"/>
      <c r="AT70" s="297"/>
      <c r="AU70" s="297"/>
      <c r="AV70" s="297"/>
      <c r="AW70" s="297"/>
      <c r="AX70" s="297"/>
      <c r="AY70" s="297"/>
      <c r="AZ70" s="297"/>
      <c r="BA70" s="297"/>
      <c r="BB70" s="297"/>
      <c r="BC70" s="297"/>
      <c r="BD70" s="297"/>
      <c r="BE70" s="297"/>
      <c r="BF70" s="297"/>
      <c r="BG70" s="297"/>
      <c r="BH70" s="297"/>
      <c r="BI70" s="297"/>
      <c r="BJ70" s="297"/>
      <c r="BK70" s="297"/>
      <c r="BL70" s="297"/>
      <c r="BM70" s="297"/>
      <c r="BN70" s="297"/>
      <c r="BO70" s="297"/>
      <c r="BP70" s="297"/>
      <c r="BQ70" s="297"/>
      <c r="BR70" s="297"/>
      <c r="BS70" s="297"/>
      <c r="BT70" s="297"/>
      <c r="BU70" s="297"/>
      <c r="BV70" s="297"/>
      <c r="BW70" s="297"/>
      <c r="BX70" s="297"/>
      <c r="BY70" s="297"/>
      <c r="BZ70" s="297"/>
      <c r="CA70" s="297"/>
      <c r="CB70" s="297"/>
      <c r="CC70" s="297"/>
      <c r="CD70" s="297"/>
      <c r="CE70" s="297"/>
      <c r="CF70" s="297"/>
      <c r="CG70" s="297"/>
      <c r="CH70" s="297"/>
      <c r="CI70" s="297"/>
      <c r="CJ70" s="297"/>
      <c r="CK70" s="297"/>
      <c r="CL70" s="297"/>
      <c r="CM70" s="297"/>
      <c r="CN70" s="297"/>
      <c r="CO70" s="297"/>
      <c r="CP70" s="297"/>
      <c r="CQ70" s="297"/>
      <c r="CR70" s="297"/>
      <c r="CS70" s="297"/>
      <c r="CT70" s="297"/>
      <c r="CU70" s="297"/>
      <c r="CV70" s="297"/>
      <c r="CW70" s="297"/>
      <c r="CX70" s="297"/>
      <c r="CY70" s="297"/>
      <c r="CZ70" s="297"/>
      <c r="DA70" s="297"/>
      <c r="DB70" s="297"/>
      <c r="DC70" s="297"/>
      <c r="DD70" s="297"/>
      <c r="DE70" s="297"/>
      <c r="DF70" s="297"/>
      <c r="DG70" s="297"/>
      <c r="DH70" s="297"/>
      <c r="DI70" s="297"/>
      <c r="DJ70" s="297"/>
      <c r="DK70" s="297"/>
      <c r="DL70" s="297"/>
      <c r="DM70" s="297"/>
      <c r="DN70" s="297"/>
      <c r="DO70" s="297"/>
      <c r="DP70" s="297"/>
      <c r="DQ70" s="297"/>
      <c r="DR70" s="297"/>
      <c r="DS70" s="297"/>
      <c r="DT70" s="297"/>
      <c r="DU70" s="297"/>
      <c r="DV70" s="297"/>
      <c r="DW70" s="297"/>
      <c r="DX70" s="297"/>
      <c r="DY70" s="297"/>
      <c r="DZ70" s="297"/>
      <c r="EA70" s="297"/>
      <c r="EB70" s="297"/>
      <c r="EC70" s="297"/>
      <c r="ED70" s="297"/>
      <c r="EE70" s="297"/>
      <c r="EF70" s="297"/>
      <c r="EG70" s="297"/>
      <c r="EH70" s="297"/>
      <c r="EI70" s="297"/>
      <c r="EJ70" s="297"/>
      <c r="EK70" s="297"/>
      <c r="EL70" s="297"/>
      <c r="EM70" s="297"/>
      <c r="EN70" s="297"/>
      <c r="EO70" s="297"/>
      <c r="EP70" s="297"/>
      <c r="EQ70" s="252"/>
      <c r="ER70" s="252"/>
      <c r="ES70" s="252"/>
      <c r="ET70" s="252"/>
      <c r="EU70" s="252"/>
      <c r="EV70" s="252"/>
      <c r="EW70" s="252"/>
      <c r="EX70" s="252"/>
      <c r="EY70" s="252"/>
      <c r="EZ70" s="252"/>
      <c r="FA70" s="252"/>
      <c r="FB70" s="252"/>
      <c r="FC70" s="252"/>
      <c r="FD70" s="252"/>
    </row>
    <row r="71" spans="1:160">
      <c r="A71" s="482">
        <v>69</v>
      </c>
      <c r="B71" s="479" t="s">
        <v>2465</v>
      </c>
      <c r="C71" s="479">
        <v>5</v>
      </c>
      <c r="D71" s="479" t="s">
        <v>2693</v>
      </c>
      <c r="E71" s="479">
        <v>55</v>
      </c>
      <c r="F71" s="479" t="s">
        <v>2698</v>
      </c>
      <c r="G71" s="479">
        <v>128</v>
      </c>
      <c r="H71" s="479" t="s">
        <v>2710</v>
      </c>
      <c r="I71" s="479">
        <v>79</v>
      </c>
      <c r="J71" s="481" t="s">
        <v>2711</v>
      </c>
      <c r="K71" s="479">
        <v>1739</v>
      </c>
      <c r="L71" s="481">
        <v>17394</v>
      </c>
      <c r="M71" s="479" t="s">
        <v>2701</v>
      </c>
      <c r="N71" s="479">
        <v>4</v>
      </c>
      <c r="O71" s="479" t="s">
        <v>2624</v>
      </c>
      <c r="P71" s="479">
        <v>40</v>
      </c>
      <c r="Q71" s="479">
        <v>14</v>
      </c>
      <c r="R71" s="479">
        <v>40</v>
      </c>
      <c r="S71" s="479">
        <v>0</v>
      </c>
      <c r="T71" s="479">
        <v>13</v>
      </c>
      <c r="U71" s="479">
        <v>14</v>
      </c>
      <c r="V71" s="479">
        <v>0</v>
      </c>
      <c r="W71" s="479">
        <v>27</v>
      </c>
      <c r="X71" s="479">
        <v>0</v>
      </c>
      <c r="Y71" s="479">
        <v>10</v>
      </c>
      <c r="Z71" s="479">
        <v>2</v>
      </c>
      <c r="AA71" s="479">
        <v>0</v>
      </c>
      <c r="AB71" s="479">
        <v>12</v>
      </c>
      <c r="AC71" s="484">
        <v>0</v>
      </c>
      <c r="AD71" s="480">
        <v>156540001</v>
      </c>
      <c r="AE71" s="483">
        <v>358000000</v>
      </c>
      <c r="AF71" s="718">
        <v>0</v>
      </c>
      <c r="AG71" s="480">
        <f t="shared" si="2"/>
        <v>514540001</v>
      </c>
      <c r="AH71" s="481" t="s">
        <v>2497</v>
      </c>
      <c r="AI71" s="480">
        <v>11710001</v>
      </c>
      <c r="AJ71" s="480">
        <v>79350000</v>
      </c>
      <c r="AK71" s="718">
        <v>0</v>
      </c>
      <c r="AL71" s="716" t="e">
        <f t="shared" si="3"/>
        <v>#VALUE!</v>
      </c>
      <c r="AM71" s="479">
        <v>14</v>
      </c>
      <c r="AN71" s="716">
        <v>79350000</v>
      </c>
      <c r="AO71" s="481" t="s">
        <v>2509</v>
      </c>
      <c r="AP71" s="481" t="s">
        <v>2712</v>
      </c>
      <c r="AQ71" s="297"/>
      <c r="AR71" s="297"/>
      <c r="AS71" s="297"/>
      <c r="AT71" s="297"/>
      <c r="AU71" s="297"/>
      <c r="AV71" s="297"/>
      <c r="AW71" s="297"/>
      <c r="AX71" s="297"/>
      <c r="AY71" s="297"/>
      <c r="AZ71" s="297"/>
      <c r="BA71" s="297"/>
      <c r="BB71" s="297"/>
      <c r="BC71" s="297"/>
      <c r="BD71" s="297"/>
      <c r="BE71" s="297"/>
      <c r="BF71" s="297"/>
      <c r="BG71" s="297"/>
      <c r="BH71" s="297"/>
      <c r="BI71" s="297"/>
      <c r="BJ71" s="297"/>
      <c r="BK71" s="297"/>
      <c r="BL71" s="297"/>
      <c r="BM71" s="297"/>
      <c r="BN71" s="297"/>
      <c r="BO71" s="297"/>
      <c r="BP71" s="297"/>
      <c r="BQ71" s="297"/>
      <c r="BR71" s="297"/>
      <c r="BS71" s="297"/>
      <c r="BT71" s="297"/>
      <c r="BU71" s="297"/>
      <c r="BV71" s="297"/>
      <c r="BW71" s="297"/>
      <c r="BX71" s="297"/>
      <c r="BY71" s="297"/>
      <c r="BZ71" s="297"/>
      <c r="CA71" s="297"/>
      <c r="CB71" s="297"/>
      <c r="CC71" s="297"/>
      <c r="CD71" s="297"/>
      <c r="CE71" s="297"/>
      <c r="CF71" s="297"/>
      <c r="CG71" s="297"/>
      <c r="CH71" s="297"/>
      <c r="CI71" s="297"/>
      <c r="CJ71" s="297"/>
      <c r="CK71" s="297"/>
      <c r="CL71" s="297"/>
      <c r="CM71" s="297"/>
      <c r="CN71" s="297"/>
      <c r="CO71" s="297"/>
      <c r="CP71" s="297"/>
      <c r="CQ71" s="297"/>
      <c r="CR71" s="297"/>
      <c r="CS71" s="297"/>
      <c r="CT71" s="297"/>
      <c r="CU71" s="297"/>
      <c r="CV71" s="297"/>
      <c r="CW71" s="297"/>
      <c r="CX71" s="297"/>
      <c r="CY71" s="297"/>
      <c r="CZ71" s="297"/>
      <c r="DA71" s="297"/>
      <c r="DB71" s="297"/>
      <c r="DC71" s="297"/>
      <c r="DD71" s="297"/>
      <c r="DE71" s="297"/>
      <c r="DF71" s="297"/>
      <c r="DG71" s="297"/>
      <c r="DH71" s="297"/>
      <c r="DI71" s="297"/>
      <c r="DJ71" s="297"/>
      <c r="DK71" s="297"/>
      <c r="DL71" s="297"/>
      <c r="DM71" s="297"/>
      <c r="DN71" s="297"/>
      <c r="DO71" s="297"/>
      <c r="DP71" s="297"/>
      <c r="DQ71" s="297"/>
      <c r="DR71" s="297"/>
      <c r="DS71" s="297"/>
      <c r="DT71" s="297"/>
      <c r="DU71" s="297"/>
      <c r="DV71" s="297"/>
      <c r="DW71" s="297"/>
      <c r="DX71" s="297"/>
      <c r="DY71" s="297"/>
      <c r="DZ71" s="297"/>
      <c r="EA71" s="297"/>
      <c r="EB71" s="297"/>
      <c r="EC71" s="297"/>
      <c r="ED71" s="297"/>
      <c r="EE71" s="297"/>
      <c r="EF71" s="297"/>
      <c r="EG71" s="297"/>
      <c r="EH71" s="297"/>
      <c r="EI71" s="297"/>
      <c r="EJ71" s="297"/>
      <c r="EK71" s="297"/>
      <c r="EL71" s="297"/>
      <c r="EM71" s="297"/>
      <c r="EN71" s="297"/>
      <c r="EO71" s="297"/>
      <c r="EP71" s="297"/>
      <c r="EQ71" s="252"/>
      <c r="ER71" s="252"/>
      <c r="ES71" s="252"/>
      <c r="ET71" s="252"/>
      <c r="EU71" s="252"/>
      <c r="EV71" s="252"/>
      <c r="EW71" s="252"/>
      <c r="EX71" s="252"/>
      <c r="EY71" s="252"/>
      <c r="EZ71" s="252"/>
      <c r="FA71" s="252"/>
      <c r="FB71" s="252"/>
      <c r="FC71" s="252"/>
      <c r="FD71" s="252"/>
    </row>
    <row r="72" spans="1:160">
      <c r="A72" s="482">
        <v>72</v>
      </c>
      <c r="B72" s="479" t="s">
        <v>2465</v>
      </c>
      <c r="C72" s="479">
        <v>5</v>
      </c>
      <c r="D72" s="479" t="s">
        <v>2693</v>
      </c>
      <c r="E72" s="479">
        <v>57</v>
      </c>
      <c r="F72" s="479" t="s">
        <v>2713</v>
      </c>
      <c r="G72" s="479">
        <v>129</v>
      </c>
      <c r="H72" s="479" t="s">
        <v>2714</v>
      </c>
      <c r="I72" s="479">
        <v>83</v>
      </c>
      <c r="J72" s="481" t="s">
        <v>2715</v>
      </c>
      <c r="K72" s="479">
        <v>1741</v>
      </c>
      <c r="L72" s="481">
        <v>17412</v>
      </c>
      <c r="M72" s="479" t="s">
        <v>2716</v>
      </c>
      <c r="N72" s="479">
        <v>2</v>
      </c>
      <c r="O72" s="479" t="s">
        <v>2570</v>
      </c>
      <c r="P72" s="479">
        <v>1</v>
      </c>
      <c r="Q72" s="479">
        <v>1</v>
      </c>
      <c r="R72" s="479">
        <v>1</v>
      </c>
      <c r="S72" s="479">
        <v>1</v>
      </c>
      <c r="T72" s="479">
        <v>1</v>
      </c>
      <c r="U72" s="479">
        <v>1</v>
      </c>
      <c r="V72" s="479">
        <v>0</v>
      </c>
      <c r="W72" s="479">
        <v>2</v>
      </c>
      <c r="X72" s="479">
        <v>1</v>
      </c>
      <c r="Y72" s="479">
        <v>1</v>
      </c>
      <c r="Z72" s="479">
        <v>0</v>
      </c>
      <c r="AA72" s="479">
        <v>0</v>
      </c>
      <c r="AB72" s="479">
        <v>2</v>
      </c>
      <c r="AC72" s="480">
        <v>54000000</v>
      </c>
      <c r="AD72" s="480">
        <v>75000000</v>
      </c>
      <c r="AE72" s="483">
        <v>180000000</v>
      </c>
      <c r="AF72" s="718">
        <v>0</v>
      </c>
      <c r="AG72" s="480">
        <f t="shared" si="2"/>
        <v>309000000</v>
      </c>
      <c r="AH72" s="481" t="s">
        <v>2497</v>
      </c>
      <c r="AI72" s="480">
        <v>15000000</v>
      </c>
      <c r="AJ72" s="480">
        <v>8709295</v>
      </c>
      <c r="AK72" s="718">
        <v>0</v>
      </c>
      <c r="AL72" s="716" t="e">
        <f t="shared" si="3"/>
        <v>#VALUE!</v>
      </c>
      <c r="AM72" s="479">
        <v>1</v>
      </c>
      <c r="AN72" s="716">
        <v>8709295</v>
      </c>
      <c r="AO72" s="481" t="s">
        <v>2509</v>
      </c>
      <c r="AP72" s="481" t="s">
        <v>27</v>
      </c>
      <c r="AQ72" s="297"/>
      <c r="AR72" s="297"/>
      <c r="AS72" s="297"/>
      <c r="AT72" s="297"/>
      <c r="AU72" s="297"/>
      <c r="AV72" s="297"/>
      <c r="AW72" s="297"/>
      <c r="AX72" s="297"/>
      <c r="AY72" s="297"/>
      <c r="AZ72" s="297"/>
      <c r="BA72" s="297"/>
      <c r="BB72" s="297"/>
      <c r="BC72" s="297"/>
      <c r="BD72" s="297"/>
      <c r="BE72" s="297"/>
      <c r="BF72" s="297"/>
      <c r="BG72" s="297"/>
      <c r="BH72" s="297"/>
      <c r="BI72" s="297"/>
      <c r="BJ72" s="297"/>
      <c r="BK72" s="297"/>
      <c r="BL72" s="297"/>
      <c r="BM72" s="297"/>
      <c r="BN72" s="297"/>
      <c r="BO72" s="297"/>
      <c r="BP72" s="297"/>
      <c r="BQ72" s="297"/>
      <c r="BR72" s="297"/>
      <c r="BS72" s="297"/>
      <c r="BT72" s="297"/>
      <c r="BU72" s="297"/>
      <c r="BV72" s="297"/>
      <c r="BW72" s="297"/>
      <c r="BX72" s="297"/>
      <c r="BY72" s="297"/>
      <c r="BZ72" s="297"/>
      <c r="CA72" s="297"/>
      <c r="CB72" s="297"/>
      <c r="CC72" s="297"/>
      <c r="CD72" s="297"/>
      <c r="CE72" s="297"/>
      <c r="CF72" s="297"/>
      <c r="CG72" s="297"/>
      <c r="CH72" s="297"/>
      <c r="CI72" s="297"/>
      <c r="CJ72" s="297"/>
      <c r="CK72" s="297"/>
      <c r="CL72" s="297"/>
      <c r="CM72" s="297"/>
      <c r="CN72" s="297"/>
      <c r="CO72" s="297"/>
      <c r="CP72" s="297"/>
      <c r="CQ72" s="297"/>
      <c r="CR72" s="297"/>
      <c r="CS72" s="297"/>
      <c r="CT72" s="297"/>
      <c r="CU72" s="297"/>
      <c r="CV72" s="297"/>
      <c r="CW72" s="297"/>
      <c r="CX72" s="297"/>
      <c r="CY72" s="297"/>
      <c r="CZ72" s="297"/>
      <c r="DA72" s="297"/>
      <c r="DB72" s="297"/>
      <c r="DC72" s="297"/>
      <c r="DD72" s="297"/>
      <c r="DE72" s="297"/>
      <c r="DF72" s="297"/>
      <c r="DG72" s="297"/>
      <c r="DH72" s="297"/>
      <c r="DI72" s="297"/>
      <c r="DJ72" s="297"/>
      <c r="DK72" s="297"/>
      <c r="DL72" s="297"/>
      <c r="DM72" s="297"/>
      <c r="DN72" s="297"/>
      <c r="DO72" s="297"/>
      <c r="DP72" s="297"/>
      <c r="DQ72" s="297"/>
      <c r="DR72" s="297"/>
      <c r="DS72" s="297"/>
      <c r="DT72" s="297"/>
      <c r="DU72" s="297"/>
      <c r="DV72" s="297"/>
      <c r="DW72" s="297"/>
      <c r="DX72" s="297"/>
      <c r="DY72" s="297"/>
      <c r="DZ72" s="297"/>
      <c r="EA72" s="297"/>
      <c r="EB72" s="297"/>
      <c r="EC72" s="297"/>
      <c r="ED72" s="297"/>
      <c r="EE72" s="297"/>
      <c r="EF72" s="297"/>
      <c r="EG72" s="297"/>
      <c r="EH72" s="297"/>
      <c r="EI72" s="297"/>
      <c r="EJ72" s="297"/>
      <c r="EK72" s="297"/>
      <c r="EL72" s="297"/>
      <c r="EM72" s="297"/>
      <c r="EN72" s="297"/>
      <c r="EO72" s="297"/>
      <c r="EP72" s="297"/>
      <c r="EQ72" s="252"/>
      <c r="ER72" s="252"/>
      <c r="ES72" s="252"/>
      <c r="ET72" s="252"/>
      <c r="EU72" s="252"/>
      <c r="EV72" s="252"/>
      <c r="EW72" s="252"/>
      <c r="EX72" s="252"/>
      <c r="EY72" s="252"/>
      <c r="EZ72" s="252"/>
      <c r="FA72" s="252"/>
      <c r="FB72" s="252"/>
      <c r="FC72" s="252"/>
      <c r="FD72" s="252"/>
    </row>
    <row r="73" spans="1:160">
      <c r="A73" s="482">
        <v>70</v>
      </c>
      <c r="B73" s="479" t="s">
        <v>2465</v>
      </c>
      <c r="C73" s="479">
        <v>5</v>
      </c>
      <c r="D73" s="479" t="s">
        <v>2693</v>
      </c>
      <c r="E73" s="479">
        <v>57</v>
      </c>
      <c r="F73" s="479" t="s">
        <v>2713</v>
      </c>
      <c r="G73" s="479">
        <v>130</v>
      </c>
      <c r="H73" s="479" t="s">
        <v>2717</v>
      </c>
      <c r="I73" s="479">
        <v>82</v>
      </c>
      <c r="J73" s="481" t="s">
        <v>2718</v>
      </c>
      <c r="K73" s="479">
        <v>1741</v>
      </c>
      <c r="L73" s="481">
        <v>17411</v>
      </c>
      <c r="M73" s="479" t="s">
        <v>2716</v>
      </c>
      <c r="N73" s="479">
        <v>1</v>
      </c>
      <c r="O73" s="479" t="s">
        <v>2570</v>
      </c>
      <c r="P73" s="479">
        <v>4</v>
      </c>
      <c r="Q73" s="479">
        <v>1</v>
      </c>
      <c r="R73" s="479">
        <v>4</v>
      </c>
      <c r="S73" s="479">
        <v>1</v>
      </c>
      <c r="T73" s="479">
        <v>1</v>
      </c>
      <c r="U73" s="479">
        <v>1</v>
      </c>
      <c r="V73" s="479">
        <v>0</v>
      </c>
      <c r="W73" s="479">
        <v>2</v>
      </c>
      <c r="X73" s="479">
        <v>1</v>
      </c>
      <c r="Y73" s="479">
        <v>1</v>
      </c>
      <c r="Z73" s="479">
        <v>0.75</v>
      </c>
      <c r="AA73" s="479">
        <v>0.5</v>
      </c>
      <c r="AB73" s="479">
        <v>3.25</v>
      </c>
      <c r="AC73" s="480">
        <v>1439849665</v>
      </c>
      <c r="AD73" s="480">
        <v>2490965213</v>
      </c>
      <c r="AE73" s="483">
        <v>3074418638</v>
      </c>
      <c r="AF73" s="718">
        <v>0</v>
      </c>
      <c r="AG73" s="480">
        <f t="shared" si="2"/>
        <v>7005233516</v>
      </c>
      <c r="AH73" s="480">
        <v>1277150231</v>
      </c>
      <c r="AI73" s="480">
        <v>1973815047</v>
      </c>
      <c r="AJ73" s="480">
        <v>2347126195</v>
      </c>
      <c r="AK73" s="718">
        <v>0</v>
      </c>
      <c r="AL73" s="716">
        <f t="shared" si="3"/>
        <v>5598091473</v>
      </c>
      <c r="AM73" s="479">
        <v>1</v>
      </c>
      <c r="AN73" s="716">
        <v>2347126195</v>
      </c>
      <c r="AO73" s="481" t="s">
        <v>2471</v>
      </c>
      <c r="AP73" s="481" t="s">
        <v>2719</v>
      </c>
      <c r="AQ73" s="297"/>
      <c r="AR73" s="297"/>
      <c r="AS73" s="297"/>
      <c r="AT73" s="297"/>
      <c r="AU73" s="297"/>
      <c r="AV73" s="297"/>
      <c r="AW73" s="297"/>
      <c r="AX73" s="297"/>
      <c r="AY73" s="297"/>
      <c r="AZ73" s="297"/>
      <c r="BA73" s="297"/>
      <c r="BB73" s="297"/>
      <c r="BC73" s="297"/>
      <c r="BD73" s="297"/>
      <c r="BE73" s="297"/>
      <c r="BF73" s="297"/>
      <c r="BG73" s="297"/>
      <c r="BH73" s="297"/>
      <c r="BI73" s="297"/>
      <c r="BJ73" s="297"/>
      <c r="BK73" s="297"/>
      <c r="BL73" s="297"/>
      <c r="BM73" s="297"/>
      <c r="BN73" s="297"/>
      <c r="BO73" s="297"/>
      <c r="BP73" s="297"/>
      <c r="BQ73" s="297"/>
      <c r="BR73" s="297"/>
      <c r="BS73" s="297"/>
      <c r="BT73" s="297"/>
      <c r="BU73" s="297"/>
      <c r="BV73" s="297"/>
      <c r="BW73" s="297"/>
      <c r="BX73" s="297"/>
      <c r="BY73" s="297"/>
      <c r="BZ73" s="297"/>
      <c r="CA73" s="297"/>
      <c r="CB73" s="297"/>
      <c r="CC73" s="297"/>
      <c r="CD73" s="297"/>
      <c r="CE73" s="297"/>
      <c r="CF73" s="297"/>
      <c r="CG73" s="297"/>
      <c r="CH73" s="297"/>
      <c r="CI73" s="297"/>
      <c r="CJ73" s="297"/>
      <c r="CK73" s="297"/>
      <c r="CL73" s="297"/>
      <c r="CM73" s="297"/>
      <c r="CN73" s="297"/>
      <c r="CO73" s="297"/>
      <c r="CP73" s="297"/>
      <c r="CQ73" s="297"/>
      <c r="CR73" s="297"/>
      <c r="CS73" s="297"/>
      <c r="CT73" s="297"/>
      <c r="CU73" s="297"/>
      <c r="CV73" s="297"/>
      <c r="CW73" s="297"/>
      <c r="CX73" s="297"/>
      <c r="CY73" s="297"/>
      <c r="CZ73" s="297"/>
      <c r="DA73" s="297"/>
      <c r="DB73" s="297"/>
      <c r="DC73" s="297"/>
      <c r="DD73" s="297"/>
      <c r="DE73" s="297"/>
      <c r="DF73" s="297"/>
      <c r="DG73" s="297"/>
      <c r="DH73" s="297"/>
      <c r="DI73" s="297"/>
      <c r="DJ73" s="297"/>
      <c r="DK73" s="297"/>
      <c r="DL73" s="297"/>
      <c r="DM73" s="297"/>
      <c r="DN73" s="297"/>
      <c r="DO73" s="297"/>
      <c r="DP73" s="297"/>
      <c r="DQ73" s="297"/>
      <c r="DR73" s="297"/>
      <c r="DS73" s="297"/>
      <c r="DT73" s="297"/>
      <c r="DU73" s="297"/>
      <c r="DV73" s="297"/>
      <c r="DW73" s="297"/>
      <c r="DX73" s="297"/>
      <c r="DY73" s="297"/>
      <c r="DZ73" s="297"/>
      <c r="EA73" s="297"/>
      <c r="EB73" s="297"/>
      <c r="EC73" s="297"/>
      <c r="ED73" s="297"/>
      <c r="EE73" s="297"/>
      <c r="EF73" s="297"/>
      <c r="EG73" s="297"/>
      <c r="EH73" s="297"/>
      <c r="EI73" s="297"/>
      <c r="EJ73" s="297"/>
      <c r="EK73" s="297"/>
      <c r="EL73" s="297"/>
      <c r="EM73" s="297"/>
      <c r="EN73" s="297"/>
      <c r="EO73" s="297"/>
      <c r="EP73" s="297"/>
      <c r="EQ73" s="252"/>
      <c r="ER73" s="252"/>
      <c r="ES73" s="252"/>
      <c r="ET73" s="252"/>
      <c r="EU73" s="252"/>
      <c r="EV73" s="252"/>
      <c r="EW73" s="252"/>
      <c r="EX73" s="252"/>
      <c r="EY73" s="252"/>
      <c r="EZ73" s="252"/>
      <c r="FA73" s="252"/>
      <c r="FB73" s="252"/>
      <c r="FC73" s="252"/>
      <c r="FD73" s="252"/>
    </row>
    <row r="74" spans="1:160">
      <c r="A74" s="482">
        <v>71</v>
      </c>
      <c r="B74" s="479" t="s">
        <v>2465</v>
      </c>
      <c r="C74" s="479">
        <v>5</v>
      </c>
      <c r="D74" s="479" t="s">
        <v>2693</v>
      </c>
      <c r="E74" s="479">
        <v>57</v>
      </c>
      <c r="F74" s="479" t="s">
        <v>2720</v>
      </c>
      <c r="G74" s="479">
        <v>131</v>
      </c>
      <c r="H74" s="479" t="s">
        <v>2721</v>
      </c>
      <c r="I74" s="479">
        <v>84</v>
      </c>
      <c r="J74" s="481" t="s">
        <v>2722</v>
      </c>
      <c r="K74" s="479">
        <v>1841</v>
      </c>
      <c r="L74" s="481">
        <v>18411</v>
      </c>
      <c r="M74" s="479" t="s">
        <v>2036</v>
      </c>
      <c r="N74" s="479">
        <v>1</v>
      </c>
      <c r="O74" s="479" t="s">
        <v>2570</v>
      </c>
      <c r="P74" s="479">
        <v>4</v>
      </c>
      <c r="Q74" s="479">
        <v>1</v>
      </c>
      <c r="R74" s="479">
        <v>4</v>
      </c>
      <c r="S74" s="479">
        <v>1</v>
      </c>
      <c r="T74" s="479">
        <v>1</v>
      </c>
      <c r="U74" s="479">
        <v>1</v>
      </c>
      <c r="V74" s="479">
        <v>0</v>
      </c>
      <c r="W74" s="479">
        <v>2</v>
      </c>
      <c r="X74" s="479">
        <v>1</v>
      </c>
      <c r="Y74" s="479">
        <v>1</v>
      </c>
      <c r="Z74" s="479">
        <v>1</v>
      </c>
      <c r="AA74" s="479">
        <v>0.5</v>
      </c>
      <c r="AB74" s="479">
        <v>3.5</v>
      </c>
      <c r="AC74" s="480">
        <v>1191855865</v>
      </c>
      <c r="AD74" s="480">
        <v>1632142862</v>
      </c>
      <c r="AE74" s="483">
        <v>2333634085</v>
      </c>
      <c r="AF74" s="718">
        <v>0</v>
      </c>
      <c r="AG74" s="480">
        <f t="shared" si="2"/>
        <v>5157632812</v>
      </c>
      <c r="AH74" s="480">
        <v>1028092336</v>
      </c>
      <c r="AI74" s="480">
        <v>1403826700</v>
      </c>
      <c r="AJ74" s="480">
        <v>1534236134</v>
      </c>
      <c r="AK74" s="718">
        <v>0</v>
      </c>
      <c r="AL74" s="716">
        <f t="shared" si="3"/>
        <v>3966155170</v>
      </c>
      <c r="AM74" s="479">
        <v>1</v>
      </c>
      <c r="AN74" s="716">
        <v>1534236134</v>
      </c>
      <c r="AO74" s="481" t="s">
        <v>2471</v>
      </c>
      <c r="AP74" s="481" t="s">
        <v>2723</v>
      </c>
      <c r="AQ74" s="297"/>
      <c r="AR74" s="297"/>
      <c r="AS74" s="297"/>
      <c r="AT74" s="297"/>
      <c r="AU74" s="297"/>
      <c r="AV74" s="297"/>
      <c r="AW74" s="297"/>
      <c r="AX74" s="297"/>
      <c r="AY74" s="297"/>
      <c r="AZ74" s="297"/>
      <c r="BA74" s="297"/>
      <c r="BB74" s="297"/>
      <c r="BC74" s="297"/>
      <c r="BD74" s="297"/>
      <c r="BE74" s="297"/>
      <c r="BF74" s="297"/>
      <c r="BG74" s="297"/>
      <c r="BH74" s="297"/>
      <c r="BI74" s="297"/>
      <c r="BJ74" s="297"/>
      <c r="BK74" s="297"/>
      <c r="BL74" s="297"/>
      <c r="BM74" s="297"/>
      <c r="BN74" s="297"/>
      <c r="BO74" s="297"/>
      <c r="BP74" s="297"/>
      <c r="BQ74" s="297"/>
      <c r="BR74" s="297"/>
      <c r="BS74" s="297"/>
      <c r="BT74" s="297"/>
      <c r="BU74" s="297"/>
      <c r="BV74" s="297"/>
      <c r="BW74" s="297"/>
      <c r="BX74" s="297"/>
      <c r="BY74" s="297"/>
      <c r="BZ74" s="297"/>
      <c r="CA74" s="297"/>
      <c r="CB74" s="297"/>
      <c r="CC74" s="297"/>
      <c r="CD74" s="297"/>
      <c r="CE74" s="297"/>
      <c r="CF74" s="297"/>
      <c r="CG74" s="297"/>
      <c r="CH74" s="297"/>
      <c r="CI74" s="297"/>
      <c r="CJ74" s="297"/>
      <c r="CK74" s="297"/>
      <c r="CL74" s="297"/>
      <c r="CM74" s="297"/>
      <c r="CN74" s="297"/>
      <c r="CO74" s="297"/>
      <c r="CP74" s="297"/>
      <c r="CQ74" s="297"/>
      <c r="CR74" s="297"/>
      <c r="CS74" s="297"/>
      <c r="CT74" s="297"/>
      <c r="CU74" s="297"/>
      <c r="CV74" s="297"/>
      <c r="CW74" s="297"/>
      <c r="CX74" s="297"/>
      <c r="CY74" s="297"/>
      <c r="CZ74" s="297"/>
      <c r="DA74" s="297"/>
      <c r="DB74" s="297"/>
      <c r="DC74" s="297"/>
      <c r="DD74" s="297"/>
      <c r="DE74" s="297"/>
      <c r="DF74" s="297"/>
      <c r="DG74" s="297"/>
      <c r="DH74" s="297"/>
      <c r="DI74" s="297"/>
      <c r="DJ74" s="297"/>
      <c r="DK74" s="297"/>
      <c r="DL74" s="297"/>
      <c r="DM74" s="297"/>
      <c r="DN74" s="297"/>
      <c r="DO74" s="297"/>
      <c r="DP74" s="297"/>
      <c r="DQ74" s="297"/>
      <c r="DR74" s="297"/>
      <c r="DS74" s="297"/>
      <c r="DT74" s="297"/>
      <c r="DU74" s="297"/>
      <c r="DV74" s="297"/>
      <c r="DW74" s="297"/>
      <c r="DX74" s="297"/>
      <c r="DY74" s="297"/>
      <c r="DZ74" s="297"/>
      <c r="EA74" s="297"/>
      <c r="EB74" s="297"/>
      <c r="EC74" s="297"/>
      <c r="ED74" s="297"/>
      <c r="EE74" s="297"/>
      <c r="EF74" s="297"/>
      <c r="EG74" s="297"/>
      <c r="EH74" s="297"/>
      <c r="EI74" s="297"/>
      <c r="EJ74" s="297"/>
      <c r="EK74" s="297"/>
      <c r="EL74" s="297"/>
      <c r="EM74" s="297"/>
      <c r="EN74" s="297"/>
      <c r="EO74" s="297"/>
      <c r="EP74" s="297"/>
      <c r="EQ74" s="252"/>
      <c r="ER74" s="252"/>
      <c r="ES74" s="252"/>
      <c r="ET74" s="252"/>
      <c r="EU74" s="252"/>
      <c r="EV74" s="252"/>
      <c r="EW74" s="252"/>
      <c r="EX74" s="252"/>
      <c r="EY74" s="252"/>
      <c r="EZ74" s="252"/>
      <c r="FA74" s="252"/>
      <c r="FB74" s="252"/>
      <c r="FC74" s="252"/>
      <c r="FD74" s="252"/>
    </row>
  </sheetData>
  <autoFilter ref="A2:FD74" xr:uid="{00000000-0009-0000-0000-00000E000000}"/>
  <mergeCells count="7">
    <mergeCell ref="AH1:AL1"/>
    <mergeCell ref="AM1:AN1"/>
    <mergeCell ref="A1:P1"/>
    <mergeCell ref="Q1:R1"/>
    <mergeCell ref="S1:W1"/>
    <mergeCell ref="X1:AB1"/>
    <mergeCell ref="AC1:AG1"/>
  </mergeCells>
  <phoneticPr fontId="67" type="noConversion"/>
  <conditionalFormatting sqref="J75:J1048576">
    <cfRule type="duplicateValues" dxfId="1" priority="3"/>
  </conditionalFormatting>
  <conditionalFormatting sqref="S3:AO74">
    <cfRule type="containsErrors" dxfId="0" priority="1">
      <formula>ISERROR(S3)</formula>
    </cfRule>
  </conditionalFormatting>
  <pageMargins left="0.7" right="0.7" top="0.75" bottom="0.75"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R73"/>
  <sheetViews>
    <sheetView showGridLines="0" topLeftCell="AX35" zoomScale="85" zoomScaleNormal="85" workbookViewId="0">
      <selection activeCell="BN3" sqref="BN3"/>
    </sheetView>
  </sheetViews>
  <sheetFormatPr baseColWidth="10" defaultColWidth="9.140625" defaultRowHeight="15"/>
  <cols>
    <col min="1" max="1" width="4" style="223" bestFit="1" customWidth="1"/>
    <col min="2" max="15" width="11.42578125" style="223" customWidth="1"/>
    <col min="16" max="16" width="12.5703125" style="223" customWidth="1"/>
    <col min="17" max="67" width="11.42578125" style="223" customWidth="1"/>
    <col min="68" max="68" width="13.5703125" style="223" customWidth="1"/>
    <col min="69" max="69" width="16.5703125" style="223" customWidth="1"/>
    <col min="70" max="256" width="11.42578125" style="223" customWidth="1"/>
    <col min="257" max="16384" width="9.140625" style="223"/>
  </cols>
  <sheetData>
    <row r="1" spans="1:70" s="281" customFormat="1" ht="27" customHeight="1">
      <c r="A1" s="720" t="s">
        <v>2446</v>
      </c>
      <c r="B1" s="721" t="s">
        <v>2724</v>
      </c>
      <c r="C1" s="721" t="s">
        <v>2725</v>
      </c>
      <c r="D1" s="721" t="s">
        <v>2726</v>
      </c>
      <c r="E1" s="721" t="s">
        <v>2727</v>
      </c>
      <c r="F1" s="721" t="s">
        <v>2444</v>
      </c>
      <c r="G1" s="721" t="s">
        <v>2728</v>
      </c>
      <c r="H1" s="720" t="s">
        <v>2729</v>
      </c>
      <c r="I1" s="720" t="s">
        <v>2730</v>
      </c>
      <c r="J1" s="720" t="s">
        <v>2731</v>
      </c>
      <c r="K1" s="720" t="s">
        <v>2446</v>
      </c>
      <c r="L1" s="721" t="s">
        <v>2732</v>
      </c>
      <c r="M1" s="722" t="s">
        <v>2451</v>
      </c>
      <c r="N1" s="722" t="s">
        <v>2733</v>
      </c>
      <c r="O1" s="721" t="s">
        <v>2452</v>
      </c>
      <c r="P1" s="721" t="s">
        <v>2734</v>
      </c>
      <c r="Q1" s="721" t="s">
        <v>2735</v>
      </c>
      <c r="R1" s="721" t="s">
        <v>2736</v>
      </c>
      <c r="S1" s="721" t="s">
        <v>2737</v>
      </c>
      <c r="T1" s="721" t="s">
        <v>2738</v>
      </c>
      <c r="U1" s="721" t="s">
        <v>42</v>
      </c>
      <c r="V1" s="721" t="s">
        <v>2739</v>
      </c>
      <c r="W1" s="723" t="s">
        <v>2740</v>
      </c>
      <c r="X1" s="723" t="s">
        <v>2741</v>
      </c>
      <c r="Y1" s="721" t="s">
        <v>2742</v>
      </c>
      <c r="Z1" s="721" t="s">
        <v>2743</v>
      </c>
      <c r="AA1" s="721" t="s">
        <v>2744</v>
      </c>
      <c r="AB1" s="721" t="s">
        <v>2745</v>
      </c>
      <c r="AC1" s="720" t="s">
        <v>2746</v>
      </c>
      <c r="AD1" s="720" t="s">
        <v>2747</v>
      </c>
      <c r="AE1" s="721" t="s">
        <v>2748</v>
      </c>
      <c r="AF1" s="721" t="s">
        <v>2749</v>
      </c>
      <c r="AG1" s="724" t="s">
        <v>2750</v>
      </c>
      <c r="AH1" s="720" t="s">
        <v>2751</v>
      </c>
      <c r="AI1" s="720" t="s">
        <v>2752</v>
      </c>
      <c r="AJ1" s="720" t="s">
        <v>2753</v>
      </c>
      <c r="AK1" s="720" t="s">
        <v>2754</v>
      </c>
      <c r="AL1" s="720" t="s">
        <v>2755</v>
      </c>
      <c r="AM1" s="720" t="s">
        <v>2756</v>
      </c>
      <c r="AN1" s="723" t="s">
        <v>2757</v>
      </c>
      <c r="AO1" s="723" t="s">
        <v>2758</v>
      </c>
      <c r="AP1" s="725" t="s">
        <v>2759</v>
      </c>
      <c r="AQ1" s="725" t="s">
        <v>2760</v>
      </c>
      <c r="AR1" s="725" t="s">
        <v>2761</v>
      </c>
      <c r="AS1" s="725" t="s">
        <v>2762</v>
      </c>
      <c r="AT1" s="725" t="s">
        <v>2763</v>
      </c>
      <c r="AU1" s="725" t="s">
        <v>2764</v>
      </c>
      <c r="AV1" s="721" t="s">
        <v>2765</v>
      </c>
      <c r="AW1" s="726" t="s">
        <v>2766</v>
      </c>
      <c r="AX1" s="726" t="s">
        <v>2767</v>
      </c>
      <c r="AY1" s="726" t="s">
        <v>2768</v>
      </c>
      <c r="AZ1" s="726" t="s">
        <v>2769</v>
      </c>
      <c r="BA1" s="721" t="s">
        <v>2770</v>
      </c>
      <c r="BB1" s="726" t="s">
        <v>2771</v>
      </c>
      <c r="BC1" s="726" t="s">
        <v>2772</v>
      </c>
      <c r="BD1" s="726" t="s">
        <v>2773</v>
      </c>
      <c r="BE1" s="726" t="s">
        <v>2774</v>
      </c>
      <c r="BF1" s="726" t="s">
        <v>2775</v>
      </c>
      <c r="BG1" s="726" t="s">
        <v>2776</v>
      </c>
      <c r="BH1" s="721" t="s">
        <v>2777</v>
      </c>
      <c r="BI1" s="726" t="s">
        <v>2778</v>
      </c>
      <c r="BJ1" s="726" t="s">
        <v>2779</v>
      </c>
      <c r="BK1" s="726" t="s">
        <v>2780</v>
      </c>
      <c r="BL1" s="726" t="s">
        <v>2781</v>
      </c>
      <c r="BM1" s="726" t="s">
        <v>2782</v>
      </c>
      <c r="BN1" s="726" t="s">
        <v>2783</v>
      </c>
      <c r="BO1" s="721" t="s">
        <v>2784</v>
      </c>
      <c r="BP1" s="726" t="s">
        <v>2785</v>
      </c>
      <c r="BQ1" s="726" t="s">
        <v>2786</v>
      </c>
      <c r="BR1" s="723" t="s">
        <v>2787</v>
      </c>
    </row>
    <row r="2" spans="1:70" s="282" customFormat="1" ht="12.75">
      <c r="A2" s="727">
        <v>60</v>
      </c>
      <c r="B2" s="728">
        <v>2</v>
      </c>
      <c r="C2" s="728" t="s">
        <v>2465</v>
      </c>
      <c r="D2" s="728" t="s">
        <v>2466</v>
      </c>
      <c r="E2" s="728">
        <v>1</v>
      </c>
      <c r="F2" s="728">
        <v>1</v>
      </c>
      <c r="G2" s="728" t="s">
        <v>2467</v>
      </c>
      <c r="H2" s="728" t="s">
        <v>2788</v>
      </c>
      <c r="I2" s="728">
        <v>61</v>
      </c>
      <c r="J2" s="729">
        <v>0</v>
      </c>
      <c r="K2" s="730">
        <v>60</v>
      </c>
      <c r="L2" s="728" t="s">
        <v>2468</v>
      </c>
      <c r="M2" s="728">
        <v>18151</v>
      </c>
      <c r="N2" s="728">
        <v>1815</v>
      </c>
      <c r="O2" s="728" t="s">
        <v>1886</v>
      </c>
      <c r="P2" s="728" t="s">
        <v>1536</v>
      </c>
      <c r="Q2" s="728" t="s">
        <v>2789</v>
      </c>
      <c r="R2" s="728">
        <v>18151</v>
      </c>
      <c r="S2" s="728" t="s">
        <v>2470</v>
      </c>
      <c r="T2" s="728">
        <v>431</v>
      </c>
      <c r="U2" s="728" t="s">
        <v>2790</v>
      </c>
      <c r="V2" s="728" t="s">
        <v>2791</v>
      </c>
      <c r="W2" s="728">
        <v>1</v>
      </c>
      <c r="X2" s="728">
        <v>3</v>
      </c>
      <c r="Y2" s="728" t="s">
        <v>2792</v>
      </c>
      <c r="Z2" s="728" t="s">
        <v>2793</v>
      </c>
      <c r="AA2" s="728">
        <v>92</v>
      </c>
      <c r="AB2" s="728" t="s">
        <v>2794</v>
      </c>
      <c r="AC2" s="728">
        <v>1</v>
      </c>
      <c r="AD2" s="728" t="s">
        <v>2795</v>
      </c>
      <c r="AE2" s="728">
        <v>2</v>
      </c>
      <c r="AF2" s="728" t="s">
        <v>2469</v>
      </c>
      <c r="AG2" s="731">
        <v>0.25638</v>
      </c>
      <c r="AH2" s="728">
        <v>1110</v>
      </c>
      <c r="AI2" s="731">
        <v>0.89390000000000003</v>
      </c>
      <c r="AJ2" s="731">
        <v>1.6E-2</v>
      </c>
      <c r="AK2" s="728">
        <v>1541</v>
      </c>
      <c r="AL2" s="731">
        <v>0.89390000000000003</v>
      </c>
      <c r="AM2" s="731">
        <v>1.6E-2</v>
      </c>
      <c r="AN2" s="728" t="s">
        <v>2796</v>
      </c>
      <c r="AO2" s="728" t="s">
        <v>2796</v>
      </c>
      <c r="AP2" s="732">
        <v>7.0000000000000007E-2</v>
      </c>
      <c r="AQ2" s="731">
        <v>0.70799999999999996</v>
      </c>
      <c r="AR2" s="731">
        <v>0.72970000000000002</v>
      </c>
      <c r="AS2" s="731">
        <v>0.5</v>
      </c>
      <c r="AT2" s="731">
        <v>0.35399999999999998</v>
      </c>
      <c r="AU2" s="731">
        <v>0.3649</v>
      </c>
      <c r="AV2" s="733" t="s">
        <v>2797</v>
      </c>
      <c r="AW2" s="713">
        <v>2021</v>
      </c>
      <c r="AX2" s="713">
        <v>431</v>
      </c>
      <c r="AY2" s="713">
        <v>431</v>
      </c>
      <c r="AZ2" s="713">
        <v>431</v>
      </c>
      <c r="BA2" s="716">
        <v>727160000</v>
      </c>
      <c r="BB2" s="716">
        <v>733714787</v>
      </c>
      <c r="BC2" s="716">
        <v>665221226</v>
      </c>
      <c r="BD2" s="713">
        <v>2022</v>
      </c>
      <c r="BE2" s="713">
        <v>431</v>
      </c>
      <c r="BF2" s="713">
        <v>431</v>
      </c>
      <c r="BG2" s="713">
        <v>431</v>
      </c>
      <c r="BH2" s="716">
        <v>817000000</v>
      </c>
      <c r="BI2" s="716">
        <v>747283970</v>
      </c>
      <c r="BJ2" s="716">
        <v>689277127</v>
      </c>
      <c r="BK2" s="713">
        <v>2023</v>
      </c>
      <c r="BL2" s="713">
        <v>431</v>
      </c>
      <c r="BM2" s="713">
        <v>679</v>
      </c>
      <c r="BN2" s="713">
        <v>679</v>
      </c>
      <c r="BO2" s="734">
        <v>1382816000</v>
      </c>
      <c r="BP2" s="717">
        <v>1125462235</v>
      </c>
      <c r="BQ2" s="716">
        <v>1004482188</v>
      </c>
      <c r="BR2" s="715" t="s">
        <v>2798</v>
      </c>
    </row>
    <row r="3" spans="1:70" s="282" customFormat="1" ht="12.75">
      <c r="A3" s="490">
        <v>61</v>
      </c>
      <c r="B3" s="491">
        <v>2</v>
      </c>
      <c r="C3" s="491" t="s">
        <v>2465</v>
      </c>
      <c r="D3" s="491" t="s">
        <v>2466</v>
      </c>
      <c r="E3" s="491">
        <v>1</v>
      </c>
      <c r="F3" s="491">
        <v>1</v>
      </c>
      <c r="G3" s="491" t="s">
        <v>2467</v>
      </c>
      <c r="H3" s="491" t="s">
        <v>2799</v>
      </c>
      <c r="I3" s="491">
        <v>15</v>
      </c>
      <c r="J3" s="492">
        <v>0</v>
      </c>
      <c r="K3" s="491">
        <v>61</v>
      </c>
      <c r="L3" s="491" t="s">
        <v>2473</v>
      </c>
      <c r="M3" s="491">
        <v>18152</v>
      </c>
      <c r="N3" s="491">
        <v>1815</v>
      </c>
      <c r="O3" s="491" t="s">
        <v>1886</v>
      </c>
      <c r="P3" s="491" t="s">
        <v>2800</v>
      </c>
      <c r="Q3" s="491" t="s">
        <v>2801</v>
      </c>
      <c r="R3" s="491">
        <v>18152</v>
      </c>
      <c r="S3" s="491" t="s">
        <v>2475</v>
      </c>
      <c r="T3" s="491">
        <v>2960</v>
      </c>
      <c r="U3" s="491" t="s">
        <v>2802</v>
      </c>
      <c r="V3" s="491" t="s">
        <v>2473</v>
      </c>
      <c r="W3" s="491">
        <v>2</v>
      </c>
      <c r="X3" s="491">
        <v>3</v>
      </c>
      <c r="Y3" s="491" t="s">
        <v>2792</v>
      </c>
      <c r="Z3" s="491" t="s">
        <v>2803</v>
      </c>
      <c r="AA3" s="491">
        <v>92</v>
      </c>
      <c r="AB3" s="491" t="s">
        <v>2794</v>
      </c>
      <c r="AC3" s="491">
        <v>1</v>
      </c>
      <c r="AD3" s="491" t="s">
        <v>2795</v>
      </c>
      <c r="AE3" s="491">
        <v>1</v>
      </c>
      <c r="AF3" s="491" t="s">
        <v>2474</v>
      </c>
      <c r="AG3" s="493">
        <v>0.74361999999999995</v>
      </c>
      <c r="AH3" s="491">
        <v>1508</v>
      </c>
      <c r="AI3" s="493">
        <v>0.75680000000000003</v>
      </c>
      <c r="AJ3" s="493">
        <v>3.9399999999999998E-2</v>
      </c>
      <c r="AK3" s="491">
        <v>6454</v>
      </c>
      <c r="AL3" s="493">
        <v>2.1804000000000001</v>
      </c>
      <c r="AM3" s="493">
        <v>0.1135</v>
      </c>
      <c r="AN3" s="491" t="s">
        <v>2796</v>
      </c>
      <c r="AO3" s="491" t="s">
        <v>2804</v>
      </c>
      <c r="AP3" s="494">
        <v>7.0000000000000007E-2</v>
      </c>
      <c r="AQ3" s="493">
        <v>0.70799999999999996</v>
      </c>
      <c r="AR3" s="493">
        <v>0.72970000000000002</v>
      </c>
      <c r="AS3" s="493">
        <v>0.5</v>
      </c>
      <c r="AT3" s="493">
        <v>0.35399999999999998</v>
      </c>
      <c r="AU3" s="493">
        <v>0.3649</v>
      </c>
      <c r="AV3" s="495" t="s">
        <v>2805</v>
      </c>
      <c r="AW3" s="479">
        <v>2021</v>
      </c>
      <c r="AX3" s="479">
        <v>732</v>
      </c>
      <c r="AY3" s="479">
        <v>732</v>
      </c>
      <c r="AZ3" s="479">
        <v>3146</v>
      </c>
      <c r="BA3" s="480">
        <v>2450254000</v>
      </c>
      <c r="BB3" s="480">
        <v>2137069804</v>
      </c>
      <c r="BC3" s="480">
        <v>2137069804</v>
      </c>
      <c r="BD3" s="479">
        <v>2022</v>
      </c>
      <c r="BE3" s="479">
        <v>754</v>
      </c>
      <c r="BF3" s="479">
        <v>732</v>
      </c>
      <c r="BG3" s="479">
        <v>3308</v>
      </c>
      <c r="BH3" s="480">
        <v>3435427000</v>
      </c>
      <c r="BI3" s="480">
        <v>3471977000</v>
      </c>
      <c r="BJ3" s="480">
        <v>3460127000</v>
      </c>
      <c r="BK3" s="479">
        <v>2023</v>
      </c>
      <c r="BL3" s="479">
        <v>754</v>
      </c>
      <c r="BM3" s="479">
        <v>754</v>
      </c>
      <c r="BN3" s="479">
        <v>0</v>
      </c>
      <c r="BO3" s="496">
        <v>2746000000</v>
      </c>
      <c r="BP3" s="483">
        <v>1870157760</v>
      </c>
      <c r="BQ3" s="480">
        <v>1856207760</v>
      </c>
      <c r="BR3" s="481" t="s">
        <v>27</v>
      </c>
    </row>
    <row r="4" spans="1:70" s="282" customFormat="1" ht="12.75">
      <c r="A4" s="490">
        <v>62</v>
      </c>
      <c r="B4" s="491">
        <v>2</v>
      </c>
      <c r="C4" s="491" t="s">
        <v>2465</v>
      </c>
      <c r="D4" s="491" t="s">
        <v>2466</v>
      </c>
      <c r="E4" s="491">
        <v>1</v>
      </c>
      <c r="F4" s="491">
        <v>6</v>
      </c>
      <c r="G4" s="491" t="s">
        <v>2806</v>
      </c>
      <c r="H4" s="491" t="s">
        <v>2807</v>
      </c>
      <c r="I4" s="491">
        <v>118</v>
      </c>
      <c r="J4" s="492">
        <v>0</v>
      </c>
      <c r="K4" s="491">
        <v>62</v>
      </c>
      <c r="L4" s="491" t="s">
        <v>2478</v>
      </c>
      <c r="M4" s="491">
        <v>16711</v>
      </c>
      <c r="N4" s="491">
        <v>1671</v>
      </c>
      <c r="O4" s="491" t="s">
        <v>1899</v>
      </c>
      <c r="P4" s="491" t="s">
        <v>2808</v>
      </c>
      <c r="Q4" s="491" t="s">
        <v>2801</v>
      </c>
      <c r="R4" s="491">
        <v>16711</v>
      </c>
      <c r="S4" s="491" t="s">
        <v>2480</v>
      </c>
      <c r="T4" s="491" t="s">
        <v>2809</v>
      </c>
      <c r="U4" s="491" t="s">
        <v>2810</v>
      </c>
      <c r="V4" s="491" t="s">
        <v>2811</v>
      </c>
      <c r="W4" s="491">
        <v>1</v>
      </c>
      <c r="X4" s="491">
        <v>5</v>
      </c>
      <c r="Y4" s="491" t="s">
        <v>2812</v>
      </c>
      <c r="Z4" s="491" t="s">
        <v>2813</v>
      </c>
      <c r="AA4" s="491">
        <v>89</v>
      </c>
      <c r="AB4" s="491" t="s">
        <v>2814</v>
      </c>
      <c r="AC4" s="491">
        <v>14</v>
      </c>
      <c r="AD4" s="491" t="s">
        <v>2815</v>
      </c>
      <c r="AE4" s="491">
        <v>21</v>
      </c>
      <c r="AF4" s="491" t="s">
        <v>2487</v>
      </c>
      <c r="AG4" s="493">
        <v>0.13753000000000001</v>
      </c>
      <c r="AH4" s="491">
        <v>101</v>
      </c>
      <c r="AI4" s="493">
        <v>0.71499999999999997</v>
      </c>
      <c r="AJ4" s="493">
        <v>2.1600000000000001E-2</v>
      </c>
      <c r="AK4" s="491">
        <v>132</v>
      </c>
      <c r="AL4" s="493">
        <v>0.66</v>
      </c>
      <c r="AM4" s="493">
        <v>0.02</v>
      </c>
      <c r="AN4" s="491" t="s">
        <v>2796</v>
      </c>
      <c r="AO4" s="491" t="s">
        <v>2816</v>
      </c>
      <c r="AP4" s="494">
        <v>0.22</v>
      </c>
      <c r="AQ4" s="493">
        <v>0.70799999999999996</v>
      </c>
      <c r="AR4" s="493">
        <v>0.72970000000000002</v>
      </c>
      <c r="AS4" s="493">
        <v>0.5</v>
      </c>
      <c r="AT4" s="493">
        <v>0.35399999999999998</v>
      </c>
      <c r="AU4" s="493">
        <v>0.3649</v>
      </c>
      <c r="AV4" s="495" t="s">
        <v>2817</v>
      </c>
      <c r="AW4" s="479">
        <v>2021</v>
      </c>
      <c r="AX4" s="479">
        <v>42</v>
      </c>
      <c r="AY4" s="479">
        <v>42</v>
      </c>
      <c r="AZ4" s="479">
        <v>31</v>
      </c>
      <c r="BA4" s="480">
        <v>230114000</v>
      </c>
      <c r="BB4" s="480">
        <v>236647688</v>
      </c>
      <c r="BC4" s="480">
        <v>232451310</v>
      </c>
      <c r="BD4" s="479">
        <v>2022</v>
      </c>
      <c r="BE4" s="479">
        <v>44</v>
      </c>
      <c r="BF4" s="479">
        <v>42</v>
      </c>
      <c r="BG4" s="479">
        <v>44</v>
      </c>
      <c r="BH4" s="480">
        <v>319924000</v>
      </c>
      <c r="BI4" s="480">
        <v>304252060</v>
      </c>
      <c r="BJ4" s="480">
        <v>40860831</v>
      </c>
      <c r="BK4" s="479">
        <v>2023</v>
      </c>
      <c r="BL4" s="479">
        <v>57</v>
      </c>
      <c r="BM4" s="479">
        <v>57</v>
      </c>
      <c r="BN4" s="479">
        <v>57</v>
      </c>
      <c r="BO4" s="496">
        <v>314000000</v>
      </c>
      <c r="BP4" s="483">
        <v>314000000</v>
      </c>
      <c r="BQ4" s="480">
        <v>99470003</v>
      </c>
      <c r="BR4" s="481" t="s">
        <v>27</v>
      </c>
    </row>
    <row r="5" spans="1:70" s="282" customFormat="1" ht="12.75">
      <c r="A5" s="490">
        <v>63</v>
      </c>
      <c r="B5" s="491">
        <v>2</v>
      </c>
      <c r="C5" s="491" t="s">
        <v>2465</v>
      </c>
      <c r="D5" s="491" t="s">
        <v>2466</v>
      </c>
      <c r="E5" s="491">
        <v>1</v>
      </c>
      <c r="F5" s="491">
        <v>6</v>
      </c>
      <c r="G5" s="491" t="s">
        <v>2806</v>
      </c>
      <c r="H5" s="491" t="s">
        <v>2818</v>
      </c>
      <c r="I5" s="491">
        <v>171</v>
      </c>
      <c r="J5" s="492">
        <v>0</v>
      </c>
      <c r="K5" s="491">
        <v>63</v>
      </c>
      <c r="L5" s="491" t="s">
        <v>2482</v>
      </c>
      <c r="M5" s="491">
        <v>16712</v>
      </c>
      <c r="N5" s="491">
        <v>1671</v>
      </c>
      <c r="O5" s="491" t="s">
        <v>1899</v>
      </c>
      <c r="P5" s="491" t="s">
        <v>2819</v>
      </c>
      <c r="Q5" s="491" t="s">
        <v>2801</v>
      </c>
      <c r="R5" s="491">
        <v>16712</v>
      </c>
      <c r="S5" s="491" t="s">
        <v>2484</v>
      </c>
      <c r="T5" s="491" t="s">
        <v>2820</v>
      </c>
      <c r="U5" s="491" t="s">
        <v>2810</v>
      </c>
      <c r="V5" s="491" t="s">
        <v>2821</v>
      </c>
      <c r="W5" s="491">
        <v>2</v>
      </c>
      <c r="X5" s="491">
        <v>5</v>
      </c>
      <c r="Y5" s="491" t="s">
        <v>2812</v>
      </c>
      <c r="Z5" s="491" t="s">
        <v>2822</v>
      </c>
      <c r="AA5" s="491">
        <v>89</v>
      </c>
      <c r="AB5" s="491" t="s">
        <v>2814</v>
      </c>
      <c r="AC5" s="491">
        <v>14</v>
      </c>
      <c r="AD5" s="491" t="s">
        <v>2815</v>
      </c>
      <c r="AE5" s="491">
        <v>22</v>
      </c>
      <c r="AF5" s="491" t="s">
        <v>2491</v>
      </c>
      <c r="AG5" s="493">
        <v>0.10659</v>
      </c>
      <c r="AH5" s="491">
        <v>132</v>
      </c>
      <c r="AI5" s="493">
        <v>1.2</v>
      </c>
      <c r="AJ5" s="493">
        <v>2.81E-2</v>
      </c>
      <c r="AK5" s="491">
        <v>181</v>
      </c>
      <c r="AL5" s="493">
        <v>1.2067000000000001</v>
      </c>
      <c r="AM5" s="493">
        <v>2.8299999999999999E-2</v>
      </c>
      <c r="AN5" s="491" t="s">
        <v>2804</v>
      </c>
      <c r="AO5" s="491" t="s">
        <v>2796</v>
      </c>
      <c r="AP5" s="494">
        <v>0.22</v>
      </c>
      <c r="AQ5" s="493">
        <v>0.70799999999999996</v>
      </c>
      <c r="AR5" s="493">
        <v>0.72970000000000002</v>
      </c>
      <c r="AS5" s="493">
        <v>0.5</v>
      </c>
      <c r="AT5" s="493">
        <v>0.35399999999999998</v>
      </c>
      <c r="AU5" s="493">
        <v>0.3649</v>
      </c>
      <c r="AV5" s="495" t="s">
        <v>2817</v>
      </c>
      <c r="AW5" s="479">
        <v>2021</v>
      </c>
      <c r="AX5" s="479">
        <v>48</v>
      </c>
      <c r="AY5" s="479">
        <v>48</v>
      </c>
      <c r="AZ5" s="479">
        <v>46</v>
      </c>
      <c r="BA5" s="480">
        <v>267853000</v>
      </c>
      <c r="BB5" s="480">
        <v>266369844</v>
      </c>
      <c r="BC5" s="480">
        <v>215569035</v>
      </c>
      <c r="BD5" s="479">
        <v>2022</v>
      </c>
      <c r="BE5" s="479">
        <v>49</v>
      </c>
      <c r="BF5" s="479">
        <v>48</v>
      </c>
      <c r="BG5" s="479">
        <v>82</v>
      </c>
      <c r="BH5" s="480">
        <v>374578000</v>
      </c>
      <c r="BI5" s="480">
        <v>382110103</v>
      </c>
      <c r="BJ5" s="480">
        <v>277786717</v>
      </c>
      <c r="BK5" s="479">
        <v>2023</v>
      </c>
      <c r="BL5" s="479">
        <v>53</v>
      </c>
      <c r="BM5" s="479">
        <v>36</v>
      </c>
      <c r="BN5" s="479">
        <v>53</v>
      </c>
      <c r="BO5" s="496">
        <v>232569000</v>
      </c>
      <c r="BP5" s="483">
        <v>232560000</v>
      </c>
      <c r="BQ5" s="480">
        <v>209479499</v>
      </c>
      <c r="BR5" s="481" t="s">
        <v>27</v>
      </c>
    </row>
    <row r="6" spans="1:70" s="282" customFormat="1" ht="12.75">
      <c r="A6" s="490">
        <v>64</v>
      </c>
      <c r="B6" s="491">
        <v>2</v>
      </c>
      <c r="C6" s="491" t="s">
        <v>2465</v>
      </c>
      <c r="D6" s="491" t="s">
        <v>2466</v>
      </c>
      <c r="E6" s="491">
        <v>1</v>
      </c>
      <c r="F6" s="491">
        <v>6</v>
      </c>
      <c r="G6" s="491" t="s">
        <v>2806</v>
      </c>
      <c r="H6" s="491" t="s">
        <v>2823</v>
      </c>
      <c r="I6" s="491">
        <v>180</v>
      </c>
      <c r="J6" s="492">
        <v>0</v>
      </c>
      <c r="K6" s="491">
        <v>64</v>
      </c>
      <c r="L6" s="491" t="s">
        <v>2486</v>
      </c>
      <c r="M6" s="491">
        <v>16713</v>
      </c>
      <c r="N6" s="491">
        <v>1671</v>
      </c>
      <c r="O6" s="491" t="s">
        <v>1899</v>
      </c>
      <c r="P6" s="491" t="s">
        <v>2824</v>
      </c>
      <c r="Q6" s="491" t="s">
        <v>2801</v>
      </c>
      <c r="R6" s="491">
        <v>16713</v>
      </c>
      <c r="S6" s="491" t="s">
        <v>2484</v>
      </c>
      <c r="T6" s="491" t="s">
        <v>2825</v>
      </c>
      <c r="U6" s="491" t="s">
        <v>2810</v>
      </c>
      <c r="V6" s="491" t="s">
        <v>2826</v>
      </c>
      <c r="W6" s="491">
        <v>3</v>
      </c>
      <c r="X6" s="491">
        <v>5</v>
      </c>
      <c r="Y6" s="491" t="s">
        <v>2812</v>
      </c>
      <c r="Z6" s="491" t="s">
        <v>2827</v>
      </c>
      <c r="AA6" s="491">
        <v>89</v>
      </c>
      <c r="AB6" s="491" t="s">
        <v>2814</v>
      </c>
      <c r="AC6" s="491">
        <v>14</v>
      </c>
      <c r="AD6" s="491" t="s">
        <v>2815</v>
      </c>
      <c r="AE6" s="491">
        <v>23</v>
      </c>
      <c r="AF6" s="491" t="s">
        <v>2494</v>
      </c>
      <c r="AG6" s="493">
        <v>0.11304</v>
      </c>
      <c r="AH6" s="491">
        <v>116</v>
      </c>
      <c r="AI6" s="493">
        <v>1.05</v>
      </c>
      <c r="AJ6" s="493">
        <v>2.6100000000000002E-2</v>
      </c>
      <c r="AK6" s="491">
        <v>177</v>
      </c>
      <c r="AL6" s="493">
        <v>1.1063000000000001</v>
      </c>
      <c r="AM6" s="493">
        <v>2.75E-2</v>
      </c>
      <c r="AN6" s="491" t="s">
        <v>2804</v>
      </c>
      <c r="AO6" s="491" t="s">
        <v>2804</v>
      </c>
      <c r="AP6" s="494">
        <v>0.22</v>
      </c>
      <c r="AQ6" s="493">
        <v>0.70799999999999996</v>
      </c>
      <c r="AR6" s="493">
        <v>0.72970000000000002</v>
      </c>
      <c r="AS6" s="493">
        <v>0.5</v>
      </c>
      <c r="AT6" s="493">
        <v>0.35399999999999998</v>
      </c>
      <c r="AU6" s="493">
        <v>0.3649</v>
      </c>
      <c r="AV6" s="495" t="s">
        <v>2817</v>
      </c>
      <c r="AW6" s="479">
        <v>2021</v>
      </c>
      <c r="AX6" s="479">
        <v>52</v>
      </c>
      <c r="AY6" s="479">
        <v>52</v>
      </c>
      <c r="AZ6" s="479">
        <v>49</v>
      </c>
      <c r="BA6" s="480">
        <v>284421000</v>
      </c>
      <c r="BB6" s="480">
        <v>285788357</v>
      </c>
      <c r="BC6" s="480">
        <v>231103845</v>
      </c>
      <c r="BD6" s="479">
        <v>2022</v>
      </c>
      <c r="BE6" s="479">
        <v>52</v>
      </c>
      <c r="BF6" s="479">
        <v>52</v>
      </c>
      <c r="BG6" s="479">
        <v>109</v>
      </c>
      <c r="BH6" s="480">
        <v>398572000</v>
      </c>
      <c r="BI6" s="480">
        <v>396210104</v>
      </c>
      <c r="BJ6" s="480">
        <v>291886717</v>
      </c>
      <c r="BK6" s="479">
        <v>2023</v>
      </c>
      <c r="BL6" s="479">
        <v>56</v>
      </c>
      <c r="BM6" s="479">
        <v>19</v>
      </c>
      <c r="BN6" s="479">
        <v>19</v>
      </c>
      <c r="BO6" s="496">
        <v>245007000</v>
      </c>
      <c r="BP6" s="483">
        <v>244827000</v>
      </c>
      <c r="BQ6" s="480">
        <v>223265649</v>
      </c>
      <c r="BR6" s="481" t="s">
        <v>27</v>
      </c>
    </row>
    <row r="7" spans="1:70" s="282" customFormat="1" ht="12.75">
      <c r="A7" s="490">
        <v>65</v>
      </c>
      <c r="B7" s="491">
        <v>2</v>
      </c>
      <c r="C7" s="491" t="s">
        <v>2465</v>
      </c>
      <c r="D7" s="491" t="s">
        <v>2466</v>
      </c>
      <c r="E7" s="491">
        <v>1</v>
      </c>
      <c r="F7" s="491">
        <v>6</v>
      </c>
      <c r="G7" s="491" t="s">
        <v>2806</v>
      </c>
      <c r="H7" s="491" t="s">
        <v>2823</v>
      </c>
      <c r="I7" s="491">
        <v>180</v>
      </c>
      <c r="J7" s="492">
        <v>0</v>
      </c>
      <c r="K7" s="491">
        <v>65</v>
      </c>
      <c r="L7" s="491" t="s">
        <v>2490</v>
      </c>
      <c r="M7" s="491">
        <v>16714</v>
      </c>
      <c r="N7" s="491">
        <v>1671</v>
      </c>
      <c r="O7" s="491" t="s">
        <v>1899</v>
      </c>
      <c r="P7" s="491" t="s">
        <v>2828</v>
      </c>
      <c r="Q7" s="491" t="s">
        <v>2801</v>
      </c>
      <c r="R7" s="491">
        <v>16714</v>
      </c>
      <c r="S7" s="491" t="s">
        <v>2484</v>
      </c>
      <c r="T7" s="491" t="s">
        <v>2829</v>
      </c>
      <c r="U7" s="491" t="s">
        <v>2810</v>
      </c>
      <c r="V7" s="491" t="s">
        <v>2830</v>
      </c>
      <c r="W7" s="491">
        <v>4</v>
      </c>
      <c r="X7" s="491">
        <v>5</v>
      </c>
      <c r="Y7" s="491" t="s">
        <v>2812</v>
      </c>
      <c r="Z7" s="491" t="s">
        <v>2831</v>
      </c>
      <c r="AA7" s="491">
        <v>89</v>
      </c>
      <c r="AB7" s="491" t="s">
        <v>2814</v>
      </c>
      <c r="AC7" s="491">
        <v>14</v>
      </c>
      <c r="AD7" s="491" t="s">
        <v>2815</v>
      </c>
      <c r="AE7" s="491">
        <v>24</v>
      </c>
      <c r="AF7" s="491" t="s">
        <v>2501</v>
      </c>
      <c r="AG7" s="493">
        <v>8.8069999999999996E-2</v>
      </c>
      <c r="AH7" s="491">
        <v>58</v>
      </c>
      <c r="AI7" s="493">
        <v>0.75380000000000003</v>
      </c>
      <c r="AJ7" s="493">
        <v>1.46E-2</v>
      </c>
      <c r="AK7" s="491">
        <v>136</v>
      </c>
      <c r="AL7" s="493">
        <v>1.0462</v>
      </c>
      <c r="AM7" s="493">
        <v>2.0299999999999999E-2</v>
      </c>
      <c r="AN7" s="491" t="s">
        <v>2804</v>
      </c>
      <c r="AO7" s="491" t="s">
        <v>2804</v>
      </c>
      <c r="AP7" s="494">
        <v>0.22</v>
      </c>
      <c r="AQ7" s="493">
        <v>0.70799999999999996</v>
      </c>
      <c r="AR7" s="493">
        <v>0.72970000000000002</v>
      </c>
      <c r="AS7" s="493">
        <v>0.5</v>
      </c>
      <c r="AT7" s="493">
        <v>0.35399999999999998</v>
      </c>
      <c r="AU7" s="493">
        <v>0.3649</v>
      </c>
      <c r="AV7" s="495" t="s">
        <v>2817</v>
      </c>
      <c r="AW7" s="479">
        <v>2021</v>
      </c>
      <c r="AX7" s="479">
        <v>40</v>
      </c>
      <c r="AY7" s="479">
        <v>40</v>
      </c>
      <c r="AZ7" s="479">
        <v>40</v>
      </c>
      <c r="BA7" s="480">
        <v>221830000</v>
      </c>
      <c r="BB7" s="480">
        <v>213392847</v>
      </c>
      <c r="BC7" s="480">
        <v>124755948</v>
      </c>
      <c r="BD7" s="479">
        <v>2022</v>
      </c>
      <c r="BE7" s="479">
        <v>44</v>
      </c>
      <c r="BF7" s="479">
        <v>40</v>
      </c>
      <c r="BG7" s="479">
        <v>82</v>
      </c>
      <c r="BH7" s="480">
        <v>307927000</v>
      </c>
      <c r="BI7" s="480">
        <v>318352065</v>
      </c>
      <c r="BJ7" s="480">
        <v>54960840</v>
      </c>
      <c r="BK7" s="479">
        <v>2023</v>
      </c>
      <c r="BL7" s="479">
        <v>46</v>
      </c>
      <c r="BM7" s="479">
        <v>14</v>
      </c>
      <c r="BN7" s="479">
        <v>14</v>
      </c>
      <c r="BO7" s="496">
        <v>193243000</v>
      </c>
      <c r="BP7" s="483">
        <v>193243000</v>
      </c>
      <c r="BQ7" s="480">
        <v>185473349</v>
      </c>
      <c r="BR7" s="481" t="s">
        <v>27</v>
      </c>
    </row>
    <row r="8" spans="1:70" ht="25.5">
      <c r="A8" s="490">
        <v>66</v>
      </c>
      <c r="B8" s="491">
        <v>2</v>
      </c>
      <c r="C8" s="491" t="s">
        <v>2465</v>
      </c>
      <c r="D8" s="491" t="s">
        <v>2466</v>
      </c>
      <c r="E8" s="491">
        <v>1</v>
      </c>
      <c r="F8" s="491">
        <v>6</v>
      </c>
      <c r="G8" s="491" t="s">
        <v>2806</v>
      </c>
      <c r="H8" s="491" t="s">
        <v>2832</v>
      </c>
      <c r="I8" s="491">
        <v>62</v>
      </c>
      <c r="J8" s="492">
        <v>0</v>
      </c>
      <c r="K8" s="491">
        <v>66</v>
      </c>
      <c r="L8" s="491" t="s">
        <v>2493</v>
      </c>
      <c r="M8" s="491">
        <v>17102</v>
      </c>
      <c r="N8" s="491">
        <v>1710</v>
      </c>
      <c r="O8" s="491" t="s">
        <v>1904</v>
      </c>
      <c r="P8" s="491" t="s">
        <v>2833</v>
      </c>
      <c r="Q8" s="491" t="s">
        <v>2801</v>
      </c>
      <c r="R8" s="491">
        <v>17102</v>
      </c>
      <c r="S8" s="491" t="s">
        <v>2495</v>
      </c>
      <c r="T8" s="491">
        <v>1</v>
      </c>
      <c r="U8" s="491" t="s">
        <v>2834</v>
      </c>
      <c r="V8" s="491" t="s">
        <v>2835</v>
      </c>
      <c r="W8" s="491">
        <v>1</v>
      </c>
      <c r="X8" s="491">
        <v>6</v>
      </c>
      <c r="Y8" s="491" t="s">
        <v>1881</v>
      </c>
      <c r="Z8" s="491" t="s">
        <v>2836</v>
      </c>
      <c r="AA8" s="491">
        <v>92</v>
      </c>
      <c r="AB8" s="491" t="s">
        <v>2794</v>
      </c>
      <c r="AC8" s="491">
        <v>5</v>
      </c>
      <c r="AD8" s="491" t="s">
        <v>2837</v>
      </c>
      <c r="AE8" s="491">
        <v>26</v>
      </c>
      <c r="AF8" s="491" t="s">
        <v>2503</v>
      </c>
      <c r="AG8" s="493">
        <v>2.503E-2</v>
      </c>
      <c r="AH8" s="491">
        <v>0</v>
      </c>
      <c r="AI8" s="493">
        <v>0</v>
      </c>
      <c r="AJ8" s="493">
        <v>0</v>
      </c>
      <c r="AK8" s="491">
        <v>0</v>
      </c>
      <c r="AL8" s="493">
        <v>0</v>
      </c>
      <c r="AM8" s="493">
        <v>0</v>
      </c>
      <c r="AN8" s="491" t="s">
        <v>2816</v>
      </c>
      <c r="AO8" s="491" t="s">
        <v>2816</v>
      </c>
      <c r="AP8" s="494">
        <v>0.22</v>
      </c>
      <c r="AQ8" s="493">
        <v>0.70799999999999996</v>
      </c>
      <c r="AR8" s="493">
        <v>0.72970000000000002</v>
      </c>
      <c r="AS8" s="493">
        <v>0.5</v>
      </c>
      <c r="AT8" s="493">
        <v>0.35399999999999998</v>
      </c>
      <c r="AU8" s="493">
        <v>0.3649</v>
      </c>
      <c r="AV8" s="495" t="s">
        <v>2838</v>
      </c>
      <c r="AW8" s="479">
        <v>2021</v>
      </c>
      <c r="AX8" s="479">
        <v>0</v>
      </c>
      <c r="AY8" s="479">
        <v>0</v>
      </c>
      <c r="AZ8" s="479">
        <v>0</v>
      </c>
      <c r="BA8" s="481" t="s">
        <v>2839</v>
      </c>
      <c r="BB8" s="481" t="s">
        <v>2840</v>
      </c>
      <c r="BC8" s="481" t="s">
        <v>2841</v>
      </c>
      <c r="BD8" s="479">
        <v>2022</v>
      </c>
      <c r="BE8" s="479">
        <v>0</v>
      </c>
      <c r="BF8" s="479">
        <v>0</v>
      </c>
      <c r="BG8" s="479">
        <v>0</v>
      </c>
      <c r="BH8" s="481" t="s">
        <v>2842</v>
      </c>
      <c r="BI8" s="481" t="s">
        <v>2497</v>
      </c>
      <c r="BJ8" s="481" t="s">
        <v>2840</v>
      </c>
      <c r="BK8" s="479">
        <v>2023</v>
      </c>
      <c r="BL8" s="479">
        <v>0</v>
      </c>
      <c r="BM8" s="479">
        <v>0</v>
      </c>
      <c r="BN8" s="479">
        <v>0</v>
      </c>
      <c r="BO8" s="489" t="s">
        <v>2842</v>
      </c>
      <c r="BP8" s="485" t="s">
        <v>2496</v>
      </c>
      <c r="BQ8" s="485" t="s">
        <v>2496</v>
      </c>
      <c r="BR8" s="481" t="s">
        <v>27</v>
      </c>
    </row>
    <row r="9" spans="1:70" ht="25.5">
      <c r="A9" s="490">
        <v>67</v>
      </c>
      <c r="B9" s="491">
        <v>2</v>
      </c>
      <c r="C9" s="491" t="s">
        <v>2465</v>
      </c>
      <c r="D9" s="491" t="s">
        <v>2466</v>
      </c>
      <c r="E9" s="491">
        <v>1</v>
      </c>
      <c r="F9" s="491">
        <v>6</v>
      </c>
      <c r="G9" s="491" t="s">
        <v>2806</v>
      </c>
      <c r="H9" s="491" t="s">
        <v>2832</v>
      </c>
      <c r="I9" s="491">
        <v>62</v>
      </c>
      <c r="J9" s="492">
        <v>0</v>
      </c>
      <c r="K9" s="491">
        <v>67</v>
      </c>
      <c r="L9" s="491" t="s">
        <v>2500</v>
      </c>
      <c r="M9" s="491">
        <v>17103</v>
      </c>
      <c r="N9" s="491">
        <v>1710</v>
      </c>
      <c r="O9" s="491" t="s">
        <v>1904</v>
      </c>
      <c r="P9" s="491" t="s">
        <v>2843</v>
      </c>
      <c r="Q9" s="491" t="s">
        <v>2801</v>
      </c>
      <c r="R9" s="491">
        <v>17103</v>
      </c>
      <c r="S9" s="491" t="s">
        <v>2495</v>
      </c>
      <c r="T9" s="491">
        <v>1</v>
      </c>
      <c r="U9" s="491" t="s">
        <v>2834</v>
      </c>
      <c r="V9" s="491" t="s">
        <v>2844</v>
      </c>
      <c r="W9" s="491">
        <v>2</v>
      </c>
      <c r="X9" s="491">
        <v>6</v>
      </c>
      <c r="Y9" s="491" t="s">
        <v>1881</v>
      </c>
      <c r="Z9" s="491" t="s">
        <v>2845</v>
      </c>
      <c r="AA9" s="491">
        <v>92</v>
      </c>
      <c r="AB9" s="491" t="s">
        <v>2794</v>
      </c>
      <c r="AC9" s="491">
        <v>5</v>
      </c>
      <c r="AD9" s="491" t="s">
        <v>2837</v>
      </c>
      <c r="AE9" s="491">
        <v>27</v>
      </c>
      <c r="AF9" s="491" t="s">
        <v>2511</v>
      </c>
      <c r="AG9" s="493">
        <v>2.503E-2</v>
      </c>
      <c r="AH9" s="491">
        <v>1</v>
      </c>
      <c r="AI9" s="493">
        <v>1</v>
      </c>
      <c r="AJ9" s="493">
        <v>5.4999999999999997E-3</v>
      </c>
      <c r="AK9" s="491">
        <v>1</v>
      </c>
      <c r="AL9" s="493">
        <v>1</v>
      </c>
      <c r="AM9" s="493">
        <v>5.4999999999999997E-3</v>
      </c>
      <c r="AN9" s="491" t="s">
        <v>2804</v>
      </c>
      <c r="AO9" s="491" t="s">
        <v>2804</v>
      </c>
      <c r="AP9" s="494">
        <v>0.22</v>
      </c>
      <c r="AQ9" s="493">
        <v>0.70799999999999996</v>
      </c>
      <c r="AR9" s="493">
        <v>0.72970000000000002</v>
      </c>
      <c r="AS9" s="493">
        <v>0.5</v>
      </c>
      <c r="AT9" s="493">
        <v>0.35399999999999998</v>
      </c>
      <c r="AU9" s="493">
        <v>0.3649</v>
      </c>
      <c r="AV9" s="495" t="s">
        <v>2838</v>
      </c>
      <c r="AW9" s="479">
        <v>2021</v>
      </c>
      <c r="AX9" s="479">
        <v>0</v>
      </c>
      <c r="AY9" s="479">
        <v>0</v>
      </c>
      <c r="AZ9" s="479">
        <v>0</v>
      </c>
      <c r="BA9" s="481" t="s">
        <v>2839</v>
      </c>
      <c r="BB9" s="481" t="s">
        <v>2840</v>
      </c>
      <c r="BC9" s="481" t="s">
        <v>2841</v>
      </c>
      <c r="BD9" s="479">
        <v>2022</v>
      </c>
      <c r="BE9" s="479">
        <v>1</v>
      </c>
      <c r="BF9" s="479">
        <v>0</v>
      </c>
      <c r="BG9" s="479">
        <v>1</v>
      </c>
      <c r="BH9" s="480">
        <v>200000000</v>
      </c>
      <c r="BI9" s="480">
        <v>125962796</v>
      </c>
      <c r="BJ9" s="480">
        <v>64271667</v>
      </c>
      <c r="BK9" s="479">
        <v>2023</v>
      </c>
      <c r="BL9" s="479">
        <v>0</v>
      </c>
      <c r="BM9" s="479">
        <v>0</v>
      </c>
      <c r="BN9" s="479">
        <v>0</v>
      </c>
      <c r="BO9" s="489" t="s">
        <v>2842</v>
      </c>
      <c r="BP9" s="485" t="s">
        <v>2496</v>
      </c>
      <c r="BQ9" s="485" t="s">
        <v>2496</v>
      </c>
      <c r="BR9" s="481" t="s">
        <v>27</v>
      </c>
    </row>
    <row r="10" spans="1:70">
      <c r="A10" s="490">
        <v>68</v>
      </c>
      <c r="B10" s="491">
        <v>2</v>
      </c>
      <c r="C10" s="491" t="s">
        <v>2465</v>
      </c>
      <c r="D10" s="491" t="s">
        <v>2466</v>
      </c>
      <c r="E10" s="491">
        <v>1</v>
      </c>
      <c r="F10" s="491">
        <v>6</v>
      </c>
      <c r="G10" s="491" t="s">
        <v>2806</v>
      </c>
      <c r="H10" s="491" t="s">
        <v>2846</v>
      </c>
      <c r="I10" s="491">
        <v>55</v>
      </c>
      <c r="J10" s="492">
        <v>0</v>
      </c>
      <c r="K10" s="491">
        <v>68</v>
      </c>
      <c r="L10" s="491" t="s">
        <v>2502</v>
      </c>
      <c r="M10" s="491">
        <v>17101</v>
      </c>
      <c r="N10" s="491">
        <v>1710</v>
      </c>
      <c r="O10" s="491" t="s">
        <v>1904</v>
      </c>
      <c r="P10" s="491" t="s">
        <v>2847</v>
      </c>
      <c r="Q10" s="491" t="s">
        <v>2801</v>
      </c>
      <c r="R10" s="491">
        <v>17101</v>
      </c>
      <c r="S10" s="491" t="s">
        <v>2504</v>
      </c>
      <c r="T10" s="491">
        <v>3000</v>
      </c>
      <c r="U10" s="491" t="s">
        <v>2848</v>
      </c>
      <c r="V10" s="491" t="s">
        <v>2849</v>
      </c>
      <c r="W10" s="491">
        <v>1</v>
      </c>
      <c r="X10" s="491">
        <v>7</v>
      </c>
      <c r="Y10" s="491" t="s">
        <v>2850</v>
      </c>
      <c r="Z10" s="491" t="s">
        <v>2851</v>
      </c>
      <c r="AA10" s="491">
        <v>92</v>
      </c>
      <c r="AB10" s="491" t="s">
        <v>2794</v>
      </c>
      <c r="AC10" s="491">
        <v>2</v>
      </c>
      <c r="AD10" s="491" t="s">
        <v>2852</v>
      </c>
      <c r="AE10" s="491">
        <v>25</v>
      </c>
      <c r="AF10" s="491" t="s">
        <v>2517</v>
      </c>
      <c r="AG10" s="493">
        <v>0.16333</v>
      </c>
      <c r="AH10" s="491">
        <v>1453</v>
      </c>
      <c r="AI10" s="493">
        <v>0.69899999999999995</v>
      </c>
      <c r="AJ10" s="493">
        <v>2.5100000000000001E-2</v>
      </c>
      <c r="AK10" s="491">
        <v>1769</v>
      </c>
      <c r="AL10" s="493">
        <v>0.5897</v>
      </c>
      <c r="AM10" s="493">
        <v>2.12E-2</v>
      </c>
      <c r="AN10" s="491" t="s">
        <v>2796</v>
      </c>
      <c r="AO10" s="491" t="s">
        <v>2853</v>
      </c>
      <c r="AP10" s="494">
        <v>0.22</v>
      </c>
      <c r="AQ10" s="493">
        <v>0.70799999999999996</v>
      </c>
      <c r="AR10" s="493">
        <v>0.72970000000000002</v>
      </c>
      <c r="AS10" s="493">
        <v>0.5</v>
      </c>
      <c r="AT10" s="493">
        <v>0.35399999999999998</v>
      </c>
      <c r="AU10" s="493">
        <v>0.3649</v>
      </c>
      <c r="AV10" s="495" t="s">
        <v>2838</v>
      </c>
      <c r="AW10" s="479">
        <v>2021</v>
      </c>
      <c r="AX10" s="479">
        <v>644</v>
      </c>
      <c r="AY10" s="479">
        <v>644</v>
      </c>
      <c r="AZ10" s="479">
        <v>644</v>
      </c>
      <c r="BA10" s="480">
        <v>262330000</v>
      </c>
      <c r="BB10" s="480">
        <v>262283392</v>
      </c>
      <c r="BC10" s="480">
        <v>50883333</v>
      </c>
      <c r="BD10" s="479">
        <v>2022</v>
      </c>
      <c r="BE10" s="479">
        <v>766</v>
      </c>
      <c r="BF10" s="479">
        <v>644</v>
      </c>
      <c r="BG10" s="479">
        <v>830</v>
      </c>
      <c r="BH10" s="480">
        <v>339000000</v>
      </c>
      <c r="BI10" s="480">
        <v>381682796</v>
      </c>
      <c r="BJ10" s="480">
        <v>64271667</v>
      </c>
      <c r="BK10" s="479">
        <v>2023</v>
      </c>
      <c r="BL10" s="479">
        <v>687</v>
      </c>
      <c r="BM10" s="479">
        <v>687</v>
      </c>
      <c r="BN10" s="479">
        <v>295</v>
      </c>
      <c r="BO10" s="496">
        <v>350000000</v>
      </c>
      <c r="BP10" s="483">
        <v>352796000</v>
      </c>
      <c r="BQ10" s="480">
        <v>126162533</v>
      </c>
      <c r="BR10" s="481" t="s">
        <v>27</v>
      </c>
    </row>
    <row r="11" spans="1:70">
      <c r="A11" s="490">
        <v>69</v>
      </c>
      <c r="B11" s="491">
        <v>2</v>
      </c>
      <c r="C11" s="491" t="s">
        <v>2465</v>
      </c>
      <c r="D11" s="491" t="s">
        <v>2466</v>
      </c>
      <c r="E11" s="491">
        <v>1</v>
      </c>
      <c r="F11" s="491">
        <v>6</v>
      </c>
      <c r="G11" s="491" t="s">
        <v>2806</v>
      </c>
      <c r="H11" s="491" t="s">
        <v>2854</v>
      </c>
      <c r="I11" s="491">
        <v>52</v>
      </c>
      <c r="J11" s="492">
        <v>0</v>
      </c>
      <c r="K11" s="491">
        <v>69</v>
      </c>
      <c r="L11" s="491" t="s">
        <v>2506</v>
      </c>
      <c r="M11" s="491">
        <v>18551</v>
      </c>
      <c r="N11" s="491">
        <v>1855</v>
      </c>
      <c r="O11" s="491" t="s">
        <v>1909</v>
      </c>
      <c r="P11" s="491" t="s">
        <v>2855</v>
      </c>
      <c r="Q11" s="491" t="s">
        <v>2801</v>
      </c>
      <c r="R11" s="491">
        <v>18551</v>
      </c>
      <c r="S11" s="491" t="s">
        <v>2856</v>
      </c>
      <c r="T11" s="491">
        <v>1000</v>
      </c>
      <c r="U11" s="491" t="s">
        <v>2857</v>
      </c>
      <c r="V11" s="491" t="s">
        <v>2858</v>
      </c>
      <c r="W11" s="491">
        <v>1</v>
      </c>
      <c r="X11" s="491">
        <v>7</v>
      </c>
      <c r="Y11" s="491" t="s">
        <v>2850</v>
      </c>
      <c r="Z11" s="491" t="s">
        <v>2859</v>
      </c>
      <c r="AA11" s="491">
        <v>100</v>
      </c>
      <c r="AB11" s="491" t="s">
        <v>2860</v>
      </c>
      <c r="AC11" s="491">
        <v>15</v>
      </c>
      <c r="AD11" s="491" t="s">
        <v>2861</v>
      </c>
      <c r="AE11" s="491">
        <v>30</v>
      </c>
      <c r="AF11" s="491" t="s">
        <v>2507</v>
      </c>
      <c r="AG11" s="493">
        <v>9.2219999999999996E-2</v>
      </c>
      <c r="AH11" s="491">
        <v>664</v>
      </c>
      <c r="AI11" s="493">
        <v>0.66400000000000003</v>
      </c>
      <c r="AJ11" s="493">
        <v>1.35E-2</v>
      </c>
      <c r="AK11" s="491">
        <v>622</v>
      </c>
      <c r="AL11" s="493">
        <v>0.622</v>
      </c>
      <c r="AM11" s="493">
        <v>1.26E-2</v>
      </c>
      <c r="AN11" s="491" t="s">
        <v>2853</v>
      </c>
      <c r="AO11" s="491" t="s">
        <v>2816</v>
      </c>
      <c r="AP11" s="494">
        <v>0.22</v>
      </c>
      <c r="AQ11" s="493">
        <v>0.70799999999999996</v>
      </c>
      <c r="AR11" s="493">
        <v>0.72970000000000002</v>
      </c>
      <c r="AS11" s="493">
        <v>0.5</v>
      </c>
      <c r="AT11" s="493">
        <v>0.35399999999999998</v>
      </c>
      <c r="AU11" s="493">
        <v>0.3649</v>
      </c>
      <c r="AV11" s="495" t="s">
        <v>2862</v>
      </c>
      <c r="AW11" s="479">
        <v>2021</v>
      </c>
      <c r="AX11" s="479">
        <v>0</v>
      </c>
      <c r="AY11" s="479">
        <v>0</v>
      </c>
      <c r="AZ11" s="479">
        <v>0</v>
      </c>
      <c r="BA11" s="481" t="s">
        <v>2839</v>
      </c>
      <c r="BB11" s="481" t="s">
        <v>2840</v>
      </c>
      <c r="BC11" s="481" t="s">
        <v>2841</v>
      </c>
      <c r="BD11" s="479">
        <v>2022</v>
      </c>
      <c r="BE11" s="479">
        <v>332</v>
      </c>
      <c r="BF11" s="479">
        <v>0</v>
      </c>
      <c r="BG11" s="479">
        <v>358</v>
      </c>
      <c r="BH11" s="480">
        <v>245000000</v>
      </c>
      <c r="BI11" s="480">
        <v>243337030</v>
      </c>
      <c r="BJ11" s="480">
        <v>53333333</v>
      </c>
      <c r="BK11" s="479">
        <v>2023</v>
      </c>
      <c r="BL11" s="479">
        <v>332</v>
      </c>
      <c r="BM11" s="479">
        <v>332</v>
      </c>
      <c r="BN11" s="479">
        <v>264</v>
      </c>
      <c r="BO11" s="496">
        <v>300000000</v>
      </c>
      <c r="BP11" s="483">
        <v>299116667</v>
      </c>
      <c r="BQ11" s="480">
        <v>233149639</v>
      </c>
      <c r="BR11" s="481" t="s">
        <v>27</v>
      </c>
    </row>
    <row r="12" spans="1:70">
      <c r="A12" s="490">
        <v>70</v>
      </c>
      <c r="B12" s="491">
        <v>2</v>
      </c>
      <c r="C12" s="491" t="s">
        <v>2465</v>
      </c>
      <c r="D12" s="491" t="s">
        <v>2466</v>
      </c>
      <c r="E12" s="491">
        <v>1</v>
      </c>
      <c r="F12" s="491">
        <v>6</v>
      </c>
      <c r="G12" s="491" t="s">
        <v>2806</v>
      </c>
      <c r="H12" s="491" t="s">
        <v>2863</v>
      </c>
      <c r="I12" s="491">
        <v>58</v>
      </c>
      <c r="J12" s="492">
        <v>0</v>
      </c>
      <c r="K12" s="491">
        <v>70</v>
      </c>
      <c r="L12" s="491" t="s">
        <v>2510</v>
      </c>
      <c r="M12" s="491">
        <v>20242</v>
      </c>
      <c r="N12" s="491">
        <v>2024</v>
      </c>
      <c r="O12" s="491" t="s">
        <v>2512</v>
      </c>
      <c r="P12" s="491" t="s">
        <v>2864</v>
      </c>
      <c r="Q12" s="491" t="s">
        <v>2801</v>
      </c>
      <c r="R12" s="491">
        <v>20242</v>
      </c>
      <c r="S12" s="491" t="s">
        <v>2865</v>
      </c>
      <c r="T12" s="491">
        <v>100</v>
      </c>
      <c r="U12" s="491" t="s">
        <v>2866</v>
      </c>
      <c r="V12" s="491" t="s">
        <v>2867</v>
      </c>
      <c r="W12" s="491">
        <v>2</v>
      </c>
      <c r="X12" s="491">
        <v>11</v>
      </c>
      <c r="Y12" s="491" t="s">
        <v>2868</v>
      </c>
      <c r="Z12" s="491" t="s">
        <v>2869</v>
      </c>
      <c r="AA12" s="491">
        <v>91</v>
      </c>
      <c r="AB12" s="491" t="s">
        <v>1332</v>
      </c>
      <c r="AC12" s="491">
        <v>16</v>
      </c>
      <c r="AD12" s="491" t="s">
        <v>2870</v>
      </c>
      <c r="AE12" s="491">
        <v>33</v>
      </c>
      <c r="AF12" s="491" t="s">
        <v>2515</v>
      </c>
      <c r="AG12" s="493">
        <v>3.9649999999999998E-2</v>
      </c>
      <c r="AH12" s="491">
        <v>50</v>
      </c>
      <c r="AI12" s="493">
        <v>0.74</v>
      </c>
      <c r="AJ12" s="493">
        <v>6.4999999999999997E-3</v>
      </c>
      <c r="AK12" s="491">
        <v>56</v>
      </c>
      <c r="AL12" s="493">
        <v>0.56000000000000005</v>
      </c>
      <c r="AM12" s="493">
        <v>4.8999999999999998E-3</v>
      </c>
      <c r="AN12" s="491" t="s">
        <v>2796</v>
      </c>
      <c r="AO12" s="491" t="s">
        <v>2853</v>
      </c>
      <c r="AP12" s="494">
        <v>0.22</v>
      </c>
      <c r="AQ12" s="493">
        <v>0.70799999999999996</v>
      </c>
      <c r="AR12" s="493">
        <v>0.72970000000000002</v>
      </c>
      <c r="AS12" s="493">
        <v>0.5</v>
      </c>
      <c r="AT12" s="493">
        <v>0.35399999999999998</v>
      </c>
      <c r="AU12" s="493">
        <v>0.3649</v>
      </c>
      <c r="AV12" s="495" t="s">
        <v>2871</v>
      </c>
      <c r="AW12" s="479">
        <v>2021</v>
      </c>
      <c r="AX12" s="479">
        <v>24</v>
      </c>
      <c r="AY12" s="479">
        <v>24</v>
      </c>
      <c r="AZ12" s="479">
        <v>31</v>
      </c>
      <c r="BA12" s="480">
        <v>70875000</v>
      </c>
      <c r="BB12" s="480">
        <v>83476020</v>
      </c>
      <c r="BC12" s="480">
        <v>10550000</v>
      </c>
      <c r="BD12" s="479">
        <v>2022</v>
      </c>
      <c r="BE12" s="479">
        <v>25</v>
      </c>
      <c r="BF12" s="479">
        <v>24</v>
      </c>
      <c r="BG12" s="479">
        <v>25</v>
      </c>
      <c r="BH12" s="480">
        <v>87438000</v>
      </c>
      <c r="BI12" s="480">
        <v>97521873</v>
      </c>
      <c r="BJ12" s="480">
        <v>22548441</v>
      </c>
      <c r="BK12" s="479">
        <v>2023</v>
      </c>
      <c r="BL12" s="479">
        <v>25</v>
      </c>
      <c r="BM12" s="479">
        <v>25</v>
      </c>
      <c r="BN12" s="479">
        <v>0</v>
      </c>
      <c r="BO12" s="496">
        <v>81000000</v>
      </c>
      <c r="BP12" s="483">
        <v>81000000</v>
      </c>
      <c r="BQ12" s="480">
        <v>20889600</v>
      </c>
      <c r="BR12" s="481" t="s">
        <v>27</v>
      </c>
    </row>
    <row r="13" spans="1:70" ht="25.5">
      <c r="A13" s="490">
        <v>71</v>
      </c>
      <c r="B13" s="491">
        <v>2</v>
      </c>
      <c r="C13" s="491" t="s">
        <v>2465</v>
      </c>
      <c r="D13" s="491" t="s">
        <v>2466</v>
      </c>
      <c r="E13" s="491">
        <v>1</v>
      </c>
      <c r="F13" s="491">
        <v>6</v>
      </c>
      <c r="G13" s="491" t="s">
        <v>2806</v>
      </c>
      <c r="H13" s="491" t="s">
        <v>2872</v>
      </c>
      <c r="I13" s="491">
        <v>84</v>
      </c>
      <c r="J13" s="492">
        <v>0</v>
      </c>
      <c r="K13" s="491">
        <v>71</v>
      </c>
      <c r="L13" s="491" t="s">
        <v>2514</v>
      </c>
      <c r="M13" s="491">
        <v>20246</v>
      </c>
      <c r="N13" s="491">
        <v>2024</v>
      </c>
      <c r="O13" s="491" t="s">
        <v>2512</v>
      </c>
      <c r="P13" s="491" t="s">
        <v>2873</v>
      </c>
      <c r="Q13" s="491" t="s">
        <v>2801</v>
      </c>
      <c r="R13" s="491">
        <v>20246</v>
      </c>
      <c r="S13" s="491" t="s">
        <v>2856</v>
      </c>
      <c r="T13" s="491">
        <v>100</v>
      </c>
      <c r="U13" s="491" t="s">
        <v>2866</v>
      </c>
      <c r="V13" s="491" t="s">
        <v>2874</v>
      </c>
      <c r="W13" s="491">
        <v>1</v>
      </c>
      <c r="X13" s="491">
        <v>11</v>
      </c>
      <c r="Y13" s="491" t="s">
        <v>2868</v>
      </c>
      <c r="Z13" s="491" t="s">
        <v>2875</v>
      </c>
      <c r="AA13" s="491">
        <v>91</v>
      </c>
      <c r="AB13" s="491" t="s">
        <v>1332</v>
      </c>
      <c r="AC13" s="491">
        <v>16</v>
      </c>
      <c r="AD13" s="491" t="s">
        <v>2870</v>
      </c>
      <c r="AE13" s="491">
        <v>35</v>
      </c>
      <c r="AF13" s="491" t="s">
        <v>2530</v>
      </c>
      <c r="AG13" s="493">
        <v>2.308E-2</v>
      </c>
      <c r="AH13" s="491">
        <v>51</v>
      </c>
      <c r="AI13" s="493">
        <v>1</v>
      </c>
      <c r="AJ13" s="493">
        <v>5.1000000000000004E-3</v>
      </c>
      <c r="AK13" s="491">
        <v>103</v>
      </c>
      <c r="AL13" s="493">
        <v>1.03</v>
      </c>
      <c r="AM13" s="493">
        <v>5.1999999999999998E-3</v>
      </c>
      <c r="AN13" s="491" t="s">
        <v>2804</v>
      </c>
      <c r="AO13" s="491" t="s">
        <v>2804</v>
      </c>
      <c r="AP13" s="494">
        <v>0.22</v>
      </c>
      <c r="AQ13" s="493">
        <v>0.70799999999999996</v>
      </c>
      <c r="AR13" s="493">
        <v>0.72970000000000002</v>
      </c>
      <c r="AS13" s="493">
        <v>0.5</v>
      </c>
      <c r="AT13" s="493">
        <v>0.35399999999999998</v>
      </c>
      <c r="AU13" s="493">
        <v>0.3649</v>
      </c>
      <c r="AV13" s="495" t="s">
        <v>2871</v>
      </c>
      <c r="AW13" s="479">
        <v>2021</v>
      </c>
      <c r="AX13" s="479">
        <v>49</v>
      </c>
      <c r="AY13" s="479">
        <v>49</v>
      </c>
      <c r="AZ13" s="479">
        <v>52</v>
      </c>
      <c r="BA13" s="480">
        <v>87443000</v>
      </c>
      <c r="BB13" s="480">
        <v>83476020</v>
      </c>
      <c r="BC13" s="480">
        <v>10550000</v>
      </c>
      <c r="BD13" s="479">
        <v>2022</v>
      </c>
      <c r="BE13" s="479">
        <v>51</v>
      </c>
      <c r="BF13" s="479">
        <v>49</v>
      </c>
      <c r="BG13" s="479">
        <v>51</v>
      </c>
      <c r="BH13" s="480">
        <v>106018000</v>
      </c>
      <c r="BI13" s="480">
        <v>97521873</v>
      </c>
      <c r="BJ13" s="480">
        <v>22548441</v>
      </c>
      <c r="BK13" s="479">
        <v>2023</v>
      </c>
      <c r="BL13" s="479">
        <v>0</v>
      </c>
      <c r="BM13" s="479">
        <v>0</v>
      </c>
      <c r="BN13" s="479">
        <v>0</v>
      </c>
      <c r="BO13" s="489" t="s">
        <v>2842</v>
      </c>
      <c r="BP13" s="485" t="s">
        <v>2496</v>
      </c>
      <c r="BQ13" s="485" t="s">
        <v>2496</v>
      </c>
      <c r="BR13" s="481" t="s">
        <v>27</v>
      </c>
    </row>
    <row r="14" spans="1:70">
      <c r="A14" s="490">
        <v>72</v>
      </c>
      <c r="B14" s="491">
        <v>2</v>
      </c>
      <c r="C14" s="491" t="s">
        <v>2465</v>
      </c>
      <c r="D14" s="491" t="s">
        <v>2466</v>
      </c>
      <c r="E14" s="491">
        <v>1</v>
      </c>
      <c r="F14" s="491">
        <v>6</v>
      </c>
      <c r="G14" s="491" t="s">
        <v>2806</v>
      </c>
      <c r="H14" s="491" t="s">
        <v>2876</v>
      </c>
      <c r="I14" s="491">
        <v>40</v>
      </c>
      <c r="J14" s="492">
        <v>0</v>
      </c>
      <c r="K14" s="491">
        <v>72</v>
      </c>
      <c r="L14" s="491" t="s">
        <v>2516</v>
      </c>
      <c r="M14" s="491">
        <v>20241</v>
      </c>
      <c r="N14" s="491">
        <v>2024</v>
      </c>
      <c r="O14" s="491" t="s">
        <v>2512</v>
      </c>
      <c r="P14" s="491" t="s">
        <v>2877</v>
      </c>
      <c r="Q14" s="491" t="s">
        <v>2801</v>
      </c>
      <c r="R14" s="491">
        <v>20241</v>
      </c>
      <c r="S14" s="491" t="s">
        <v>2856</v>
      </c>
      <c r="T14" s="491">
        <v>200</v>
      </c>
      <c r="U14" s="491" t="s">
        <v>2878</v>
      </c>
      <c r="V14" s="491" t="s">
        <v>2879</v>
      </c>
      <c r="W14" s="491">
        <v>1</v>
      </c>
      <c r="X14" s="491">
        <v>11</v>
      </c>
      <c r="Y14" s="491" t="s">
        <v>2868</v>
      </c>
      <c r="Z14" s="491" t="s">
        <v>2880</v>
      </c>
      <c r="AA14" s="491">
        <v>91</v>
      </c>
      <c r="AB14" s="491" t="s">
        <v>1332</v>
      </c>
      <c r="AC14" s="491">
        <v>16</v>
      </c>
      <c r="AD14" s="491" t="s">
        <v>2870</v>
      </c>
      <c r="AE14" s="491">
        <v>31</v>
      </c>
      <c r="AF14" s="491" t="s">
        <v>2526</v>
      </c>
      <c r="AG14" s="493">
        <v>4.8730000000000002E-2</v>
      </c>
      <c r="AH14" s="491">
        <v>99</v>
      </c>
      <c r="AI14" s="493">
        <v>0.73499999999999999</v>
      </c>
      <c r="AJ14" s="493">
        <v>7.9000000000000008E-3</v>
      </c>
      <c r="AK14" s="491">
        <v>124</v>
      </c>
      <c r="AL14" s="493">
        <v>0.62</v>
      </c>
      <c r="AM14" s="493">
        <v>6.6E-3</v>
      </c>
      <c r="AN14" s="491" t="s">
        <v>2796</v>
      </c>
      <c r="AO14" s="491" t="s">
        <v>2853</v>
      </c>
      <c r="AP14" s="494">
        <v>0.22</v>
      </c>
      <c r="AQ14" s="493">
        <v>0.70799999999999996</v>
      </c>
      <c r="AR14" s="493">
        <v>0.72970000000000002</v>
      </c>
      <c r="AS14" s="493">
        <v>0.5</v>
      </c>
      <c r="AT14" s="493">
        <v>0.35399999999999998</v>
      </c>
      <c r="AU14" s="493">
        <v>0.3649</v>
      </c>
      <c r="AV14" s="495" t="s">
        <v>2871</v>
      </c>
      <c r="AW14" s="479">
        <v>2021</v>
      </c>
      <c r="AX14" s="479">
        <v>48</v>
      </c>
      <c r="AY14" s="479">
        <v>48</v>
      </c>
      <c r="AZ14" s="479">
        <v>75</v>
      </c>
      <c r="BA14" s="480">
        <v>87443000</v>
      </c>
      <c r="BB14" s="480">
        <v>83476020</v>
      </c>
      <c r="BC14" s="480">
        <v>10550000</v>
      </c>
      <c r="BD14" s="479">
        <v>2022</v>
      </c>
      <c r="BE14" s="479">
        <v>49</v>
      </c>
      <c r="BF14" s="479">
        <v>48</v>
      </c>
      <c r="BG14" s="479">
        <v>49</v>
      </c>
      <c r="BH14" s="480">
        <v>107111000</v>
      </c>
      <c r="BI14" s="480">
        <v>97521873</v>
      </c>
      <c r="BJ14" s="480">
        <v>22548441</v>
      </c>
      <c r="BK14" s="479">
        <v>2023</v>
      </c>
      <c r="BL14" s="479">
        <v>50</v>
      </c>
      <c r="BM14" s="479">
        <v>50</v>
      </c>
      <c r="BN14" s="479">
        <v>0</v>
      </c>
      <c r="BO14" s="496">
        <v>100000000</v>
      </c>
      <c r="BP14" s="483">
        <v>100000000</v>
      </c>
      <c r="BQ14" s="480">
        <v>16950800</v>
      </c>
      <c r="BR14" s="481" t="s">
        <v>27</v>
      </c>
    </row>
    <row r="15" spans="1:70">
      <c r="A15" s="490">
        <v>73</v>
      </c>
      <c r="B15" s="491">
        <v>2</v>
      </c>
      <c r="C15" s="491" t="s">
        <v>2465</v>
      </c>
      <c r="D15" s="491" t="s">
        <v>2466</v>
      </c>
      <c r="E15" s="491">
        <v>1</v>
      </c>
      <c r="F15" s="491">
        <v>6</v>
      </c>
      <c r="G15" s="491" t="s">
        <v>2806</v>
      </c>
      <c r="H15" s="491" t="s">
        <v>2881</v>
      </c>
      <c r="I15" s="491">
        <v>76</v>
      </c>
      <c r="J15" s="492">
        <v>0</v>
      </c>
      <c r="K15" s="491">
        <v>73</v>
      </c>
      <c r="L15" s="491" t="s">
        <v>2518</v>
      </c>
      <c r="M15" s="491">
        <v>20244</v>
      </c>
      <c r="N15" s="491">
        <v>2024</v>
      </c>
      <c r="O15" s="491" t="s">
        <v>2512</v>
      </c>
      <c r="P15" s="491" t="s">
        <v>2882</v>
      </c>
      <c r="Q15" s="491" t="s">
        <v>2801</v>
      </c>
      <c r="R15" s="491">
        <v>20244</v>
      </c>
      <c r="S15" s="491" t="s">
        <v>2856</v>
      </c>
      <c r="T15" s="491">
        <v>100</v>
      </c>
      <c r="U15" s="491" t="s">
        <v>2848</v>
      </c>
      <c r="V15" s="491" t="s">
        <v>2883</v>
      </c>
      <c r="W15" s="491">
        <v>4</v>
      </c>
      <c r="X15" s="491">
        <v>11</v>
      </c>
      <c r="Y15" s="491" t="s">
        <v>2868</v>
      </c>
      <c r="Z15" s="491" t="s">
        <v>2884</v>
      </c>
      <c r="AA15" s="491">
        <v>91</v>
      </c>
      <c r="AB15" s="491" t="s">
        <v>1332</v>
      </c>
      <c r="AC15" s="491">
        <v>16</v>
      </c>
      <c r="AD15" s="491" t="s">
        <v>2870</v>
      </c>
      <c r="AE15" s="491">
        <v>32</v>
      </c>
      <c r="AF15" s="491" t="s">
        <v>2519</v>
      </c>
      <c r="AG15" s="493">
        <v>4.4929999999999998E-2</v>
      </c>
      <c r="AH15" s="491">
        <v>199</v>
      </c>
      <c r="AI15" s="493">
        <v>0.73499999999999999</v>
      </c>
      <c r="AJ15" s="493">
        <v>7.3000000000000001E-3</v>
      </c>
      <c r="AK15" s="491">
        <v>250</v>
      </c>
      <c r="AL15" s="493">
        <v>0.625</v>
      </c>
      <c r="AM15" s="493">
        <v>6.1999999999999998E-3</v>
      </c>
      <c r="AN15" s="491" t="s">
        <v>2796</v>
      </c>
      <c r="AO15" s="491" t="s">
        <v>2853</v>
      </c>
      <c r="AP15" s="494">
        <v>0.22</v>
      </c>
      <c r="AQ15" s="493">
        <v>0.70799999999999996</v>
      </c>
      <c r="AR15" s="493">
        <v>0.72970000000000002</v>
      </c>
      <c r="AS15" s="493">
        <v>0.5</v>
      </c>
      <c r="AT15" s="493">
        <v>0.35399999999999998</v>
      </c>
      <c r="AU15" s="493">
        <v>0.3649</v>
      </c>
      <c r="AV15" s="495" t="s">
        <v>2871</v>
      </c>
      <c r="AW15" s="479">
        <v>2021</v>
      </c>
      <c r="AX15" s="479">
        <v>95</v>
      </c>
      <c r="AY15" s="479">
        <v>95</v>
      </c>
      <c r="AZ15" s="479">
        <v>100</v>
      </c>
      <c r="BA15" s="480">
        <v>80080000</v>
      </c>
      <c r="BB15" s="480">
        <v>79205411</v>
      </c>
      <c r="BC15" s="480">
        <v>10550000</v>
      </c>
      <c r="BD15" s="479">
        <v>2022</v>
      </c>
      <c r="BE15" s="479">
        <v>99</v>
      </c>
      <c r="BF15" s="479">
        <v>95</v>
      </c>
      <c r="BG15" s="479">
        <v>100</v>
      </c>
      <c r="BH15" s="480">
        <v>99461000</v>
      </c>
      <c r="BI15" s="480">
        <v>97521873</v>
      </c>
      <c r="BJ15" s="480">
        <v>22548441</v>
      </c>
      <c r="BK15" s="479">
        <v>2023</v>
      </c>
      <c r="BL15" s="479">
        <v>102</v>
      </c>
      <c r="BM15" s="479">
        <v>100</v>
      </c>
      <c r="BN15" s="479">
        <v>50</v>
      </c>
      <c r="BO15" s="496">
        <v>110000000</v>
      </c>
      <c r="BP15" s="483">
        <v>110000000</v>
      </c>
      <c r="BQ15" s="480">
        <v>46759733</v>
      </c>
      <c r="BR15" s="481" t="s">
        <v>27</v>
      </c>
    </row>
    <row r="16" spans="1:70">
      <c r="A16" s="490">
        <v>74</v>
      </c>
      <c r="B16" s="491">
        <v>2</v>
      </c>
      <c r="C16" s="491" t="s">
        <v>2465</v>
      </c>
      <c r="D16" s="491" t="s">
        <v>2466</v>
      </c>
      <c r="E16" s="491">
        <v>1</v>
      </c>
      <c r="F16" s="491">
        <v>6</v>
      </c>
      <c r="G16" s="491" t="s">
        <v>2806</v>
      </c>
      <c r="H16" s="491" t="s">
        <v>2885</v>
      </c>
      <c r="I16" s="491">
        <v>72</v>
      </c>
      <c r="J16" s="492">
        <v>0</v>
      </c>
      <c r="K16" s="491">
        <v>74</v>
      </c>
      <c r="L16" s="491" t="s">
        <v>2520</v>
      </c>
      <c r="M16" s="491">
        <v>20243</v>
      </c>
      <c r="N16" s="491">
        <v>2024</v>
      </c>
      <c r="O16" s="491" t="s">
        <v>2512</v>
      </c>
      <c r="P16" s="491" t="s">
        <v>2886</v>
      </c>
      <c r="Q16" s="491" t="s">
        <v>2801</v>
      </c>
      <c r="R16" s="491">
        <v>20243</v>
      </c>
      <c r="S16" s="491" t="s">
        <v>2856</v>
      </c>
      <c r="T16" s="491">
        <v>400</v>
      </c>
      <c r="U16" s="491" t="s">
        <v>2848</v>
      </c>
      <c r="V16" s="491" t="s">
        <v>2887</v>
      </c>
      <c r="W16" s="491">
        <v>3</v>
      </c>
      <c r="X16" s="491">
        <v>11</v>
      </c>
      <c r="Y16" s="491" t="s">
        <v>2868</v>
      </c>
      <c r="Z16" s="491" t="s">
        <v>2888</v>
      </c>
      <c r="AA16" s="491">
        <v>91</v>
      </c>
      <c r="AB16" s="491" t="s">
        <v>1332</v>
      </c>
      <c r="AC16" s="491">
        <v>16</v>
      </c>
      <c r="AD16" s="491" t="s">
        <v>2870</v>
      </c>
      <c r="AE16" s="491">
        <v>34</v>
      </c>
      <c r="AF16" s="491" t="s">
        <v>2521</v>
      </c>
      <c r="AG16" s="493">
        <v>3.9640000000000002E-2</v>
      </c>
      <c r="AH16" s="491">
        <v>198</v>
      </c>
      <c r="AI16" s="493">
        <v>0.73750000000000004</v>
      </c>
      <c r="AJ16" s="493">
        <v>6.4000000000000003E-3</v>
      </c>
      <c r="AK16" s="491">
        <v>326</v>
      </c>
      <c r="AL16" s="493">
        <v>0.81499999999999995</v>
      </c>
      <c r="AM16" s="493">
        <v>7.1000000000000004E-3</v>
      </c>
      <c r="AN16" s="491" t="s">
        <v>2796</v>
      </c>
      <c r="AO16" s="491" t="s">
        <v>2853</v>
      </c>
      <c r="AP16" s="494">
        <v>0.22</v>
      </c>
      <c r="AQ16" s="493">
        <v>0.70799999999999996</v>
      </c>
      <c r="AR16" s="493">
        <v>0.72970000000000002</v>
      </c>
      <c r="AS16" s="493">
        <v>0.5</v>
      </c>
      <c r="AT16" s="493">
        <v>0.35399999999999998</v>
      </c>
      <c r="AU16" s="493">
        <v>0.3649</v>
      </c>
      <c r="AV16" s="495" t="s">
        <v>2871</v>
      </c>
      <c r="AW16" s="479">
        <v>2021</v>
      </c>
      <c r="AX16" s="479">
        <v>97</v>
      </c>
      <c r="AY16" s="479">
        <v>97</v>
      </c>
      <c r="AZ16" s="479">
        <v>100</v>
      </c>
      <c r="BA16" s="480">
        <v>71796000</v>
      </c>
      <c r="BB16" s="480">
        <v>79205409</v>
      </c>
      <c r="BC16" s="480">
        <v>10550000</v>
      </c>
      <c r="BD16" s="479">
        <v>2022</v>
      </c>
      <c r="BE16" s="479">
        <v>98</v>
      </c>
      <c r="BF16" s="479">
        <v>97</v>
      </c>
      <c r="BG16" s="479">
        <v>126</v>
      </c>
      <c r="BH16" s="480">
        <v>86345000</v>
      </c>
      <c r="BI16" s="480">
        <v>114521900</v>
      </c>
      <c r="BJ16" s="480">
        <v>22548461</v>
      </c>
      <c r="BK16" s="479">
        <v>2023</v>
      </c>
      <c r="BL16" s="479">
        <v>102</v>
      </c>
      <c r="BM16" s="479">
        <v>100</v>
      </c>
      <c r="BN16" s="479">
        <v>100</v>
      </c>
      <c r="BO16" s="496">
        <v>82000000</v>
      </c>
      <c r="BP16" s="483">
        <v>81977627</v>
      </c>
      <c r="BQ16" s="480">
        <v>47481733</v>
      </c>
      <c r="BR16" s="481" t="s">
        <v>27</v>
      </c>
    </row>
    <row r="17" spans="1:70">
      <c r="A17" s="490">
        <v>75</v>
      </c>
      <c r="B17" s="491">
        <v>2</v>
      </c>
      <c r="C17" s="491" t="s">
        <v>2465</v>
      </c>
      <c r="D17" s="491" t="s">
        <v>2466</v>
      </c>
      <c r="E17" s="491">
        <v>1</v>
      </c>
      <c r="F17" s="491">
        <v>6</v>
      </c>
      <c r="G17" s="491" t="s">
        <v>2806</v>
      </c>
      <c r="H17" s="491" t="s">
        <v>2889</v>
      </c>
      <c r="I17" s="491">
        <v>67</v>
      </c>
      <c r="J17" s="492">
        <v>0</v>
      </c>
      <c r="K17" s="491">
        <v>75</v>
      </c>
      <c r="L17" s="491" t="s">
        <v>2522</v>
      </c>
      <c r="M17" s="491">
        <v>20245</v>
      </c>
      <c r="N17" s="491">
        <v>2024</v>
      </c>
      <c r="O17" s="491" t="s">
        <v>2512</v>
      </c>
      <c r="P17" s="491" t="s">
        <v>2890</v>
      </c>
      <c r="Q17" s="491" t="s">
        <v>2801</v>
      </c>
      <c r="R17" s="491">
        <v>20245</v>
      </c>
      <c r="S17" s="491" t="s">
        <v>2856</v>
      </c>
      <c r="T17" s="491">
        <v>100</v>
      </c>
      <c r="U17" s="491" t="s">
        <v>2848</v>
      </c>
      <c r="V17" s="491" t="s">
        <v>2891</v>
      </c>
      <c r="W17" s="491">
        <v>5</v>
      </c>
      <c r="X17" s="491">
        <v>11</v>
      </c>
      <c r="Y17" s="491" t="s">
        <v>2868</v>
      </c>
      <c r="Z17" s="491" t="s">
        <v>2892</v>
      </c>
      <c r="AA17" s="491">
        <v>91</v>
      </c>
      <c r="AB17" s="491" t="s">
        <v>1332</v>
      </c>
      <c r="AC17" s="491">
        <v>16</v>
      </c>
      <c r="AD17" s="491" t="s">
        <v>2870</v>
      </c>
      <c r="AE17" s="491">
        <v>36</v>
      </c>
      <c r="AF17" s="491" t="s">
        <v>2523</v>
      </c>
      <c r="AG17" s="493">
        <v>5.3150000000000003E-2</v>
      </c>
      <c r="AH17" s="491">
        <v>200</v>
      </c>
      <c r="AI17" s="493">
        <v>0.73750000000000004</v>
      </c>
      <c r="AJ17" s="493">
        <v>8.6E-3</v>
      </c>
      <c r="AK17" s="491">
        <v>200</v>
      </c>
      <c r="AL17" s="493">
        <v>0.5</v>
      </c>
      <c r="AM17" s="493">
        <v>5.7999999999999996E-3</v>
      </c>
      <c r="AN17" s="491" t="s">
        <v>2796</v>
      </c>
      <c r="AO17" s="491" t="s">
        <v>2853</v>
      </c>
      <c r="AP17" s="494">
        <v>0.22</v>
      </c>
      <c r="AQ17" s="493">
        <v>0.70799999999999996</v>
      </c>
      <c r="AR17" s="493">
        <v>0.72970000000000002</v>
      </c>
      <c r="AS17" s="493">
        <v>0.5</v>
      </c>
      <c r="AT17" s="493">
        <v>0.35399999999999998</v>
      </c>
      <c r="AU17" s="493">
        <v>0.3649</v>
      </c>
      <c r="AV17" s="495" t="s">
        <v>2871</v>
      </c>
      <c r="AW17" s="479">
        <v>2021</v>
      </c>
      <c r="AX17" s="479">
        <v>95</v>
      </c>
      <c r="AY17" s="479">
        <v>95</v>
      </c>
      <c r="AZ17" s="479">
        <v>100</v>
      </c>
      <c r="BA17" s="480">
        <v>94807000</v>
      </c>
      <c r="BB17" s="480">
        <v>83476019</v>
      </c>
      <c r="BC17" s="480">
        <v>10550000</v>
      </c>
      <c r="BD17" s="479">
        <v>2022</v>
      </c>
      <c r="BE17" s="479">
        <v>98</v>
      </c>
      <c r="BF17" s="479">
        <v>95</v>
      </c>
      <c r="BG17" s="479">
        <v>100</v>
      </c>
      <c r="BH17" s="480">
        <v>115855000</v>
      </c>
      <c r="BI17" s="480">
        <v>97521873</v>
      </c>
      <c r="BJ17" s="480">
        <v>22548441</v>
      </c>
      <c r="BK17" s="479">
        <v>2023</v>
      </c>
      <c r="BL17" s="479">
        <v>102</v>
      </c>
      <c r="BM17" s="479">
        <v>102</v>
      </c>
      <c r="BN17" s="479">
        <v>0</v>
      </c>
      <c r="BO17" s="496">
        <v>93000000</v>
      </c>
      <c r="BP17" s="483">
        <v>93000000</v>
      </c>
      <c r="BQ17" s="480">
        <v>27875800</v>
      </c>
      <c r="BR17" s="481" t="s">
        <v>27</v>
      </c>
    </row>
    <row r="18" spans="1:70">
      <c r="A18" s="490">
        <v>76</v>
      </c>
      <c r="B18" s="491">
        <v>2</v>
      </c>
      <c r="C18" s="491" t="s">
        <v>2465</v>
      </c>
      <c r="D18" s="491" t="s">
        <v>2466</v>
      </c>
      <c r="E18" s="491">
        <v>1</v>
      </c>
      <c r="F18" s="491">
        <v>8</v>
      </c>
      <c r="G18" s="491" t="s">
        <v>2524</v>
      </c>
      <c r="H18" s="491" t="s">
        <v>2893</v>
      </c>
      <c r="I18" s="491">
        <v>73</v>
      </c>
      <c r="J18" s="492">
        <v>0</v>
      </c>
      <c r="K18" s="491">
        <v>76</v>
      </c>
      <c r="L18" s="491" t="s">
        <v>2525</v>
      </c>
      <c r="M18" s="491">
        <v>20251</v>
      </c>
      <c r="N18" s="491">
        <v>2025</v>
      </c>
      <c r="O18" s="491" t="s">
        <v>1920</v>
      </c>
      <c r="P18" s="491" t="s">
        <v>2894</v>
      </c>
      <c r="Q18" s="491" t="s">
        <v>2801</v>
      </c>
      <c r="R18" s="491">
        <v>20251</v>
      </c>
      <c r="S18" s="491" t="s">
        <v>2856</v>
      </c>
      <c r="T18" s="491">
        <v>200</v>
      </c>
      <c r="U18" s="491" t="s">
        <v>2895</v>
      </c>
      <c r="V18" s="491" t="s">
        <v>2896</v>
      </c>
      <c r="W18" s="491">
        <v>1</v>
      </c>
      <c r="X18" s="491">
        <v>11</v>
      </c>
      <c r="Y18" s="491" t="s">
        <v>2868</v>
      </c>
      <c r="Z18" s="491" t="s">
        <v>2897</v>
      </c>
      <c r="AA18" s="491">
        <v>91</v>
      </c>
      <c r="AB18" s="491" t="s">
        <v>1332</v>
      </c>
      <c r="AC18" s="491">
        <v>16</v>
      </c>
      <c r="AD18" s="491" t="s">
        <v>2870</v>
      </c>
      <c r="AE18" s="491">
        <v>37</v>
      </c>
      <c r="AF18" s="491" t="s">
        <v>2479</v>
      </c>
      <c r="AG18" s="493">
        <v>1</v>
      </c>
      <c r="AH18" s="491">
        <v>100</v>
      </c>
      <c r="AI18" s="493">
        <v>0.5</v>
      </c>
      <c r="AJ18" s="493">
        <v>5.0000000000000001E-3</v>
      </c>
      <c r="AK18" s="491">
        <v>100</v>
      </c>
      <c r="AL18" s="493">
        <v>0.5</v>
      </c>
      <c r="AM18" s="493">
        <v>5.0000000000000001E-3</v>
      </c>
      <c r="AN18" s="491" t="s">
        <v>2853</v>
      </c>
      <c r="AO18" s="491" t="s">
        <v>2816</v>
      </c>
      <c r="AP18" s="494">
        <v>0.01</v>
      </c>
      <c r="AQ18" s="493">
        <v>0.70799999999999996</v>
      </c>
      <c r="AR18" s="493">
        <v>0.72970000000000002</v>
      </c>
      <c r="AS18" s="493">
        <v>0.5</v>
      </c>
      <c r="AT18" s="493">
        <v>0.35399999999999998</v>
      </c>
      <c r="AU18" s="493">
        <v>0.3649</v>
      </c>
      <c r="AV18" s="495" t="s">
        <v>2871</v>
      </c>
      <c r="AW18" s="479">
        <v>2021</v>
      </c>
      <c r="AX18" s="479">
        <v>0</v>
      </c>
      <c r="AY18" s="479">
        <v>0</v>
      </c>
      <c r="AZ18" s="479">
        <v>0</v>
      </c>
      <c r="BA18" s="481" t="s">
        <v>2839</v>
      </c>
      <c r="BB18" s="481" t="s">
        <v>2840</v>
      </c>
      <c r="BC18" s="481" t="s">
        <v>2841</v>
      </c>
      <c r="BD18" s="479">
        <v>2022</v>
      </c>
      <c r="BE18" s="479">
        <v>0</v>
      </c>
      <c r="BF18" s="479">
        <v>0</v>
      </c>
      <c r="BG18" s="479">
        <v>0</v>
      </c>
      <c r="BH18" s="481" t="s">
        <v>2842</v>
      </c>
      <c r="BI18" s="481" t="s">
        <v>2497</v>
      </c>
      <c r="BJ18" s="481" t="s">
        <v>2840</v>
      </c>
      <c r="BK18" s="479">
        <v>2023</v>
      </c>
      <c r="BL18" s="479">
        <v>100</v>
      </c>
      <c r="BM18" s="479">
        <v>100</v>
      </c>
      <c r="BN18" s="479">
        <v>100</v>
      </c>
      <c r="BO18" s="496">
        <v>265000000</v>
      </c>
      <c r="BP18" s="483">
        <v>265000000</v>
      </c>
      <c r="BQ18" s="480">
        <v>93600000</v>
      </c>
      <c r="BR18" s="481" t="s">
        <v>27</v>
      </c>
    </row>
    <row r="19" spans="1:70">
      <c r="A19" s="490">
        <v>77</v>
      </c>
      <c r="B19" s="491">
        <v>2</v>
      </c>
      <c r="C19" s="491" t="s">
        <v>2465</v>
      </c>
      <c r="D19" s="491" t="s">
        <v>2466</v>
      </c>
      <c r="E19" s="491">
        <v>1</v>
      </c>
      <c r="F19" s="491">
        <v>12</v>
      </c>
      <c r="G19" s="491" t="s">
        <v>2898</v>
      </c>
      <c r="H19" s="491" t="s">
        <v>2899</v>
      </c>
      <c r="I19" s="491">
        <v>91</v>
      </c>
      <c r="J19" s="492">
        <v>0</v>
      </c>
      <c r="K19" s="491">
        <v>77</v>
      </c>
      <c r="L19" s="491" t="s">
        <v>2529</v>
      </c>
      <c r="M19" s="491">
        <v>18301</v>
      </c>
      <c r="N19" s="491">
        <v>1830</v>
      </c>
      <c r="O19" s="491" t="s">
        <v>1892</v>
      </c>
      <c r="P19" s="491" t="s">
        <v>2900</v>
      </c>
      <c r="Q19" s="491" t="s">
        <v>2801</v>
      </c>
      <c r="R19" s="491">
        <v>18301</v>
      </c>
      <c r="S19" s="491" t="s">
        <v>2531</v>
      </c>
      <c r="T19" s="491">
        <v>16</v>
      </c>
      <c r="U19" s="491" t="s">
        <v>2901</v>
      </c>
      <c r="V19" s="491" t="s">
        <v>2902</v>
      </c>
      <c r="W19" s="491">
        <v>1</v>
      </c>
      <c r="X19" s="491">
        <v>4</v>
      </c>
      <c r="Y19" s="491" t="s">
        <v>2903</v>
      </c>
      <c r="Z19" s="491" t="s">
        <v>2904</v>
      </c>
      <c r="AA19" s="491">
        <v>90</v>
      </c>
      <c r="AB19" s="491" t="s">
        <v>2905</v>
      </c>
      <c r="AC19" s="491">
        <v>2</v>
      </c>
      <c r="AD19" s="491" t="s">
        <v>2852</v>
      </c>
      <c r="AE19" s="491">
        <v>3</v>
      </c>
      <c r="AF19" s="491" t="s">
        <v>2483</v>
      </c>
      <c r="AG19" s="493">
        <v>1</v>
      </c>
      <c r="AH19" s="491">
        <v>8</v>
      </c>
      <c r="AI19" s="493">
        <v>0.75</v>
      </c>
      <c r="AJ19" s="493">
        <v>0.03</v>
      </c>
      <c r="AK19" s="491">
        <v>9</v>
      </c>
      <c r="AL19" s="493">
        <v>0.5625</v>
      </c>
      <c r="AM19" s="493">
        <v>2.2499999999999999E-2</v>
      </c>
      <c r="AN19" s="491" t="s">
        <v>2796</v>
      </c>
      <c r="AO19" s="491" t="s">
        <v>2853</v>
      </c>
      <c r="AP19" s="494">
        <v>0.04</v>
      </c>
      <c r="AQ19" s="493">
        <v>0.70799999999999996</v>
      </c>
      <c r="AR19" s="493">
        <v>0.72970000000000002</v>
      </c>
      <c r="AS19" s="493">
        <v>0.5</v>
      </c>
      <c r="AT19" s="493">
        <v>0.35399999999999998</v>
      </c>
      <c r="AU19" s="493">
        <v>0.3649</v>
      </c>
      <c r="AV19" s="495" t="s">
        <v>2906</v>
      </c>
      <c r="AW19" s="479">
        <v>2021</v>
      </c>
      <c r="AX19" s="479">
        <v>4</v>
      </c>
      <c r="AY19" s="479">
        <v>4</v>
      </c>
      <c r="AZ19" s="479">
        <v>4</v>
      </c>
      <c r="BA19" s="480">
        <v>555955000</v>
      </c>
      <c r="BB19" s="480">
        <v>555799862</v>
      </c>
      <c r="BC19" s="480">
        <v>223337580</v>
      </c>
      <c r="BD19" s="479">
        <v>2022</v>
      </c>
      <c r="BE19" s="479">
        <v>4</v>
      </c>
      <c r="BF19" s="479">
        <v>4</v>
      </c>
      <c r="BG19" s="479">
        <v>4</v>
      </c>
      <c r="BH19" s="480">
        <v>623000000</v>
      </c>
      <c r="BI19" s="480">
        <v>556345363</v>
      </c>
      <c r="BJ19" s="480">
        <v>177234667</v>
      </c>
      <c r="BK19" s="479">
        <v>2023</v>
      </c>
      <c r="BL19" s="479">
        <v>4</v>
      </c>
      <c r="BM19" s="479">
        <v>4</v>
      </c>
      <c r="BN19" s="479">
        <v>1</v>
      </c>
      <c r="BO19" s="496">
        <v>642000000</v>
      </c>
      <c r="BP19" s="483">
        <v>641999557</v>
      </c>
      <c r="BQ19" s="480">
        <v>288050715</v>
      </c>
      <c r="BR19" s="481" t="s">
        <v>27</v>
      </c>
    </row>
    <row r="20" spans="1:70" ht="25.5">
      <c r="A20" s="490">
        <v>78</v>
      </c>
      <c r="B20" s="491">
        <v>2</v>
      </c>
      <c r="C20" s="491" t="s">
        <v>2465</v>
      </c>
      <c r="D20" s="491" t="s">
        <v>2533</v>
      </c>
      <c r="E20" s="491">
        <v>1</v>
      </c>
      <c r="F20" s="491">
        <v>14</v>
      </c>
      <c r="G20" s="491" t="s">
        <v>2907</v>
      </c>
      <c r="H20" s="491" t="s">
        <v>2908</v>
      </c>
      <c r="I20" s="491">
        <v>93</v>
      </c>
      <c r="J20" s="492">
        <v>0</v>
      </c>
      <c r="K20" s="491">
        <v>78</v>
      </c>
      <c r="L20" s="491" t="s">
        <v>2535</v>
      </c>
      <c r="M20" s="491">
        <v>18421</v>
      </c>
      <c r="N20" s="491">
        <v>1842</v>
      </c>
      <c r="O20" s="491" t="s">
        <v>1925</v>
      </c>
      <c r="P20" s="491" t="s">
        <v>2909</v>
      </c>
      <c r="Q20" s="491" t="s">
        <v>2801</v>
      </c>
      <c r="R20" s="491">
        <v>18421</v>
      </c>
      <c r="S20" s="491" t="s">
        <v>2910</v>
      </c>
      <c r="T20" s="491">
        <v>4</v>
      </c>
      <c r="U20" s="491" t="s">
        <v>2911</v>
      </c>
      <c r="V20" s="491" t="s">
        <v>2912</v>
      </c>
      <c r="W20" s="491">
        <v>1</v>
      </c>
      <c r="X20" s="491">
        <v>6</v>
      </c>
      <c r="Y20" s="491" t="s">
        <v>1881</v>
      </c>
      <c r="Z20" s="491" t="s">
        <v>2913</v>
      </c>
      <c r="AA20" s="491">
        <v>90</v>
      </c>
      <c r="AB20" s="491" t="s">
        <v>2905</v>
      </c>
      <c r="AC20" s="491">
        <v>3</v>
      </c>
      <c r="AD20" s="491" t="s">
        <v>2914</v>
      </c>
      <c r="AE20" s="491">
        <v>4</v>
      </c>
      <c r="AF20" s="491" t="s">
        <v>2536</v>
      </c>
      <c r="AG20" s="493">
        <v>1</v>
      </c>
      <c r="AH20" s="491">
        <v>0</v>
      </c>
      <c r="AI20" s="493">
        <v>0</v>
      </c>
      <c r="AJ20" s="493">
        <v>0</v>
      </c>
      <c r="AK20" s="491">
        <v>0</v>
      </c>
      <c r="AL20" s="493">
        <v>0</v>
      </c>
      <c r="AM20" s="493">
        <v>0</v>
      </c>
      <c r="AN20" s="491" t="s">
        <v>2816</v>
      </c>
      <c r="AO20" s="491" t="s">
        <v>2816</v>
      </c>
      <c r="AP20" s="494">
        <v>0.04</v>
      </c>
      <c r="AQ20" s="493">
        <v>0.70799999999999996</v>
      </c>
      <c r="AR20" s="493">
        <v>0.72970000000000002</v>
      </c>
      <c r="AS20" s="493">
        <v>0.5</v>
      </c>
      <c r="AT20" s="493">
        <v>0.35399999999999998</v>
      </c>
      <c r="AU20" s="493">
        <v>0.3649</v>
      </c>
      <c r="AV20" s="495" t="s">
        <v>2915</v>
      </c>
      <c r="AW20" s="479">
        <v>2021</v>
      </c>
      <c r="AX20" s="479">
        <v>0</v>
      </c>
      <c r="AY20" s="479">
        <v>0</v>
      </c>
      <c r="AZ20" s="479">
        <v>0</v>
      </c>
      <c r="BA20" s="481" t="s">
        <v>2839</v>
      </c>
      <c r="BB20" s="481" t="s">
        <v>2840</v>
      </c>
      <c r="BC20" s="481" t="s">
        <v>2841</v>
      </c>
      <c r="BD20" s="479">
        <v>2022</v>
      </c>
      <c r="BE20" s="479">
        <v>0</v>
      </c>
      <c r="BF20" s="479">
        <v>0</v>
      </c>
      <c r="BG20" s="479">
        <v>0</v>
      </c>
      <c r="BH20" s="481" t="s">
        <v>2842</v>
      </c>
      <c r="BI20" s="481" t="s">
        <v>2497</v>
      </c>
      <c r="BJ20" s="481" t="s">
        <v>2840</v>
      </c>
      <c r="BK20" s="479">
        <v>2023</v>
      </c>
      <c r="BL20" s="479">
        <v>0</v>
      </c>
      <c r="BM20" s="479">
        <v>0</v>
      </c>
      <c r="BN20" s="479">
        <v>0</v>
      </c>
      <c r="BO20" s="489" t="s">
        <v>2842</v>
      </c>
      <c r="BP20" s="485" t="s">
        <v>2496</v>
      </c>
      <c r="BQ20" s="485" t="s">
        <v>2496</v>
      </c>
      <c r="BR20" s="481" t="s">
        <v>27</v>
      </c>
    </row>
    <row r="21" spans="1:70" ht="25.5">
      <c r="A21" s="490">
        <v>79</v>
      </c>
      <c r="B21" s="491">
        <v>2</v>
      </c>
      <c r="C21" s="491" t="s">
        <v>2465</v>
      </c>
      <c r="D21" s="491" t="s">
        <v>2466</v>
      </c>
      <c r="E21" s="491">
        <v>1</v>
      </c>
      <c r="F21" s="491">
        <v>17</v>
      </c>
      <c r="G21" s="491" t="s">
        <v>2537</v>
      </c>
      <c r="H21" s="491" t="s">
        <v>2832</v>
      </c>
      <c r="I21" s="491">
        <v>62</v>
      </c>
      <c r="J21" s="492">
        <v>0</v>
      </c>
      <c r="K21" s="491">
        <v>79</v>
      </c>
      <c r="L21" s="491" t="s">
        <v>2538</v>
      </c>
      <c r="M21" s="491">
        <v>16951</v>
      </c>
      <c r="N21" s="491">
        <v>1695</v>
      </c>
      <c r="O21" s="491" t="s">
        <v>1935</v>
      </c>
      <c r="P21" s="491" t="s">
        <v>2909</v>
      </c>
      <c r="Q21" s="491" t="s">
        <v>2801</v>
      </c>
      <c r="R21" s="491">
        <v>16951</v>
      </c>
      <c r="S21" s="491" t="s">
        <v>2495</v>
      </c>
      <c r="T21" s="491">
        <v>1</v>
      </c>
      <c r="U21" s="491" t="s">
        <v>2916</v>
      </c>
      <c r="V21" s="491" t="s">
        <v>2917</v>
      </c>
      <c r="W21" s="491">
        <v>1</v>
      </c>
      <c r="X21" s="491">
        <v>6</v>
      </c>
      <c r="Y21" s="491" t="s">
        <v>1881</v>
      </c>
      <c r="Z21" s="491" t="s">
        <v>2918</v>
      </c>
      <c r="AA21" s="491">
        <v>92</v>
      </c>
      <c r="AB21" s="491" t="s">
        <v>2794</v>
      </c>
      <c r="AC21" s="491">
        <v>5</v>
      </c>
      <c r="AD21" s="491" t="s">
        <v>2837</v>
      </c>
      <c r="AE21" s="491">
        <v>7</v>
      </c>
      <c r="AF21" s="491" t="s">
        <v>2541</v>
      </c>
      <c r="AG21" s="493">
        <v>5.1119999999999999E-2</v>
      </c>
      <c r="AH21" s="491">
        <v>0</v>
      </c>
      <c r="AI21" s="493">
        <v>1</v>
      </c>
      <c r="AJ21" s="493">
        <v>5.1000000000000004E-3</v>
      </c>
      <c r="AK21" s="491">
        <v>1</v>
      </c>
      <c r="AL21" s="493">
        <v>1</v>
      </c>
      <c r="AM21" s="493">
        <v>5.1000000000000004E-3</v>
      </c>
      <c r="AN21" s="491" t="s">
        <v>2804</v>
      </c>
      <c r="AO21" s="491" t="s">
        <v>2804</v>
      </c>
      <c r="AP21" s="494">
        <v>0.1</v>
      </c>
      <c r="AQ21" s="493">
        <v>0.70799999999999996</v>
      </c>
      <c r="AR21" s="493">
        <v>0.72970000000000002</v>
      </c>
      <c r="AS21" s="493">
        <v>0.5</v>
      </c>
      <c r="AT21" s="493">
        <v>0.35399999999999998</v>
      </c>
      <c r="AU21" s="493">
        <v>0.3649</v>
      </c>
      <c r="AV21" s="495" t="s">
        <v>2919</v>
      </c>
      <c r="AW21" s="479">
        <v>2021</v>
      </c>
      <c r="AX21" s="479">
        <v>1</v>
      </c>
      <c r="AY21" s="479">
        <v>1</v>
      </c>
      <c r="AZ21" s="479">
        <v>1</v>
      </c>
      <c r="BA21" s="480">
        <v>248523000</v>
      </c>
      <c r="BB21" s="480">
        <v>248462261</v>
      </c>
      <c r="BC21" s="480">
        <v>239469761</v>
      </c>
      <c r="BD21" s="479">
        <v>2022</v>
      </c>
      <c r="BE21" s="479">
        <v>0</v>
      </c>
      <c r="BF21" s="479">
        <v>1</v>
      </c>
      <c r="BG21" s="479">
        <v>0</v>
      </c>
      <c r="BH21" s="481" t="s">
        <v>2842</v>
      </c>
      <c r="BI21" s="481" t="s">
        <v>2497</v>
      </c>
      <c r="BJ21" s="481" t="s">
        <v>2840</v>
      </c>
      <c r="BK21" s="479">
        <v>2023</v>
      </c>
      <c r="BL21" s="479">
        <v>0</v>
      </c>
      <c r="BM21" s="479">
        <v>0</v>
      </c>
      <c r="BN21" s="479">
        <v>0</v>
      </c>
      <c r="BO21" s="489" t="s">
        <v>2842</v>
      </c>
      <c r="BP21" s="485" t="s">
        <v>2496</v>
      </c>
      <c r="BQ21" s="485" t="s">
        <v>2496</v>
      </c>
      <c r="BR21" s="481" t="s">
        <v>27</v>
      </c>
    </row>
    <row r="22" spans="1:70">
      <c r="A22" s="490">
        <v>80</v>
      </c>
      <c r="B22" s="491">
        <v>2</v>
      </c>
      <c r="C22" s="491" t="s">
        <v>2465</v>
      </c>
      <c r="D22" s="491" t="s">
        <v>2466</v>
      </c>
      <c r="E22" s="491">
        <v>1</v>
      </c>
      <c r="F22" s="491">
        <v>17</v>
      </c>
      <c r="G22" s="491" t="s">
        <v>2537</v>
      </c>
      <c r="H22" s="491" t="s">
        <v>2920</v>
      </c>
      <c r="I22" s="491">
        <v>89</v>
      </c>
      <c r="J22" s="492">
        <v>0</v>
      </c>
      <c r="K22" s="491">
        <v>80</v>
      </c>
      <c r="L22" s="491" t="s">
        <v>2540</v>
      </c>
      <c r="M22" s="491">
        <v>17431</v>
      </c>
      <c r="N22" s="491">
        <v>1743</v>
      </c>
      <c r="O22" s="491" t="s">
        <v>1931</v>
      </c>
      <c r="P22" s="491" t="s">
        <v>2921</v>
      </c>
      <c r="Q22" s="491" t="s">
        <v>2801</v>
      </c>
      <c r="R22" s="491">
        <v>17431</v>
      </c>
      <c r="S22" s="491" t="s">
        <v>2470</v>
      </c>
      <c r="T22" s="491">
        <v>100</v>
      </c>
      <c r="U22" s="491" t="s">
        <v>2848</v>
      </c>
      <c r="V22" s="491" t="s">
        <v>2922</v>
      </c>
      <c r="W22" s="491">
        <v>1</v>
      </c>
      <c r="X22" s="491">
        <v>4</v>
      </c>
      <c r="Y22" s="491" t="s">
        <v>2903</v>
      </c>
      <c r="Z22" s="491" t="s">
        <v>2923</v>
      </c>
      <c r="AA22" s="491">
        <v>90</v>
      </c>
      <c r="AB22" s="491" t="s">
        <v>2905</v>
      </c>
      <c r="AC22" s="491">
        <v>4</v>
      </c>
      <c r="AD22" s="491" t="s">
        <v>2924</v>
      </c>
      <c r="AE22" s="491">
        <v>5</v>
      </c>
      <c r="AF22" s="491" t="s">
        <v>2545</v>
      </c>
      <c r="AG22" s="493">
        <v>0.58403000000000005</v>
      </c>
      <c r="AH22" s="491">
        <v>52</v>
      </c>
      <c r="AI22" s="493">
        <v>0.78</v>
      </c>
      <c r="AJ22" s="493">
        <v>4.5600000000000002E-2</v>
      </c>
      <c r="AK22" s="491">
        <v>78</v>
      </c>
      <c r="AL22" s="493">
        <v>0.78</v>
      </c>
      <c r="AM22" s="493">
        <v>4.5600000000000002E-2</v>
      </c>
      <c r="AN22" s="491" t="s">
        <v>2796</v>
      </c>
      <c r="AO22" s="491" t="s">
        <v>2796</v>
      </c>
      <c r="AP22" s="494">
        <v>0.1</v>
      </c>
      <c r="AQ22" s="493">
        <v>0.70799999999999996</v>
      </c>
      <c r="AR22" s="493">
        <v>0.72970000000000002</v>
      </c>
      <c r="AS22" s="493">
        <v>0.5</v>
      </c>
      <c r="AT22" s="493">
        <v>0.35399999999999998</v>
      </c>
      <c r="AU22" s="493">
        <v>0.3649</v>
      </c>
      <c r="AV22" s="495" t="s">
        <v>2925</v>
      </c>
      <c r="AW22" s="479">
        <v>2021</v>
      </c>
      <c r="AX22" s="479">
        <v>26</v>
      </c>
      <c r="AY22" s="479">
        <v>26</v>
      </c>
      <c r="AZ22" s="479">
        <v>26</v>
      </c>
      <c r="BA22" s="480">
        <v>635114000</v>
      </c>
      <c r="BB22" s="480">
        <v>629882317</v>
      </c>
      <c r="BC22" s="480">
        <v>624242317</v>
      </c>
      <c r="BD22" s="479">
        <v>2022</v>
      </c>
      <c r="BE22" s="479">
        <v>26</v>
      </c>
      <c r="BF22" s="479">
        <v>26</v>
      </c>
      <c r="BG22" s="479">
        <v>26</v>
      </c>
      <c r="BH22" s="480">
        <v>771605000</v>
      </c>
      <c r="BI22" s="480">
        <v>764405000</v>
      </c>
      <c r="BJ22" s="480">
        <v>759925000</v>
      </c>
      <c r="BK22" s="479">
        <v>2023</v>
      </c>
      <c r="BL22" s="479">
        <v>24</v>
      </c>
      <c r="BM22" s="479">
        <v>26</v>
      </c>
      <c r="BN22" s="479">
        <v>26</v>
      </c>
      <c r="BO22" s="496">
        <v>1000000000</v>
      </c>
      <c r="BP22" s="483">
        <v>990000000</v>
      </c>
      <c r="BQ22" s="480">
        <v>972500000</v>
      </c>
      <c r="BR22" s="481" t="s">
        <v>27</v>
      </c>
    </row>
    <row r="23" spans="1:70">
      <c r="A23" s="490">
        <v>81</v>
      </c>
      <c r="B23" s="491">
        <v>2</v>
      </c>
      <c r="C23" s="491" t="s">
        <v>2465</v>
      </c>
      <c r="D23" s="491" t="s">
        <v>2466</v>
      </c>
      <c r="E23" s="491">
        <v>1</v>
      </c>
      <c r="F23" s="491">
        <v>17</v>
      </c>
      <c r="G23" s="491" t="s">
        <v>2537</v>
      </c>
      <c r="H23" s="491" t="s">
        <v>2926</v>
      </c>
      <c r="I23" s="491" t="s">
        <v>2926</v>
      </c>
      <c r="J23" s="492">
        <v>0</v>
      </c>
      <c r="K23" s="491">
        <v>81</v>
      </c>
      <c r="L23" s="491" t="s">
        <v>2544</v>
      </c>
      <c r="M23" s="491">
        <v>17432</v>
      </c>
      <c r="N23" s="491">
        <v>1743</v>
      </c>
      <c r="O23" s="491" t="s">
        <v>1931</v>
      </c>
      <c r="P23" s="491" t="s">
        <v>2927</v>
      </c>
      <c r="Q23" s="491" t="s">
        <v>2801</v>
      </c>
      <c r="R23" s="491">
        <v>17432</v>
      </c>
      <c r="S23" s="491" t="s">
        <v>2470</v>
      </c>
      <c r="T23" s="491">
        <v>200</v>
      </c>
      <c r="U23" s="491" t="s">
        <v>2928</v>
      </c>
      <c r="V23" s="491" t="s">
        <v>2929</v>
      </c>
      <c r="W23" s="491">
        <v>2</v>
      </c>
      <c r="X23" s="491">
        <v>4</v>
      </c>
      <c r="Y23" s="491" t="s">
        <v>2903</v>
      </c>
      <c r="Z23" s="491" t="s">
        <v>2923</v>
      </c>
      <c r="AA23" s="491">
        <v>90</v>
      </c>
      <c r="AB23" s="491" t="s">
        <v>2905</v>
      </c>
      <c r="AC23" s="491">
        <v>4</v>
      </c>
      <c r="AD23" s="491" t="s">
        <v>2924</v>
      </c>
      <c r="AE23" s="491">
        <v>6</v>
      </c>
      <c r="AF23" s="491" t="s">
        <v>2539</v>
      </c>
      <c r="AG23" s="493">
        <v>0.36485000000000001</v>
      </c>
      <c r="AH23" s="491">
        <v>104</v>
      </c>
      <c r="AI23" s="493">
        <v>0.77</v>
      </c>
      <c r="AJ23" s="493">
        <v>2.81E-2</v>
      </c>
      <c r="AK23" s="491">
        <v>154</v>
      </c>
      <c r="AL23" s="493">
        <v>0.77</v>
      </c>
      <c r="AM23" s="493">
        <v>2.81E-2</v>
      </c>
      <c r="AN23" s="491" t="s">
        <v>2796</v>
      </c>
      <c r="AO23" s="491" t="s">
        <v>2796</v>
      </c>
      <c r="AP23" s="494">
        <v>0.1</v>
      </c>
      <c r="AQ23" s="493">
        <v>0.70799999999999996</v>
      </c>
      <c r="AR23" s="493">
        <v>0.72970000000000002</v>
      </c>
      <c r="AS23" s="493">
        <v>0.5</v>
      </c>
      <c r="AT23" s="493">
        <v>0.35399999999999998</v>
      </c>
      <c r="AU23" s="493">
        <v>0.3649</v>
      </c>
      <c r="AV23" s="495" t="s">
        <v>2925</v>
      </c>
      <c r="AW23" s="479">
        <v>2021</v>
      </c>
      <c r="AX23" s="479">
        <v>50</v>
      </c>
      <c r="AY23" s="479">
        <v>50</v>
      </c>
      <c r="AZ23" s="479">
        <v>50</v>
      </c>
      <c r="BA23" s="480">
        <v>397637000</v>
      </c>
      <c r="BB23" s="480">
        <v>392405316</v>
      </c>
      <c r="BC23" s="480">
        <v>386765316</v>
      </c>
      <c r="BD23" s="479">
        <v>2022</v>
      </c>
      <c r="BE23" s="479">
        <v>50</v>
      </c>
      <c r="BF23" s="479">
        <v>50</v>
      </c>
      <c r="BG23" s="479">
        <v>50</v>
      </c>
      <c r="BH23" s="480">
        <v>487429000</v>
      </c>
      <c r="BI23" s="480">
        <v>494629000</v>
      </c>
      <c r="BJ23" s="480">
        <v>490149000</v>
      </c>
      <c r="BK23" s="479">
        <v>2023</v>
      </c>
      <c r="BL23" s="479">
        <v>50</v>
      </c>
      <c r="BM23" s="479">
        <v>54</v>
      </c>
      <c r="BN23" s="479">
        <v>54</v>
      </c>
      <c r="BO23" s="496">
        <v>600000000</v>
      </c>
      <c r="BP23" s="483">
        <v>610000000</v>
      </c>
      <c r="BQ23" s="480">
        <v>612500000</v>
      </c>
      <c r="BR23" s="481" t="s">
        <v>27</v>
      </c>
    </row>
    <row r="24" spans="1:70" ht="25.5">
      <c r="A24" s="490">
        <v>82</v>
      </c>
      <c r="B24" s="491">
        <v>2</v>
      </c>
      <c r="C24" s="491" t="s">
        <v>2465</v>
      </c>
      <c r="D24" s="491" t="s">
        <v>2533</v>
      </c>
      <c r="E24" s="491">
        <v>1</v>
      </c>
      <c r="F24" s="491">
        <v>19</v>
      </c>
      <c r="G24" s="491" t="s">
        <v>2546</v>
      </c>
      <c r="H24" s="491" t="s">
        <v>2930</v>
      </c>
      <c r="I24" s="491">
        <v>127</v>
      </c>
      <c r="J24" s="492">
        <v>0</v>
      </c>
      <c r="K24" s="491">
        <v>82</v>
      </c>
      <c r="L24" s="491" t="s">
        <v>2547</v>
      </c>
      <c r="M24" s="491">
        <v>16991</v>
      </c>
      <c r="N24" s="491">
        <v>1699</v>
      </c>
      <c r="O24" s="491" t="s">
        <v>2547</v>
      </c>
      <c r="P24" s="491" t="s">
        <v>2931</v>
      </c>
      <c r="Q24" s="491" t="s">
        <v>2801</v>
      </c>
      <c r="R24" s="491">
        <v>16991</v>
      </c>
      <c r="S24" s="491" t="s">
        <v>2932</v>
      </c>
      <c r="T24" s="491">
        <v>20</v>
      </c>
      <c r="U24" s="491" t="s">
        <v>2933</v>
      </c>
      <c r="V24" s="491" t="s">
        <v>2934</v>
      </c>
      <c r="W24" s="491">
        <v>1</v>
      </c>
      <c r="X24" s="491">
        <v>9</v>
      </c>
      <c r="Y24" s="491" t="s">
        <v>2935</v>
      </c>
      <c r="Z24" s="491" t="s">
        <v>2936</v>
      </c>
      <c r="AA24" s="491">
        <v>96</v>
      </c>
      <c r="AB24" s="491" t="s">
        <v>2937</v>
      </c>
      <c r="AC24" s="491">
        <v>6</v>
      </c>
      <c r="AD24" s="491" t="s">
        <v>2938</v>
      </c>
      <c r="AE24" s="491">
        <v>9</v>
      </c>
      <c r="AF24" s="491" t="s">
        <v>2548</v>
      </c>
      <c r="AG24" s="493">
        <v>1</v>
      </c>
      <c r="AH24" s="491">
        <v>0</v>
      </c>
      <c r="AI24" s="493">
        <v>0</v>
      </c>
      <c r="AJ24" s="493">
        <v>0</v>
      </c>
      <c r="AK24" s="491">
        <v>0</v>
      </c>
      <c r="AL24" s="493">
        <v>0</v>
      </c>
      <c r="AM24" s="493">
        <v>0</v>
      </c>
      <c r="AN24" s="491" t="s">
        <v>2816</v>
      </c>
      <c r="AO24" s="491" t="s">
        <v>2816</v>
      </c>
      <c r="AP24" s="494">
        <v>0.08</v>
      </c>
      <c r="AQ24" s="493">
        <v>0.70799999999999996</v>
      </c>
      <c r="AR24" s="493">
        <v>0.72970000000000002</v>
      </c>
      <c r="AS24" s="493">
        <v>0.5</v>
      </c>
      <c r="AT24" s="493">
        <v>0.35399999999999998</v>
      </c>
      <c r="AU24" s="493">
        <v>0.3649</v>
      </c>
      <c r="AV24" s="495" t="s">
        <v>2939</v>
      </c>
      <c r="AW24" s="479">
        <v>2021</v>
      </c>
      <c r="AX24" s="479">
        <v>0</v>
      </c>
      <c r="AY24" s="479">
        <v>0</v>
      </c>
      <c r="AZ24" s="479">
        <v>0</v>
      </c>
      <c r="BA24" s="481" t="s">
        <v>2839</v>
      </c>
      <c r="BB24" s="481" t="s">
        <v>2840</v>
      </c>
      <c r="BC24" s="481" t="s">
        <v>2841</v>
      </c>
      <c r="BD24" s="479">
        <v>2022</v>
      </c>
      <c r="BE24" s="479">
        <v>0</v>
      </c>
      <c r="BF24" s="479">
        <v>0</v>
      </c>
      <c r="BG24" s="479">
        <v>0</v>
      </c>
      <c r="BH24" s="481" t="s">
        <v>2842</v>
      </c>
      <c r="BI24" s="481" t="s">
        <v>2497</v>
      </c>
      <c r="BJ24" s="481" t="s">
        <v>2840</v>
      </c>
      <c r="BK24" s="479">
        <v>2023</v>
      </c>
      <c r="BL24" s="479">
        <v>0</v>
      </c>
      <c r="BM24" s="479">
        <v>0</v>
      </c>
      <c r="BN24" s="479">
        <v>0</v>
      </c>
      <c r="BO24" s="489" t="s">
        <v>2842</v>
      </c>
      <c r="BP24" s="485" t="s">
        <v>2496</v>
      </c>
      <c r="BQ24" s="485" t="s">
        <v>2496</v>
      </c>
      <c r="BR24" s="481" t="s">
        <v>27</v>
      </c>
    </row>
    <row r="25" spans="1:70">
      <c r="A25" s="490">
        <v>83</v>
      </c>
      <c r="B25" s="491">
        <v>2</v>
      </c>
      <c r="C25" s="491" t="s">
        <v>2465</v>
      </c>
      <c r="D25" s="491" t="s">
        <v>2466</v>
      </c>
      <c r="E25" s="491">
        <v>1</v>
      </c>
      <c r="F25" s="491">
        <v>20</v>
      </c>
      <c r="G25" s="491" t="s">
        <v>2550</v>
      </c>
      <c r="H25" s="491" t="s">
        <v>2940</v>
      </c>
      <c r="I25" s="491">
        <v>138</v>
      </c>
      <c r="J25" s="492">
        <v>0</v>
      </c>
      <c r="K25" s="491">
        <v>83</v>
      </c>
      <c r="L25" s="491" t="s">
        <v>2551</v>
      </c>
      <c r="M25" s="491">
        <v>18452</v>
      </c>
      <c r="N25" s="491">
        <v>1845</v>
      </c>
      <c r="O25" s="491" t="s">
        <v>2553</v>
      </c>
      <c r="P25" s="491" t="s">
        <v>2941</v>
      </c>
      <c r="Q25" s="491" t="s">
        <v>2801</v>
      </c>
      <c r="R25" s="491">
        <v>18452</v>
      </c>
      <c r="S25" s="491" t="s">
        <v>2554</v>
      </c>
      <c r="T25" s="491">
        <v>400</v>
      </c>
      <c r="U25" s="491" t="s">
        <v>2848</v>
      </c>
      <c r="V25" s="491" t="s">
        <v>2942</v>
      </c>
      <c r="W25" s="491">
        <v>2</v>
      </c>
      <c r="X25" s="491">
        <v>7</v>
      </c>
      <c r="Y25" s="491" t="s">
        <v>2850</v>
      </c>
      <c r="Z25" s="491" t="s">
        <v>2943</v>
      </c>
      <c r="AA25" s="491">
        <v>93</v>
      </c>
      <c r="AB25" s="491" t="s">
        <v>2944</v>
      </c>
      <c r="AC25" s="491">
        <v>7</v>
      </c>
      <c r="AD25" s="491" t="s">
        <v>2945</v>
      </c>
      <c r="AE25" s="491">
        <v>11</v>
      </c>
      <c r="AF25" s="491" t="s">
        <v>2552</v>
      </c>
      <c r="AG25" s="493">
        <v>0.28434999999999999</v>
      </c>
      <c r="AH25" s="491">
        <v>400</v>
      </c>
      <c r="AI25" s="493">
        <v>1</v>
      </c>
      <c r="AJ25" s="493">
        <v>3.4099999999999998E-2</v>
      </c>
      <c r="AK25" s="491">
        <v>700</v>
      </c>
      <c r="AL25" s="493">
        <v>1.75</v>
      </c>
      <c r="AM25" s="493">
        <v>5.9700000000000003E-2</v>
      </c>
      <c r="AN25" s="491" t="s">
        <v>2804</v>
      </c>
      <c r="AO25" s="491" t="s">
        <v>2804</v>
      </c>
      <c r="AP25" s="494">
        <v>0.12</v>
      </c>
      <c r="AQ25" s="493">
        <v>0.70799999999999996</v>
      </c>
      <c r="AR25" s="493">
        <v>0.72970000000000002</v>
      </c>
      <c r="AS25" s="493">
        <v>0.5</v>
      </c>
      <c r="AT25" s="493">
        <v>0.35399999999999998</v>
      </c>
      <c r="AU25" s="493">
        <v>0.3649</v>
      </c>
      <c r="AV25" s="495" t="s">
        <v>2871</v>
      </c>
      <c r="AW25" s="479">
        <v>2021</v>
      </c>
      <c r="AX25" s="479">
        <v>0</v>
      </c>
      <c r="AY25" s="479">
        <v>0</v>
      </c>
      <c r="AZ25" s="479">
        <v>0</v>
      </c>
      <c r="BA25" s="481" t="s">
        <v>2839</v>
      </c>
      <c r="BB25" s="481" t="s">
        <v>2840</v>
      </c>
      <c r="BC25" s="481" t="s">
        <v>2841</v>
      </c>
      <c r="BD25" s="479">
        <v>2022</v>
      </c>
      <c r="BE25" s="479">
        <v>199</v>
      </c>
      <c r="BF25" s="479">
        <v>0</v>
      </c>
      <c r="BG25" s="479">
        <v>250</v>
      </c>
      <c r="BH25" s="480">
        <v>316000000</v>
      </c>
      <c r="BI25" s="480">
        <v>422733578</v>
      </c>
      <c r="BJ25" s="480">
        <v>118698667</v>
      </c>
      <c r="BK25" s="479">
        <v>2023</v>
      </c>
      <c r="BL25" s="479">
        <v>201</v>
      </c>
      <c r="BM25" s="479">
        <v>201</v>
      </c>
      <c r="BN25" s="479">
        <v>450</v>
      </c>
      <c r="BO25" s="496">
        <v>370000000</v>
      </c>
      <c r="BP25" s="483">
        <v>371297000</v>
      </c>
      <c r="BQ25" s="480">
        <v>271836406</v>
      </c>
      <c r="BR25" s="481" t="s">
        <v>27</v>
      </c>
    </row>
    <row r="26" spans="1:70">
      <c r="A26" s="490">
        <v>84</v>
      </c>
      <c r="B26" s="491">
        <v>2</v>
      </c>
      <c r="C26" s="491" t="s">
        <v>2465</v>
      </c>
      <c r="D26" s="491" t="s">
        <v>2466</v>
      </c>
      <c r="E26" s="491">
        <v>1</v>
      </c>
      <c r="F26" s="491">
        <v>20</v>
      </c>
      <c r="G26" s="491" t="s">
        <v>2550</v>
      </c>
      <c r="H26" s="491" t="s">
        <v>2946</v>
      </c>
      <c r="I26" s="491">
        <v>924</v>
      </c>
      <c r="J26" s="492">
        <v>0</v>
      </c>
      <c r="K26" s="491">
        <v>84</v>
      </c>
      <c r="L26" s="491" t="s">
        <v>2556</v>
      </c>
      <c r="M26" s="491">
        <v>18451</v>
      </c>
      <c r="N26" s="491">
        <v>1845</v>
      </c>
      <c r="O26" s="491" t="s">
        <v>2553</v>
      </c>
      <c r="P26" s="491" t="s">
        <v>2947</v>
      </c>
      <c r="Q26" s="491" t="s">
        <v>2801</v>
      </c>
      <c r="R26" s="491">
        <v>18451</v>
      </c>
      <c r="S26" s="491" t="s">
        <v>2558</v>
      </c>
      <c r="T26" s="491">
        <v>3000</v>
      </c>
      <c r="U26" s="491" t="s">
        <v>2848</v>
      </c>
      <c r="V26" s="491" t="s">
        <v>2948</v>
      </c>
      <c r="W26" s="491">
        <v>1</v>
      </c>
      <c r="X26" s="491">
        <v>7</v>
      </c>
      <c r="Y26" s="491" t="s">
        <v>2850</v>
      </c>
      <c r="Z26" s="491" t="s">
        <v>2949</v>
      </c>
      <c r="AA26" s="491">
        <v>93</v>
      </c>
      <c r="AB26" s="491" t="s">
        <v>2944</v>
      </c>
      <c r="AC26" s="491">
        <v>7</v>
      </c>
      <c r="AD26" s="491" t="s">
        <v>2945</v>
      </c>
      <c r="AE26" s="491">
        <v>10</v>
      </c>
      <c r="AF26" s="491" t="s">
        <v>2557</v>
      </c>
      <c r="AG26" s="493">
        <v>0.71565000000000001</v>
      </c>
      <c r="AH26" s="491">
        <v>1749</v>
      </c>
      <c r="AI26" s="493">
        <v>0.8327</v>
      </c>
      <c r="AJ26" s="493">
        <v>7.1499999999999994E-2</v>
      </c>
      <c r="AK26" s="491">
        <v>1750</v>
      </c>
      <c r="AL26" s="493">
        <v>0.58330000000000004</v>
      </c>
      <c r="AM26" s="493">
        <v>5.0099999999999999E-2</v>
      </c>
      <c r="AN26" s="491" t="s">
        <v>2796</v>
      </c>
      <c r="AO26" s="491" t="s">
        <v>2853</v>
      </c>
      <c r="AP26" s="494">
        <v>0.12</v>
      </c>
      <c r="AQ26" s="493">
        <v>0.70799999999999996</v>
      </c>
      <c r="AR26" s="493">
        <v>0.72970000000000002</v>
      </c>
      <c r="AS26" s="493">
        <v>0.5</v>
      </c>
      <c r="AT26" s="493">
        <v>0.35399999999999998</v>
      </c>
      <c r="AU26" s="493">
        <v>0.3649</v>
      </c>
      <c r="AV26" s="495" t="s">
        <v>2871</v>
      </c>
      <c r="AW26" s="479">
        <v>2021</v>
      </c>
      <c r="AX26" s="479">
        <v>749</v>
      </c>
      <c r="AY26" s="479">
        <v>749</v>
      </c>
      <c r="AZ26" s="479">
        <v>750</v>
      </c>
      <c r="BA26" s="480">
        <v>256807000</v>
      </c>
      <c r="BB26" s="480">
        <v>256805700</v>
      </c>
      <c r="BC26" s="480">
        <v>189322320</v>
      </c>
      <c r="BD26" s="479">
        <v>2022</v>
      </c>
      <c r="BE26" s="479">
        <v>749</v>
      </c>
      <c r="BF26" s="479">
        <v>749</v>
      </c>
      <c r="BG26" s="479">
        <v>1000</v>
      </c>
      <c r="BH26" s="480">
        <v>316747000</v>
      </c>
      <c r="BI26" s="480">
        <v>205747898</v>
      </c>
      <c r="BJ26" s="480">
        <v>75301531</v>
      </c>
      <c r="BK26" s="479">
        <v>2023</v>
      </c>
      <c r="BL26" s="479">
        <v>749</v>
      </c>
      <c r="BM26" s="479">
        <v>1000</v>
      </c>
      <c r="BN26" s="479">
        <v>0</v>
      </c>
      <c r="BO26" s="496">
        <v>374087000</v>
      </c>
      <c r="BP26" s="483">
        <v>371758009</v>
      </c>
      <c r="BQ26" s="480">
        <v>60791667</v>
      </c>
      <c r="BR26" s="481" t="s">
        <v>27</v>
      </c>
    </row>
    <row r="27" spans="1:70">
      <c r="A27" s="490">
        <v>85</v>
      </c>
      <c r="B27" s="491">
        <v>2</v>
      </c>
      <c r="C27" s="491" t="s">
        <v>2465</v>
      </c>
      <c r="D27" s="491" t="s">
        <v>2466</v>
      </c>
      <c r="E27" s="491">
        <v>1</v>
      </c>
      <c r="F27" s="491">
        <v>21</v>
      </c>
      <c r="G27" s="491" t="s">
        <v>2559</v>
      </c>
      <c r="H27" s="491" t="s">
        <v>2940</v>
      </c>
      <c r="I27" s="491">
        <v>138</v>
      </c>
      <c r="J27" s="492">
        <v>0</v>
      </c>
      <c r="K27" s="491">
        <v>85</v>
      </c>
      <c r="L27" s="491" t="s">
        <v>2560</v>
      </c>
      <c r="M27" s="491">
        <v>18483</v>
      </c>
      <c r="N27" s="491">
        <v>1848</v>
      </c>
      <c r="O27" s="491" t="s">
        <v>1950</v>
      </c>
      <c r="P27" s="491" t="s">
        <v>2950</v>
      </c>
      <c r="Q27" s="491" t="s">
        <v>2801</v>
      </c>
      <c r="R27" s="491">
        <v>18483</v>
      </c>
      <c r="S27" s="491" t="s">
        <v>2951</v>
      </c>
      <c r="T27" s="491">
        <v>500</v>
      </c>
      <c r="U27" s="491" t="s">
        <v>2895</v>
      </c>
      <c r="V27" s="491" t="s">
        <v>2952</v>
      </c>
      <c r="W27" s="491">
        <v>3</v>
      </c>
      <c r="X27" s="491">
        <v>7</v>
      </c>
      <c r="Y27" s="491" t="s">
        <v>2850</v>
      </c>
      <c r="Z27" s="491" t="s">
        <v>2943</v>
      </c>
      <c r="AA27" s="491">
        <v>93</v>
      </c>
      <c r="AB27" s="491" t="s">
        <v>2944</v>
      </c>
      <c r="AC27" s="491">
        <v>10</v>
      </c>
      <c r="AD27" s="491" t="s">
        <v>2953</v>
      </c>
      <c r="AE27" s="491">
        <v>15</v>
      </c>
      <c r="AF27" s="491" t="s">
        <v>2563</v>
      </c>
      <c r="AG27" s="493">
        <v>0.19126000000000001</v>
      </c>
      <c r="AH27" s="491">
        <v>250</v>
      </c>
      <c r="AI27" s="493">
        <v>1</v>
      </c>
      <c r="AJ27" s="493">
        <v>3.0599999999999999E-2</v>
      </c>
      <c r="AK27" s="491">
        <v>250</v>
      </c>
      <c r="AL27" s="493">
        <v>0.5</v>
      </c>
      <c r="AM27" s="493">
        <v>1.5299999999999999E-2</v>
      </c>
      <c r="AN27" s="491" t="s">
        <v>2804</v>
      </c>
      <c r="AO27" s="491" t="s">
        <v>2853</v>
      </c>
      <c r="AP27" s="494">
        <v>0.16</v>
      </c>
      <c r="AQ27" s="493">
        <v>0.70799999999999996</v>
      </c>
      <c r="AR27" s="493">
        <v>0.72970000000000002</v>
      </c>
      <c r="AS27" s="493">
        <v>0.5</v>
      </c>
      <c r="AT27" s="493">
        <v>0.35399999999999998</v>
      </c>
      <c r="AU27" s="493">
        <v>0.3649</v>
      </c>
      <c r="AV27" s="495" t="s">
        <v>2871</v>
      </c>
      <c r="AW27" s="479">
        <v>2021</v>
      </c>
      <c r="AX27" s="479">
        <v>250</v>
      </c>
      <c r="AY27" s="479">
        <v>250</v>
      </c>
      <c r="AZ27" s="479">
        <v>250</v>
      </c>
      <c r="BA27" s="480">
        <v>198819000</v>
      </c>
      <c r="BB27" s="480">
        <v>198819000</v>
      </c>
      <c r="BC27" s="480">
        <v>181566667</v>
      </c>
      <c r="BD27" s="479">
        <v>2022</v>
      </c>
      <c r="BE27" s="479">
        <v>0</v>
      </c>
      <c r="BF27" s="479">
        <v>250</v>
      </c>
      <c r="BG27" s="479">
        <v>0</v>
      </c>
      <c r="BH27" s="481" t="s">
        <v>2842</v>
      </c>
      <c r="BI27" s="481" t="s">
        <v>2497</v>
      </c>
      <c r="BJ27" s="481" t="s">
        <v>2840</v>
      </c>
      <c r="BK27" s="479">
        <v>2023</v>
      </c>
      <c r="BL27" s="479">
        <v>250</v>
      </c>
      <c r="BM27" s="479">
        <v>250</v>
      </c>
      <c r="BN27" s="479">
        <v>0</v>
      </c>
      <c r="BO27" s="496">
        <v>450000000</v>
      </c>
      <c r="BP27" s="483">
        <v>449950000</v>
      </c>
      <c r="BQ27" s="480">
        <v>16624300</v>
      </c>
      <c r="BR27" s="481" t="s">
        <v>27</v>
      </c>
    </row>
    <row r="28" spans="1:70" ht="25.5">
      <c r="A28" s="490">
        <v>86</v>
      </c>
      <c r="B28" s="491">
        <v>2</v>
      </c>
      <c r="C28" s="491" t="s">
        <v>2465</v>
      </c>
      <c r="D28" s="491" t="s">
        <v>2466</v>
      </c>
      <c r="E28" s="491">
        <v>1</v>
      </c>
      <c r="F28" s="491">
        <v>21</v>
      </c>
      <c r="G28" s="491" t="s">
        <v>2559</v>
      </c>
      <c r="H28" s="491" t="s">
        <v>2954</v>
      </c>
      <c r="I28" s="491">
        <v>157</v>
      </c>
      <c r="J28" s="492">
        <v>0</v>
      </c>
      <c r="K28" s="491">
        <v>86</v>
      </c>
      <c r="L28" s="491" t="s">
        <v>2562</v>
      </c>
      <c r="M28" s="491">
        <v>18484</v>
      </c>
      <c r="N28" s="491">
        <v>1848</v>
      </c>
      <c r="O28" s="491" t="s">
        <v>1950</v>
      </c>
      <c r="P28" s="491" t="s">
        <v>2955</v>
      </c>
      <c r="Q28" s="491" t="s">
        <v>2801</v>
      </c>
      <c r="R28" s="491">
        <v>18484</v>
      </c>
      <c r="S28" s="491" t="s">
        <v>2956</v>
      </c>
      <c r="T28" s="491">
        <v>1</v>
      </c>
      <c r="U28" s="491" t="s">
        <v>2957</v>
      </c>
      <c r="V28" s="491" t="s">
        <v>2958</v>
      </c>
      <c r="W28" s="491">
        <v>4</v>
      </c>
      <c r="X28" s="491">
        <v>6</v>
      </c>
      <c r="Y28" s="491" t="s">
        <v>1881</v>
      </c>
      <c r="Z28" s="491" t="s">
        <v>2959</v>
      </c>
      <c r="AA28" s="491">
        <v>93</v>
      </c>
      <c r="AB28" s="491" t="s">
        <v>2944</v>
      </c>
      <c r="AC28" s="491">
        <v>11</v>
      </c>
      <c r="AD28" s="491" t="s">
        <v>2960</v>
      </c>
      <c r="AE28" s="491">
        <v>16</v>
      </c>
      <c r="AF28" s="491" t="s">
        <v>2561</v>
      </c>
      <c r="AG28" s="493">
        <v>0.25174999999999997</v>
      </c>
      <c r="AH28" s="491">
        <v>0</v>
      </c>
      <c r="AI28" s="493">
        <v>0</v>
      </c>
      <c r="AJ28" s="493">
        <v>0</v>
      </c>
      <c r="AK28" s="491">
        <v>0</v>
      </c>
      <c r="AL28" s="493">
        <v>0</v>
      </c>
      <c r="AM28" s="493">
        <v>0</v>
      </c>
      <c r="AN28" s="491" t="s">
        <v>2816</v>
      </c>
      <c r="AO28" s="491" t="s">
        <v>2816</v>
      </c>
      <c r="AP28" s="494">
        <v>0.16</v>
      </c>
      <c r="AQ28" s="493">
        <v>0.70799999999999996</v>
      </c>
      <c r="AR28" s="493">
        <v>0.72970000000000002</v>
      </c>
      <c r="AS28" s="493">
        <v>0.5</v>
      </c>
      <c r="AT28" s="493">
        <v>0.35399999999999998</v>
      </c>
      <c r="AU28" s="493">
        <v>0.3649</v>
      </c>
      <c r="AV28" s="495" t="s">
        <v>2871</v>
      </c>
      <c r="AW28" s="479">
        <v>2021</v>
      </c>
      <c r="AX28" s="479">
        <v>0</v>
      </c>
      <c r="AY28" s="479">
        <v>0</v>
      </c>
      <c r="AZ28" s="479">
        <v>0</v>
      </c>
      <c r="BA28" s="481" t="s">
        <v>2839</v>
      </c>
      <c r="BB28" s="481" t="s">
        <v>2840</v>
      </c>
      <c r="BC28" s="481" t="s">
        <v>2841</v>
      </c>
      <c r="BD28" s="479">
        <v>2022</v>
      </c>
      <c r="BE28" s="479">
        <v>0</v>
      </c>
      <c r="BF28" s="479">
        <v>0</v>
      </c>
      <c r="BG28" s="479">
        <v>0</v>
      </c>
      <c r="BH28" s="481" t="s">
        <v>2842</v>
      </c>
      <c r="BI28" s="481" t="s">
        <v>2497</v>
      </c>
      <c r="BJ28" s="481" t="s">
        <v>2840</v>
      </c>
      <c r="BK28" s="479">
        <v>2023</v>
      </c>
      <c r="BL28" s="479">
        <v>0</v>
      </c>
      <c r="BM28" s="479">
        <v>0</v>
      </c>
      <c r="BN28" s="479">
        <v>0</v>
      </c>
      <c r="BO28" s="489" t="s">
        <v>2842</v>
      </c>
      <c r="BP28" s="485" t="s">
        <v>2496</v>
      </c>
      <c r="BQ28" s="485" t="s">
        <v>2496</v>
      </c>
      <c r="BR28" s="481" t="s">
        <v>27</v>
      </c>
    </row>
    <row r="29" spans="1:70">
      <c r="A29" s="490">
        <v>87</v>
      </c>
      <c r="B29" s="491">
        <v>2</v>
      </c>
      <c r="C29" s="491" t="s">
        <v>2465</v>
      </c>
      <c r="D29" s="491" t="s">
        <v>2466</v>
      </c>
      <c r="E29" s="491">
        <v>1</v>
      </c>
      <c r="F29" s="491">
        <v>21</v>
      </c>
      <c r="G29" s="491" t="s">
        <v>2559</v>
      </c>
      <c r="H29" s="491" t="s">
        <v>2961</v>
      </c>
      <c r="I29" s="491">
        <v>174</v>
      </c>
      <c r="J29" s="492">
        <v>0</v>
      </c>
      <c r="K29" s="491">
        <v>87</v>
      </c>
      <c r="L29" s="491" t="s">
        <v>2565</v>
      </c>
      <c r="M29" s="491">
        <v>18482</v>
      </c>
      <c r="N29" s="491">
        <v>1848</v>
      </c>
      <c r="O29" s="491" t="s">
        <v>1950</v>
      </c>
      <c r="P29" s="491" t="s">
        <v>2962</v>
      </c>
      <c r="Q29" s="491" t="s">
        <v>2801</v>
      </c>
      <c r="R29" s="491">
        <v>18482</v>
      </c>
      <c r="S29" s="491" t="s">
        <v>2963</v>
      </c>
      <c r="T29" s="491">
        <v>40</v>
      </c>
      <c r="U29" s="491" t="s">
        <v>2964</v>
      </c>
      <c r="V29" s="491" t="s">
        <v>2965</v>
      </c>
      <c r="W29" s="491">
        <v>2</v>
      </c>
      <c r="X29" s="491">
        <v>7</v>
      </c>
      <c r="Y29" s="491" t="s">
        <v>2850</v>
      </c>
      <c r="Z29" s="491" t="s">
        <v>2966</v>
      </c>
      <c r="AA29" s="491">
        <v>93</v>
      </c>
      <c r="AB29" s="491" t="s">
        <v>2944</v>
      </c>
      <c r="AC29" s="491">
        <v>9</v>
      </c>
      <c r="AD29" s="491" t="s">
        <v>2967</v>
      </c>
      <c r="AE29" s="491">
        <v>14</v>
      </c>
      <c r="AF29" s="491" t="s">
        <v>2569</v>
      </c>
      <c r="AG29" s="493">
        <v>0.37440000000000001</v>
      </c>
      <c r="AH29" s="491">
        <v>40</v>
      </c>
      <c r="AI29" s="493">
        <v>1</v>
      </c>
      <c r="AJ29" s="493">
        <v>5.9900000000000002E-2</v>
      </c>
      <c r="AK29" s="491">
        <v>40</v>
      </c>
      <c r="AL29" s="493">
        <v>1</v>
      </c>
      <c r="AM29" s="493">
        <v>5.9900000000000002E-2</v>
      </c>
      <c r="AN29" s="491" t="s">
        <v>2804</v>
      </c>
      <c r="AO29" s="491" t="s">
        <v>2853</v>
      </c>
      <c r="AP29" s="494">
        <v>0.16</v>
      </c>
      <c r="AQ29" s="493">
        <v>0.70799999999999996</v>
      </c>
      <c r="AR29" s="493">
        <v>0.72970000000000002</v>
      </c>
      <c r="AS29" s="493">
        <v>0.5</v>
      </c>
      <c r="AT29" s="493">
        <v>0.35399999999999998</v>
      </c>
      <c r="AU29" s="493">
        <v>0.3649</v>
      </c>
      <c r="AV29" s="495" t="s">
        <v>2871</v>
      </c>
      <c r="AW29" s="479">
        <v>2021</v>
      </c>
      <c r="AX29" s="479">
        <v>0</v>
      </c>
      <c r="AY29" s="479">
        <v>0</v>
      </c>
      <c r="AZ29" s="479">
        <v>0</v>
      </c>
      <c r="BA29" s="481" t="s">
        <v>2839</v>
      </c>
      <c r="BB29" s="481" t="s">
        <v>2840</v>
      </c>
      <c r="BC29" s="481" t="s">
        <v>2841</v>
      </c>
      <c r="BD29" s="479">
        <v>2022</v>
      </c>
      <c r="BE29" s="479">
        <v>20</v>
      </c>
      <c r="BF29" s="479">
        <v>0</v>
      </c>
      <c r="BG29" s="479">
        <v>20</v>
      </c>
      <c r="BH29" s="480">
        <v>531000000</v>
      </c>
      <c r="BI29" s="480">
        <v>522916667</v>
      </c>
      <c r="BJ29" s="480">
        <v>515609334</v>
      </c>
      <c r="BK29" s="479">
        <v>2023</v>
      </c>
      <c r="BL29" s="479">
        <v>20</v>
      </c>
      <c r="BM29" s="479">
        <v>20</v>
      </c>
      <c r="BN29" s="479">
        <v>20</v>
      </c>
      <c r="BO29" s="496">
        <v>550000000</v>
      </c>
      <c r="BP29" s="483">
        <v>549433331</v>
      </c>
      <c r="BQ29" s="480">
        <v>512166664</v>
      </c>
      <c r="BR29" s="481" t="s">
        <v>27</v>
      </c>
    </row>
    <row r="30" spans="1:70">
      <c r="A30" s="490">
        <v>88</v>
      </c>
      <c r="B30" s="491">
        <v>2</v>
      </c>
      <c r="C30" s="491" t="s">
        <v>2465</v>
      </c>
      <c r="D30" s="491" t="s">
        <v>2466</v>
      </c>
      <c r="E30" s="491">
        <v>1</v>
      </c>
      <c r="F30" s="491">
        <v>21</v>
      </c>
      <c r="G30" s="491" t="s">
        <v>2559</v>
      </c>
      <c r="H30" s="491" t="s">
        <v>2968</v>
      </c>
      <c r="I30" s="491">
        <v>103</v>
      </c>
      <c r="J30" s="492">
        <v>0</v>
      </c>
      <c r="K30" s="491">
        <v>88</v>
      </c>
      <c r="L30" s="491" t="s">
        <v>2568</v>
      </c>
      <c r="M30" s="491">
        <v>18481</v>
      </c>
      <c r="N30" s="491">
        <v>1848</v>
      </c>
      <c r="O30" s="491" t="s">
        <v>1950</v>
      </c>
      <c r="P30" s="491" t="s">
        <v>2947</v>
      </c>
      <c r="Q30" s="491" t="s">
        <v>2801</v>
      </c>
      <c r="R30" s="491">
        <v>18481</v>
      </c>
      <c r="S30" s="491" t="s">
        <v>2969</v>
      </c>
      <c r="T30" s="491">
        <v>6</v>
      </c>
      <c r="U30" s="491" t="s">
        <v>2947</v>
      </c>
      <c r="V30" s="491" t="s">
        <v>2970</v>
      </c>
      <c r="W30" s="491">
        <v>1</v>
      </c>
      <c r="X30" s="491">
        <v>7</v>
      </c>
      <c r="Y30" s="491" t="s">
        <v>2850</v>
      </c>
      <c r="Z30" s="491" t="s">
        <v>2971</v>
      </c>
      <c r="AA30" s="491">
        <v>93</v>
      </c>
      <c r="AB30" s="491" t="s">
        <v>2944</v>
      </c>
      <c r="AC30" s="491">
        <v>8</v>
      </c>
      <c r="AD30" s="491" t="s">
        <v>2972</v>
      </c>
      <c r="AE30" s="491">
        <v>13</v>
      </c>
      <c r="AF30" s="491" t="s">
        <v>2566</v>
      </c>
      <c r="AG30" s="493">
        <v>0.18259</v>
      </c>
      <c r="AH30" s="491">
        <v>8</v>
      </c>
      <c r="AI30" s="493">
        <v>1.3332999999999999</v>
      </c>
      <c r="AJ30" s="493">
        <v>3.9E-2</v>
      </c>
      <c r="AK30" s="491">
        <v>9</v>
      </c>
      <c r="AL30" s="493">
        <v>1.5</v>
      </c>
      <c r="AM30" s="493">
        <v>4.3799999999999999E-2</v>
      </c>
      <c r="AN30" s="491" t="s">
        <v>2804</v>
      </c>
      <c r="AO30" s="491" t="s">
        <v>2796</v>
      </c>
      <c r="AP30" s="494">
        <v>0.16</v>
      </c>
      <c r="AQ30" s="493">
        <v>0.70799999999999996</v>
      </c>
      <c r="AR30" s="493">
        <v>0.72970000000000002</v>
      </c>
      <c r="AS30" s="493">
        <v>0.5</v>
      </c>
      <c r="AT30" s="493">
        <v>0.35399999999999998</v>
      </c>
      <c r="AU30" s="493">
        <v>0.3649</v>
      </c>
      <c r="AV30" s="495" t="s">
        <v>2871</v>
      </c>
      <c r="AW30" s="479">
        <v>2021</v>
      </c>
      <c r="AX30" s="479">
        <v>0</v>
      </c>
      <c r="AY30" s="479">
        <v>0</v>
      </c>
      <c r="AZ30" s="479">
        <v>0</v>
      </c>
      <c r="BA30" s="481" t="s">
        <v>2839</v>
      </c>
      <c r="BB30" s="481" t="s">
        <v>2840</v>
      </c>
      <c r="BC30" s="481" t="s">
        <v>2841</v>
      </c>
      <c r="BD30" s="479">
        <v>2022</v>
      </c>
      <c r="BE30" s="479">
        <v>3</v>
      </c>
      <c r="BF30" s="479">
        <v>0</v>
      </c>
      <c r="BG30" s="479">
        <v>4</v>
      </c>
      <c r="BH30" s="480">
        <v>346000000</v>
      </c>
      <c r="BI30" s="480">
        <v>453999598</v>
      </c>
      <c r="BJ30" s="480">
        <v>344575679</v>
      </c>
      <c r="BK30" s="479">
        <v>2023</v>
      </c>
      <c r="BL30" s="479">
        <v>3</v>
      </c>
      <c r="BM30" s="479">
        <v>5</v>
      </c>
      <c r="BN30" s="479">
        <v>5</v>
      </c>
      <c r="BO30" s="496">
        <v>450000000</v>
      </c>
      <c r="BP30" s="483">
        <v>650616669</v>
      </c>
      <c r="BQ30" s="480">
        <v>538196669</v>
      </c>
      <c r="BR30" s="481" t="s">
        <v>27</v>
      </c>
    </row>
    <row r="31" spans="1:70">
      <c r="A31" s="490">
        <v>89</v>
      </c>
      <c r="B31" s="491">
        <v>2</v>
      </c>
      <c r="C31" s="491" t="s">
        <v>2465</v>
      </c>
      <c r="D31" s="491" t="s">
        <v>2466</v>
      </c>
      <c r="E31" s="491">
        <v>1</v>
      </c>
      <c r="F31" s="491">
        <v>23</v>
      </c>
      <c r="G31" s="491" t="s">
        <v>2571</v>
      </c>
      <c r="H31" s="491" t="s">
        <v>2973</v>
      </c>
      <c r="I31" s="491">
        <v>186</v>
      </c>
      <c r="J31" s="492">
        <v>0</v>
      </c>
      <c r="K31" s="491">
        <v>89</v>
      </c>
      <c r="L31" s="491" t="s">
        <v>2572</v>
      </c>
      <c r="M31" s="491">
        <v>18271</v>
      </c>
      <c r="N31" s="491">
        <v>1827</v>
      </c>
      <c r="O31" s="491" t="s">
        <v>1954</v>
      </c>
      <c r="P31" s="491" t="s">
        <v>2974</v>
      </c>
      <c r="Q31" s="491" t="s">
        <v>2801</v>
      </c>
      <c r="R31" s="491">
        <v>18271</v>
      </c>
      <c r="S31" s="491" t="s">
        <v>2558</v>
      </c>
      <c r="T31" s="491">
        <v>24</v>
      </c>
      <c r="U31" s="491" t="s">
        <v>2975</v>
      </c>
      <c r="V31" s="491" t="s">
        <v>2976</v>
      </c>
      <c r="W31" s="491">
        <v>1</v>
      </c>
      <c r="X31" s="491">
        <v>9</v>
      </c>
      <c r="Y31" s="491" t="s">
        <v>2935</v>
      </c>
      <c r="Z31" s="491" t="s">
        <v>2977</v>
      </c>
      <c r="AA31" s="491" t="s">
        <v>2978</v>
      </c>
      <c r="AB31" s="491" t="s">
        <v>2979</v>
      </c>
      <c r="AC31" s="491">
        <v>12</v>
      </c>
      <c r="AD31" s="491" t="s">
        <v>2980</v>
      </c>
      <c r="AE31" s="491">
        <v>18</v>
      </c>
      <c r="AF31" s="491" t="s">
        <v>2573</v>
      </c>
      <c r="AG31" s="493">
        <v>1</v>
      </c>
      <c r="AH31" s="491">
        <v>24</v>
      </c>
      <c r="AI31" s="493">
        <v>1</v>
      </c>
      <c r="AJ31" s="493">
        <v>0.01</v>
      </c>
      <c r="AK31" s="491">
        <v>16</v>
      </c>
      <c r="AL31" s="493">
        <v>0.66669999999999996</v>
      </c>
      <c r="AM31" s="493">
        <v>6.7000000000000002E-3</v>
      </c>
      <c r="AN31" s="491" t="s">
        <v>2804</v>
      </c>
      <c r="AO31" s="491" t="s">
        <v>2853</v>
      </c>
      <c r="AP31" s="494">
        <v>0.01</v>
      </c>
      <c r="AQ31" s="493">
        <v>0.70799999999999996</v>
      </c>
      <c r="AR31" s="493">
        <v>0.72970000000000002</v>
      </c>
      <c r="AS31" s="493">
        <v>0.5</v>
      </c>
      <c r="AT31" s="493">
        <v>0.35399999999999998</v>
      </c>
      <c r="AU31" s="493">
        <v>0.3649</v>
      </c>
      <c r="AV31" s="495" t="s">
        <v>2981</v>
      </c>
      <c r="AW31" s="479">
        <v>2021</v>
      </c>
      <c r="AX31" s="479">
        <v>0</v>
      </c>
      <c r="AY31" s="479">
        <v>0</v>
      </c>
      <c r="AZ31" s="479">
        <v>0</v>
      </c>
      <c r="BA31" s="481" t="s">
        <v>2839</v>
      </c>
      <c r="BB31" s="481" t="s">
        <v>2840</v>
      </c>
      <c r="BC31" s="481" t="s">
        <v>2841</v>
      </c>
      <c r="BD31" s="479">
        <v>2022</v>
      </c>
      <c r="BE31" s="479">
        <v>12</v>
      </c>
      <c r="BF31" s="479">
        <v>0</v>
      </c>
      <c r="BG31" s="479">
        <v>16</v>
      </c>
      <c r="BH31" s="480">
        <v>293000000</v>
      </c>
      <c r="BI31" s="480">
        <v>292967912</v>
      </c>
      <c r="BJ31" s="480">
        <v>67090000</v>
      </c>
      <c r="BK31" s="479">
        <v>2023</v>
      </c>
      <c r="BL31" s="479">
        <v>12</v>
      </c>
      <c r="BM31" s="479">
        <v>12</v>
      </c>
      <c r="BN31" s="479">
        <v>0</v>
      </c>
      <c r="BO31" s="496">
        <v>400000000</v>
      </c>
      <c r="BP31" s="483">
        <v>395037686</v>
      </c>
      <c r="BQ31" s="480">
        <v>119566666</v>
      </c>
      <c r="BR31" s="481" t="s">
        <v>27</v>
      </c>
    </row>
    <row r="32" spans="1:70">
      <c r="A32" s="490">
        <v>90</v>
      </c>
      <c r="B32" s="491">
        <v>2</v>
      </c>
      <c r="C32" s="491" t="s">
        <v>2465</v>
      </c>
      <c r="D32" s="491" t="s">
        <v>2466</v>
      </c>
      <c r="E32" s="491">
        <v>1</v>
      </c>
      <c r="F32" s="491">
        <v>24</v>
      </c>
      <c r="G32" s="491" t="s">
        <v>2575</v>
      </c>
      <c r="H32" s="491" t="s">
        <v>2982</v>
      </c>
      <c r="I32" s="491">
        <v>172</v>
      </c>
      <c r="J32" s="492">
        <v>0</v>
      </c>
      <c r="K32" s="491">
        <v>90</v>
      </c>
      <c r="L32" s="491" t="s">
        <v>2576</v>
      </c>
      <c r="M32" s="491">
        <v>16311</v>
      </c>
      <c r="N32" s="491">
        <v>1631</v>
      </c>
      <c r="O32" s="491" t="s">
        <v>2578</v>
      </c>
      <c r="P32" s="491" t="s">
        <v>2983</v>
      </c>
      <c r="Q32" s="491" t="s">
        <v>2801</v>
      </c>
      <c r="R32" s="491">
        <v>16311</v>
      </c>
      <c r="S32" s="491" t="s">
        <v>2531</v>
      </c>
      <c r="T32" s="491">
        <v>12</v>
      </c>
      <c r="U32" s="491" t="s">
        <v>2984</v>
      </c>
      <c r="V32" s="491" t="s">
        <v>2985</v>
      </c>
      <c r="W32" s="491">
        <v>1</v>
      </c>
      <c r="X32" s="491">
        <v>8</v>
      </c>
      <c r="Y32" s="491" t="s">
        <v>2986</v>
      </c>
      <c r="Z32" s="491" t="s">
        <v>2987</v>
      </c>
      <c r="AA32" s="491">
        <v>94</v>
      </c>
      <c r="AB32" s="491" t="s">
        <v>1411</v>
      </c>
      <c r="AC32" s="491">
        <v>13</v>
      </c>
      <c r="AD32" s="491" t="s">
        <v>2988</v>
      </c>
      <c r="AE32" s="491">
        <v>19</v>
      </c>
      <c r="AF32" s="491" t="s">
        <v>2577</v>
      </c>
      <c r="AG32" s="493">
        <v>0.64697000000000005</v>
      </c>
      <c r="AH32" s="491">
        <v>6</v>
      </c>
      <c r="AI32" s="493">
        <v>0.75</v>
      </c>
      <c r="AJ32" s="493">
        <v>6.7900000000000002E-2</v>
      </c>
      <c r="AK32" s="491">
        <v>5</v>
      </c>
      <c r="AL32" s="493">
        <v>0.41670000000000001</v>
      </c>
      <c r="AM32" s="493">
        <v>3.7699999999999997E-2</v>
      </c>
      <c r="AN32" s="491" t="s">
        <v>2796</v>
      </c>
      <c r="AO32" s="491" t="s">
        <v>2853</v>
      </c>
      <c r="AP32" s="494">
        <v>0.14000000000000001</v>
      </c>
      <c r="AQ32" s="493">
        <v>0.70799999999999996</v>
      </c>
      <c r="AR32" s="493">
        <v>0.72970000000000002</v>
      </c>
      <c r="AS32" s="493">
        <v>0.5</v>
      </c>
      <c r="AT32" s="493">
        <v>0.35399999999999998</v>
      </c>
      <c r="AU32" s="493">
        <v>0.3649</v>
      </c>
      <c r="AV32" s="495" t="s">
        <v>2989</v>
      </c>
      <c r="AW32" s="479">
        <v>2021</v>
      </c>
      <c r="AX32" s="479">
        <v>3</v>
      </c>
      <c r="AY32" s="479">
        <v>3</v>
      </c>
      <c r="AZ32" s="479">
        <v>3</v>
      </c>
      <c r="BA32" s="480">
        <v>227353000</v>
      </c>
      <c r="BB32" s="480">
        <v>227241337</v>
      </c>
      <c r="BC32" s="480">
        <v>42720000</v>
      </c>
      <c r="BD32" s="479">
        <v>2022</v>
      </c>
      <c r="BE32" s="479">
        <v>3</v>
      </c>
      <c r="BF32" s="479">
        <v>3</v>
      </c>
      <c r="BG32" s="479">
        <v>2</v>
      </c>
      <c r="BH32" s="480">
        <v>260000000</v>
      </c>
      <c r="BI32" s="480">
        <v>260000000</v>
      </c>
      <c r="BJ32" s="480">
        <v>69733333</v>
      </c>
      <c r="BK32" s="479">
        <v>2023</v>
      </c>
      <c r="BL32" s="479">
        <v>3</v>
      </c>
      <c r="BM32" s="479">
        <v>3</v>
      </c>
      <c r="BN32" s="479">
        <v>0</v>
      </c>
      <c r="BO32" s="496">
        <v>360000000</v>
      </c>
      <c r="BP32" s="483">
        <v>362400000</v>
      </c>
      <c r="BQ32" s="480">
        <v>65600000</v>
      </c>
      <c r="BR32" s="481" t="s">
        <v>27</v>
      </c>
    </row>
    <row r="33" spans="1:70">
      <c r="A33" s="490">
        <v>91</v>
      </c>
      <c r="B33" s="491">
        <v>2</v>
      </c>
      <c r="C33" s="491" t="s">
        <v>2465</v>
      </c>
      <c r="D33" s="491" t="s">
        <v>2466</v>
      </c>
      <c r="E33" s="491">
        <v>1</v>
      </c>
      <c r="F33" s="491">
        <v>24</v>
      </c>
      <c r="G33" s="491" t="s">
        <v>2575</v>
      </c>
      <c r="H33" s="491" t="s">
        <v>2926</v>
      </c>
      <c r="I33" s="491" t="s">
        <v>2926</v>
      </c>
      <c r="J33" s="492">
        <v>0</v>
      </c>
      <c r="K33" s="491">
        <v>91</v>
      </c>
      <c r="L33" s="491" t="s">
        <v>2580</v>
      </c>
      <c r="M33" s="491">
        <v>18531</v>
      </c>
      <c r="N33" s="491">
        <v>1853</v>
      </c>
      <c r="O33" s="491" t="s">
        <v>1959</v>
      </c>
      <c r="P33" s="491" t="s">
        <v>2990</v>
      </c>
      <c r="Q33" s="491" t="s">
        <v>2801</v>
      </c>
      <c r="R33" s="491">
        <v>18531</v>
      </c>
      <c r="S33" s="491" t="s">
        <v>2582</v>
      </c>
      <c r="T33" s="491">
        <v>20</v>
      </c>
      <c r="U33" s="491" t="s">
        <v>2991</v>
      </c>
      <c r="V33" s="491" t="s">
        <v>2992</v>
      </c>
      <c r="W33" s="491">
        <v>1</v>
      </c>
      <c r="X33" s="491">
        <v>7</v>
      </c>
      <c r="Y33" s="491" t="s">
        <v>2850</v>
      </c>
      <c r="Z33" s="491" t="s">
        <v>2993</v>
      </c>
      <c r="AA33" s="491">
        <v>93</v>
      </c>
      <c r="AB33" s="491" t="s">
        <v>2944</v>
      </c>
      <c r="AC33" s="491">
        <v>9</v>
      </c>
      <c r="AD33" s="491" t="s">
        <v>2967</v>
      </c>
      <c r="AE33" s="491">
        <v>20</v>
      </c>
      <c r="AF33" s="491" t="s">
        <v>2581</v>
      </c>
      <c r="AG33" s="493">
        <v>0.35303000000000001</v>
      </c>
      <c r="AH33" s="491">
        <v>10</v>
      </c>
      <c r="AI33" s="493">
        <v>1</v>
      </c>
      <c r="AJ33" s="493">
        <v>4.9399999999999999E-2</v>
      </c>
      <c r="AK33" s="491">
        <v>20</v>
      </c>
      <c r="AL33" s="493">
        <v>1</v>
      </c>
      <c r="AM33" s="493">
        <v>4.9399999999999999E-2</v>
      </c>
      <c r="AN33" s="491" t="s">
        <v>2804</v>
      </c>
      <c r="AO33" s="491" t="s">
        <v>2804</v>
      </c>
      <c r="AP33" s="494">
        <v>0.14000000000000001</v>
      </c>
      <c r="AQ33" s="493">
        <v>0.70799999999999996</v>
      </c>
      <c r="AR33" s="493">
        <v>0.72970000000000002</v>
      </c>
      <c r="AS33" s="493">
        <v>0.5</v>
      </c>
      <c r="AT33" s="493">
        <v>0.35399999999999998</v>
      </c>
      <c r="AU33" s="493">
        <v>0.3649</v>
      </c>
      <c r="AV33" s="495" t="s">
        <v>2862</v>
      </c>
      <c r="AW33" s="479">
        <v>2021</v>
      </c>
      <c r="AX33" s="479">
        <v>10</v>
      </c>
      <c r="AY33" s="479">
        <v>10</v>
      </c>
      <c r="AZ33" s="479">
        <v>10</v>
      </c>
      <c r="BA33" s="480">
        <v>254046000</v>
      </c>
      <c r="BB33" s="480">
        <v>254000000</v>
      </c>
      <c r="BC33" s="480">
        <v>249050000</v>
      </c>
      <c r="BD33" s="479">
        <v>2022</v>
      </c>
      <c r="BE33" s="479">
        <v>0</v>
      </c>
      <c r="BF33" s="479">
        <v>10</v>
      </c>
      <c r="BG33" s="479">
        <v>0</v>
      </c>
      <c r="BH33" s="481" t="s">
        <v>2842</v>
      </c>
      <c r="BI33" s="481" t="s">
        <v>2497</v>
      </c>
      <c r="BJ33" s="481" t="s">
        <v>2840</v>
      </c>
      <c r="BK33" s="479">
        <v>2023</v>
      </c>
      <c r="BL33" s="479">
        <v>10</v>
      </c>
      <c r="BM33" s="479">
        <v>10</v>
      </c>
      <c r="BN33" s="479">
        <v>10</v>
      </c>
      <c r="BO33" s="496">
        <v>300000000</v>
      </c>
      <c r="BP33" s="483">
        <v>300000000</v>
      </c>
      <c r="BQ33" s="480">
        <v>300000000</v>
      </c>
      <c r="BR33" s="481" t="s">
        <v>27</v>
      </c>
    </row>
    <row r="34" spans="1:70" ht="25.5">
      <c r="A34" s="490">
        <v>92</v>
      </c>
      <c r="B34" s="491">
        <v>2</v>
      </c>
      <c r="C34" s="491" t="s">
        <v>2465</v>
      </c>
      <c r="D34" s="491" t="s">
        <v>2584</v>
      </c>
      <c r="E34" s="491">
        <v>2</v>
      </c>
      <c r="F34" s="491">
        <v>27</v>
      </c>
      <c r="G34" s="491" t="s">
        <v>2585</v>
      </c>
      <c r="H34" s="491" t="s">
        <v>2926</v>
      </c>
      <c r="I34" s="491" t="s">
        <v>2926</v>
      </c>
      <c r="J34" s="492">
        <v>0</v>
      </c>
      <c r="K34" s="491">
        <v>92</v>
      </c>
      <c r="L34" s="491" t="s">
        <v>2586</v>
      </c>
      <c r="M34" s="491">
        <v>17122</v>
      </c>
      <c r="N34" s="491">
        <v>1712</v>
      </c>
      <c r="O34" s="491" t="s">
        <v>2588</v>
      </c>
      <c r="P34" s="491" t="s">
        <v>2994</v>
      </c>
      <c r="Q34" s="491" t="s">
        <v>2801</v>
      </c>
      <c r="R34" s="491">
        <v>17122</v>
      </c>
      <c r="S34" s="491" t="s">
        <v>2589</v>
      </c>
      <c r="T34" s="491">
        <v>500</v>
      </c>
      <c r="U34" s="491" t="s">
        <v>2995</v>
      </c>
      <c r="V34" s="491" t="s">
        <v>2996</v>
      </c>
      <c r="W34" s="491">
        <v>2</v>
      </c>
      <c r="X34" s="491">
        <v>8</v>
      </c>
      <c r="Y34" s="491" t="s">
        <v>2986</v>
      </c>
      <c r="Z34" s="491" t="s">
        <v>2997</v>
      </c>
      <c r="AA34" s="491">
        <v>94</v>
      </c>
      <c r="AB34" s="491" t="s">
        <v>1411</v>
      </c>
      <c r="AC34" s="491">
        <v>17</v>
      </c>
      <c r="AD34" s="491" t="s">
        <v>2998</v>
      </c>
      <c r="AE34" s="491">
        <v>39</v>
      </c>
      <c r="AF34" s="491" t="s">
        <v>2587</v>
      </c>
      <c r="AG34" s="493">
        <v>0.35143000000000002</v>
      </c>
      <c r="AH34" s="491">
        <v>0</v>
      </c>
      <c r="AI34" s="493">
        <v>0</v>
      </c>
      <c r="AJ34" s="493">
        <v>0</v>
      </c>
      <c r="AK34" s="491">
        <v>0</v>
      </c>
      <c r="AL34" s="493">
        <v>0</v>
      </c>
      <c r="AM34" s="493">
        <v>0</v>
      </c>
      <c r="AN34" s="491" t="s">
        <v>2816</v>
      </c>
      <c r="AO34" s="491" t="s">
        <v>2816</v>
      </c>
      <c r="AP34" s="494">
        <v>0.13</v>
      </c>
      <c r="AQ34" s="497">
        <v>0.69</v>
      </c>
      <c r="AR34" s="498">
        <v>0.40010000000000001</v>
      </c>
      <c r="AS34" s="497">
        <v>0.1</v>
      </c>
      <c r="AT34" s="498">
        <v>6.9500000000000006E-2</v>
      </c>
      <c r="AU34" s="498">
        <v>0.04</v>
      </c>
      <c r="AV34" s="495" t="s">
        <v>2999</v>
      </c>
      <c r="AW34" s="479">
        <v>2021</v>
      </c>
      <c r="AX34" s="479">
        <v>0</v>
      </c>
      <c r="AY34" s="479">
        <v>0</v>
      </c>
      <c r="AZ34" s="479">
        <v>0</v>
      </c>
      <c r="BA34" s="481" t="s">
        <v>2839</v>
      </c>
      <c r="BB34" s="481" t="s">
        <v>2840</v>
      </c>
      <c r="BC34" s="481" t="s">
        <v>2841</v>
      </c>
      <c r="BD34" s="479">
        <v>2022</v>
      </c>
      <c r="BE34" s="479">
        <v>0</v>
      </c>
      <c r="BF34" s="479">
        <v>0</v>
      </c>
      <c r="BG34" s="479">
        <v>0</v>
      </c>
      <c r="BH34" s="481" t="s">
        <v>2842</v>
      </c>
      <c r="BI34" s="481" t="s">
        <v>2497</v>
      </c>
      <c r="BJ34" s="481" t="s">
        <v>2840</v>
      </c>
      <c r="BK34" s="479">
        <v>2023</v>
      </c>
      <c r="BL34" s="479">
        <v>0</v>
      </c>
      <c r="BM34" s="479">
        <v>0</v>
      </c>
      <c r="BN34" s="479">
        <v>0</v>
      </c>
      <c r="BO34" s="489" t="s">
        <v>2842</v>
      </c>
      <c r="BP34" s="485" t="s">
        <v>2496</v>
      </c>
      <c r="BQ34" s="485" t="s">
        <v>2496</v>
      </c>
      <c r="BR34" s="481" t="s">
        <v>27</v>
      </c>
    </row>
    <row r="35" spans="1:70">
      <c r="A35" s="490">
        <v>93</v>
      </c>
      <c r="B35" s="491">
        <v>2</v>
      </c>
      <c r="C35" s="491" t="s">
        <v>2465</v>
      </c>
      <c r="D35" s="491" t="s">
        <v>2584</v>
      </c>
      <c r="E35" s="491">
        <v>2</v>
      </c>
      <c r="F35" s="491">
        <v>27</v>
      </c>
      <c r="G35" s="491" t="s">
        <v>2585</v>
      </c>
      <c r="H35" s="491" t="s">
        <v>3000</v>
      </c>
      <c r="I35" s="491">
        <v>160</v>
      </c>
      <c r="J35" s="492">
        <v>0</v>
      </c>
      <c r="K35" s="491">
        <v>93</v>
      </c>
      <c r="L35" s="491" t="s">
        <v>2590</v>
      </c>
      <c r="M35" s="491">
        <v>17121</v>
      </c>
      <c r="N35" s="491">
        <v>1712</v>
      </c>
      <c r="O35" s="491" t="s">
        <v>2588</v>
      </c>
      <c r="P35" s="491" t="s">
        <v>3001</v>
      </c>
      <c r="Q35" s="491" t="s">
        <v>2801</v>
      </c>
      <c r="R35" s="491">
        <v>17121</v>
      </c>
      <c r="S35" s="491" t="s">
        <v>2592</v>
      </c>
      <c r="T35" s="491">
        <v>15</v>
      </c>
      <c r="U35" s="491" t="s">
        <v>3002</v>
      </c>
      <c r="V35" s="491" t="s">
        <v>3003</v>
      </c>
      <c r="W35" s="491">
        <v>1</v>
      </c>
      <c r="X35" s="491">
        <v>8</v>
      </c>
      <c r="Y35" s="491" t="s">
        <v>2986</v>
      </c>
      <c r="Z35" s="491" t="s">
        <v>3004</v>
      </c>
      <c r="AA35" s="491">
        <v>94</v>
      </c>
      <c r="AB35" s="491" t="s">
        <v>1411</v>
      </c>
      <c r="AC35" s="491">
        <v>17</v>
      </c>
      <c r="AD35" s="491" t="s">
        <v>2998</v>
      </c>
      <c r="AE35" s="491">
        <v>38</v>
      </c>
      <c r="AF35" s="491" t="s">
        <v>2591</v>
      </c>
      <c r="AG35" s="493">
        <v>0.64856999999999998</v>
      </c>
      <c r="AH35" s="491">
        <v>10</v>
      </c>
      <c r="AI35" s="493">
        <v>0.66669999999999996</v>
      </c>
      <c r="AJ35" s="493">
        <v>5.62E-2</v>
      </c>
      <c r="AK35" s="491">
        <v>5</v>
      </c>
      <c r="AL35" s="493">
        <v>0.33329999999999999</v>
      </c>
      <c r="AM35" s="493">
        <v>2.81E-2</v>
      </c>
      <c r="AN35" s="491" t="s">
        <v>2853</v>
      </c>
      <c r="AO35" s="491" t="s">
        <v>2816</v>
      </c>
      <c r="AP35" s="494">
        <v>0.13</v>
      </c>
      <c r="AQ35" s="497">
        <v>0.69</v>
      </c>
      <c r="AR35" s="498">
        <v>0.40010000000000001</v>
      </c>
      <c r="AS35" s="497">
        <v>0.1</v>
      </c>
      <c r="AT35" s="498">
        <v>6.9500000000000006E-2</v>
      </c>
      <c r="AU35" s="498">
        <v>0.04</v>
      </c>
      <c r="AV35" s="495" t="s">
        <v>2999</v>
      </c>
      <c r="AW35" s="479">
        <v>2021</v>
      </c>
      <c r="AX35" s="479">
        <v>0</v>
      </c>
      <c r="AY35" s="479">
        <v>0</v>
      </c>
      <c r="AZ35" s="479">
        <v>0</v>
      </c>
      <c r="BA35" s="481" t="s">
        <v>2839</v>
      </c>
      <c r="BB35" s="481" t="s">
        <v>2840</v>
      </c>
      <c r="BC35" s="481" t="s">
        <v>2841</v>
      </c>
      <c r="BD35" s="479">
        <v>2022</v>
      </c>
      <c r="BE35" s="479">
        <v>5</v>
      </c>
      <c r="BF35" s="479">
        <v>0</v>
      </c>
      <c r="BG35" s="479">
        <v>5</v>
      </c>
      <c r="BH35" s="480">
        <v>257000000</v>
      </c>
      <c r="BI35" s="480">
        <v>246329000</v>
      </c>
      <c r="BJ35" s="480">
        <v>75016667</v>
      </c>
      <c r="BK35" s="479">
        <v>2023</v>
      </c>
      <c r="BL35" s="479">
        <v>5</v>
      </c>
      <c r="BM35" s="479">
        <v>5</v>
      </c>
      <c r="BN35" s="479">
        <v>0</v>
      </c>
      <c r="BO35" s="496">
        <v>350000000</v>
      </c>
      <c r="BP35" s="483">
        <v>349716668</v>
      </c>
      <c r="BQ35" s="480">
        <v>202378334</v>
      </c>
      <c r="BR35" s="481" t="s">
        <v>27</v>
      </c>
    </row>
    <row r="36" spans="1:70">
      <c r="A36" s="490">
        <v>94</v>
      </c>
      <c r="B36" s="491">
        <v>2</v>
      </c>
      <c r="C36" s="491" t="s">
        <v>2465</v>
      </c>
      <c r="D36" s="491" t="s">
        <v>2594</v>
      </c>
      <c r="E36" s="491">
        <v>2</v>
      </c>
      <c r="F36" s="491">
        <v>28</v>
      </c>
      <c r="G36" s="491" t="s">
        <v>2595</v>
      </c>
      <c r="H36" s="491" t="s">
        <v>3005</v>
      </c>
      <c r="I36" s="491">
        <v>214</v>
      </c>
      <c r="J36" s="492">
        <v>0</v>
      </c>
      <c r="K36" s="491">
        <v>94</v>
      </c>
      <c r="L36" s="491" t="s">
        <v>2596</v>
      </c>
      <c r="M36" s="491">
        <v>17151</v>
      </c>
      <c r="N36" s="491">
        <v>1715</v>
      </c>
      <c r="O36" s="491" t="s">
        <v>2598</v>
      </c>
      <c r="P36" s="491">
        <v>0</v>
      </c>
      <c r="Q36" s="491" t="s">
        <v>2801</v>
      </c>
      <c r="R36" s="491">
        <v>17151</v>
      </c>
      <c r="S36" s="491" t="s">
        <v>2564</v>
      </c>
      <c r="T36" s="491">
        <v>8</v>
      </c>
      <c r="U36" s="491" t="s">
        <v>3006</v>
      </c>
      <c r="V36" s="491" t="s">
        <v>3007</v>
      </c>
      <c r="W36" s="491">
        <v>1</v>
      </c>
      <c r="X36" s="491">
        <v>8</v>
      </c>
      <c r="Y36" s="491" t="s">
        <v>2986</v>
      </c>
      <c r="Z36" s="491" t="s">
        <v>3008</v>
      </c>
      <c r="AA36" s="491">
        <v>94</v>
      </c>
      <c r="AB36" s="491" t="s">
        <v>1411</v>
      </c>
      <c r="AC36" s="491">
        <v>17</v>
      </c>
      <c r="AD36" s="491" t="s">
        <v>2998</v>
      </c>
      <c r="AE36" s="491">
        <v>41</v>
      </c>
      <c r="AF36" s="491" t="s">
        <v>2597</v>
      </c>
      <c r="AG36" s="493">
        <v>1</v>
      </c>
      <c r="AH36" s="491">
        <v>4.3</v>
      </c>
      <c r="AI36" s="493">
        <v>0.78749999999999998</v>
      </c>
      <c r="AJ36" s="493">
        <v>0.126</v>
      </c>
      <c r="AK36" s="491">
        <v>4</v>
      </c>
      <c r="AL36" s="493">
        <v>0.5</v>
      </c>
      <c r="AM36" s="493">
        <v>0.08</v>
      </c>
      <c r="AN36" s="491" t="s">
        <v>2796</v>
      </c>
      <c r="AO36" s="491" t="s">
        <v>2853</v>
      </c>
      <c r="AP36" s="494">
        <v>0.16</v>
      </c>
      <c r="AQ36" s="497">
        <v>0.69</v>
      </c>
      <c r="AR36" s="498">
        <v>0.40010000000000001</v>
      </c>
      <c r="AS36" s="497">
        <v>0.1</v>
      </c>
      <c r="AT36" s="498">
        <v>6.9500000000000006E-2</v>
      </c>
      <c r="AU36" s="498">
        <v>0.04</v>
      </c>
      <c r="AV36" s="495" t="s">
        <v>3009</v>
      </c>
      <c r="AW36" s="479">
        <v>2021</v>
      </c>
      <c r="AX36" s="479">
        <v>2</v>
      </c>
      <c r="AY36" s="479">
        <v>2</v>
      </c>
      <c r="AZ36" s="479">
        <v>1.7</v>
      </c>
      <c r="BA36" s="480">
        <v>231955000</v>
      </c>
      <c r="BB36" s="480">
        <v>231955000</v>
      </c>
      <c r="BC36" s="480">
        <v>42446667</v>
      </c>
      <c r="BD36" s="479">
        <v>2022</v>
      </c>
      <c r="BE36" s="479">
        <v>2</v>
      </c>
      <c r="BF36" s="479">
        <v>2</v>
      </c>
      <c r="BG36" s="479">
        <v>2.2999999999999998</v>
      </c>
      <c r="BH36" s="480">
        <v>252000000</v>
      </c>
      <c r="BI36" s="480">
        <v>252000000</v>
      </c>
      <c r="BJ36" s="480">
        <v>73600000</v>
      </c>
      <c r="BK36" s="479">
        <v>2023</v>
      </c>
      <c r="BL36" s="479">
        <v>2</v>
      </c>
      <c r="BM36" s="479">
        <v>2</v>
      </c>
      <c r="BN36" s="479">
        <v>0</v>
      </c>
      <c r="BO36" s="496">
        <v>290559000</v>
      </c>
      <c r="BP36" s="483">
        <v>290558449</v>
      </c>
      <c r="BQ36" s="480">
        <v>116379679</v>
      </c>
      <c r="BR36" s="481" t="s">
        <v>27</v>
      </c>
    </row>
    <row r="37" spans="1:70" ht="25.5">
      <c r="A37" s="490">
        <v>95</v>
      </c>
      <c r="B37" s="491">
        <v>2</v>
      </c>
      <c r="C37" s="491" t="s">
        <v>2465</v>
      </c>
      <c r="D37" s="491" t="s">
        <v>2584</v>
      </c>
      <c r="E37" s="491">
        <v>2</v>
      </c>
      <c r="F37" s="491">
        <v>30</v>
      </c>
      <c r="G37" s="491" t="s">
        <v>2599</v>
      </c>
      <c r="H37" s="491" t="s">
        <v>3010</v>
      </c>
      <c r="I37" s="491">
        <v>218</v>
      </c>
      <c r="J37" s="492">
        <v>0</v>
      </c>
      <c r="K37" s="491">
        <v>95</v>
      </c>
      <c r="L37" s="491" t="s">
        <v>2600</v>
      </c>
      <c r="M37" s="491">
        <v>17192</v>
      </c>
      <c r="N37" s="491">
        <v>1719</v>
      </c>
      <c r="O37" s="491" t="s">
        <v>2602</v>
      </c>
      <c r="P37" s="491" t="s">
        <v>3011</v>
      </c>
      <c r="Q37" s="491" t="s">
        <v>2801</v>
      </c>
      <c r="R37" s="491">
        <v>17192</v>
      </c>
      <c r="S37" s="491" t="s">
        <v>2603</v>
      </c>
      <c r="T37" s="491">
        <v>1</v>
      </c>
      <c r="U37" s="491" t="s">
        <v>3012</v>
      </c>
      <c r="V37" s="491" t="s">
        <v>3013</v>
      </c>
      <c r="W37" s="491">
        <v>2</v>
      </c>
      <c r="X37" s="491">
        <v>8</v>
      </c>
      <c r="Y37" s="491" t="s">
        <v>2986</v>
      </c>
      <c r="Z37" s="491" t="s">
        <v>3014</v>
      </c>
      <c r="AA37" s="491">
        <v>94</v>
      </c>
      <c r="AB37" s="491" t="s">
        <v>1411</v>
      </c>
      <c r="AC37" s="491">
        <v>18</v>
      </c>
      <c r="AD37" s="491" t="s">
        <v>3015</v>
      </c>
      <c r="AE37" s="491">
        <v>43</v>
      </c>
      <c r="AF37" s="491" t="s">
        <v>2601</v>
      </c>
      <c r="AG37" s="493">
        <v>0.74839999999999995</v>
      </c>
      <c r="AH37" s="491">
        <v>0</v>
      </c>
      <c r="AI37" s="493">
        <v>0</v>
      </c>
      <c r="AJ37" s="493">
        <v>0</v>
      </c>
      <c r="AK37" s="491">
        <v>0</v>
      </c>
      <c r="AL37" s="493">
        <v>0</v>
      </c>
      <c r="AM37" s="493">
        <v>0</v>
      </c>
      <c r="AN37" s="491" t="s">
        <v>2816</v>
      </c>
      <c r="AO37" s="491" t="s">
        <v>2816</v>
      </c>
      <c r="AP37" s="494">
        <v>0.25</v>
      </c>
      <c r="AQ37" s="497">
        <v>0.69</v>
      </c>
      <c r="AR37" s="498">
        <v>0.40010000000000001</v>
      </c>
      <c r="AS37" s="497">
        <v>0.1</v>
      </c>
      <c r="AT37" s="498">
        <v>6.9500000000000006E-2</v>
      </c>
      <c r="AU37" s="498">
        <v>0.04</v>
      </c>
      <c r="AV37" s="495" t="s">
        <v>3016</v>
      </c>
      <c r="AW37" s="479">
        <v>2021</v>
      </c>
      <c r="AX37" s="479">
        <v>0</v>
      </c>
      <c r="AY37" s="479">
        <v>0</v>
      </c>
      <c r="AZ37" s="479">
        <v>0</v>
      </c>
      <c r="BA37" s="481" t="s">
        <v>2839</v>
      </c>
      <c r="BB37" s="481" t="s">
        <v>2840</v>
      </c>
      <c r="BC37" s="481" t="s">
        <v>2841</v>
      </c>
      <c r="BD37" s="479">
        <v>2022</v>
      </c>
      <c r="BE37" s="479">
        <v>0</v>
      </c>
      <c r="BF37" s="479">
        <v>0</v>
      </c>
      <c r="BG37" s="479">
        <v>0</v>
      </c>
      <c r="BH37" s="481" t="s">
        <v>2842</v>
      </c>
      <c r="BI37" s="481" t="s">
        <v>2497</v>
      </c>
      <c r="BJ37" s="481" t="s">
        <v>2840</v>
      </c>
      <c r="BK37" s="479">
        <v>2023</v>
      </c>
      <c r="BL37" s="479">
        <v>1</v>
      </c>
      <c r="BM37" s="479">
        <v>0</v>
      </c>
      <c r="BN37" s="479">
        <v>0</v>
      </c>
      <c r="BO37" s="489" t="s">
        <v>2842</v>
      </c>
      <c r="BP37" s="485" t="s">
        <v>2496</v>
      </c>
      <c r="BQ37" s="485" t="s">
        <v>2496</v>
      </c>
      <c r="BR37" s="481" t="s">
        <v>27</v>
      </c>
    </row>
    <row r="38" spans="1:70" ht="25.5">
      <c r="A38" s="490">
        <v>96</v>
      </c>
      <c r="B38" s="491">
        <v>2</v>
      </c>
      <c r="C38" s="491" t="s">
        <v>2465</v>
      </c>
      <c r="D38" s="491" t="s">
        <v>2584</v>
      </c>
      <c r="E38" s="491">
        <v>2</v>
      </c>
      <c r="F38" s="491">
        <v>30</v>
      </c>
      <c r="G38" s="491" t="s">
        <v>2599</v>
      </c>
      <c r="H38" s="491" t="s">
        <v>3017</v>
      </c>
      <c r="I38" s="491">
        <v>221</v>
      </c>
      <c r="J38" s="492">
        <v>0</v>
      </c>
      <c r="K38" s="491">
        <v>96</v>
      </c>
      <c r="L38" s="491" t="s">
        <v>2604</v>
      </c>
      <c r="M38" s="491">
        <v>17191</v>
      </c>
      <c r="N38" s="491">
        <v>1719</v>
      </c>
      <c r="O38" s="491" t="s">
        <v>2602</v>
      </c>
      <c r="P38" s="491" t="s">
        <v>3018</v>
      </c>
      <c r="Q38" s="491" t="s">
        <v>2801</v>
      </c>
      <c r="R38" s="491">
        <v>17191</v>
      </c>
      <c r="S38" s="491" t="s">
        <v>2570</v>
      </c>
      <c r="T38" s="491">
        <v>5</v>
      </c>
      <c r="U38" s="491" t="s">
        <v>2984</v>
      </c>
      <c r="V38" s="491" t="s">
        <v>3019</v>
      </c>
      <c r="W38" s="491">
        <v>1</v>
      </c>
      <c r="X38" s="491">
        <v>8</v>
      </c>
      <c r="Y38" s="491" t="s">
        <v>2986</v>
      </c>
      <c r="Z38" s="491" t="s">
        <v>3020</v>
      </c>
      <c r="AA38" s="491">
        <v>94</v>
      </c>
      <c r="AB38" s="491" t="s">
        <v>1411</v>
      </c>
      <c r="AC38" s="491">
        <v>18</v>
      </c>
      <c r="AD38" s="491" t="s">
        <v>3015</v>
      </c>
      <c r="AE38" s="491">
        <v>42</v>
      </c>
      <c r="AF38" s="491" t="s">
        <v>2605</v>
      </c>
      <c r="AG38" s="493">
        <v>0.25159999999999999</v>
      </c>
      <c r="AH38" s="491">
        <v>5</v>
      </c>
      <c r="AI38" s="493">
        <v>1</v>
      </c>
      <c r="AJ38" s="493">
        <v>6.2899999999999998E-2</v>
      </c>
      <c r="AK38" s="491">
        <v>5</v>
      </c>
      <c r="AL38" s="493">
        <v>1</v>
      </c>
      <c r="AM38" s="493">
        <v>6.2899999999999998E-2</v>
      </c>
      <c r="AN38" s="491" t="s">
        <v>2804</v>
      </c>
      <c r="AO38" s="491" t="s">
        <v>2804</v>
      </c>
      <c r="AP38" s="494">
        <v>0.25</v>
      </c>
      <c r="AQ38" s="497">
        <v>0.69</v>
      </c>
      <c r="AR38" s="498">
        <v>0.40010000000000001</v>
      </c>
      <c r="AS38" s="497">
        <v>0.1</v>
      </c>
      <c r="AT38" s="498">
        <v>6.9500000000000006E-2</v>
      </c>
      <c r="AU38" s="498">
        <v>0.04</v>
      </c>
      <c r="AV38" s="495" t="s">
        <v>3016</v>
      </c>
      <c r="AW38" s="479">
        <v>2021</v>
      </c>
      <c r="AX38" s="479">
        <v>0</v>
      </c>
      <c r="AY38" s="479">
        <v>0</v>
      </c>
      <c r="AZ38" s="479">
        <v>0</v>
      </c>
      <c r="BA38" s="481" t="s">
        <v>2839</v>
      </c>
      <c r="BB38" s="481" t="s">
        <v>2840</v>
      </c>
      <c r="BC38" s="481" t="s">
        <v>2841</v>
      </c>
      <c r="BD38" s="479">
        <v>2022</v>
      </c>
      <c r="BE38" s="479">
        <v>5</v>
      </c>
      <c r="BF38" s="479">
        <v>0</v>
      </c>
      <c r="BG38" s="479">
        <v>5</v>
      </c>
      <c r="BH38" s="480">
        <v>291000000</v>
      </c>
      <c r="BI38" s="480">
        <v>290907320</v>
      </c>
      <c r="BJ38" s="480">
        <v>81040000</v>
      </c>
      <c r="BK38" s="479">
        <v>2023</v>
      </c>
      <c r="BL38" s="479">
        <v>0</v>
      </c>
      <c r="BM38" s="479">
        <v>0</v>
      </c>
      <c r="BN38" s="479">
        <v>0</v>
      </c>
      <c r="BO38" s="489" t="s">
        <v>2842</v>
      </c>
      <c r="BP38" s="485" t="s">
        <v>2496</v>
      </c>
      <c r="BQ38" s="485" t="s">
        <v>2496</v>
      </c>
      <c r="BR38" s="481" t="s">
        <v>27</v>
      </c>
    </row>
    <row r="39" spans="1:70">
      <c r="A39" s="490">
        <v>97</v>
      </c>
      <c r="B39" s="491">
        <v>2</v>
      </c>
      <c r="C39" s="491" t="s">
        <v>2465</v>
      </c>
      <c r="D39" s="491" t="s">
        <v>2584</v>
      </c>
      <c r="E39" s="491">
        <v>2</v>
      </c>
      <c r="F39" s="491">
        <v>33</v>
      </c>
      <c r="G39" s="491" t="s">
        <v>2606</v>
      </c>
      <c r="H39" s="491" t="s">
        <v>3021</v>
      </c>
      <c r="I39" s="491">
        <v>250</v>
      </c>
      <c r="J39" s="492">
        <v>0</v>
      </c>
      <c r="K39" s="491">
        <v>97</v>
      </c>
      <c r="L39" s="491" t="s">
        <v>2607</v>
      </c>
      <c r="M39" s="491">
        <v>17211</v>
      </c>
      <c r="N39" s="491">
        <v>1721</v>
      </c>
      <c r="O39" s="491" t="s">
        <v>1976</v>
      </c>
      <c r="P39" s="491" t="s">
        <v>3022</v>
      </c>
      <c r="Q39" s="491" t="s">
        <v>2801</v>
      </c>
      <c r="R39" s="491">
        <v>17211</v>
      </c>
      <c r="S39" s="491" t="s">
        <v>2609</v>
      </c>
      <c r="T39" s="491">
        <v>1000</v>
      </c>
      <c r="U39" s="491" t="s">
        <v>3023</v>
      </c>
      <c r="V39" s="491" t="s">
        <v>3024</v>
      </c>
      <c r="W39" s="491">
        <v>1</v>
      </c>
      <c r="X39" s="491">
        <v>8</v>
      </c>
      <c r="Y39" s="491" t="s">
        <v>2986</v>
      </c>
      <c r="Z39" s="491" t="s">
        <v>3025</v>
      </c>
      <c r="AA39" s="491">
        <v>94</v>
      </c>
      <c r="AB39" s="491" t="s">
        <v>1411</v>
      </c>
      <c r="AC39" s="491">
        <v>19</v>
      </c>
      <c r="AD39" s="491" t="s">
        <v>3026</v>
      </c>
      <c r="AE39" s="491">
        <v>44</v>
      </c>
      <c r="AF39" s="491" t="s">
        <v>2608</v>
      </c>
      <c r="AG39" s="493">
        <v>0.22481999999999999</v>
      </c>
      <c r="AH39" s="491">
        <v>500</v>
      </c>
      <c r="AI39" s="493">
        <v>0.5</v>
      </c>
      <c r="AJ39" s="493">
        <v>1.7999999999999999E-2</v>
      </c>
      <c r="AK39" s="491">
        <v>0</v>
      </c>
      <c r="AL39" s="493">
        <v>0</v>
      </c>
      <c r="AM39" s="493">
        <v>0</v>
      </c>
      <c r="AN39" s="491" t="s">
        <v>2853</v>
      </c>
      <c r="AO39" s="491" t="s">
        <v>2816</v>
      </c>
      <c r="AP39" s="494">
        <v>0.16</v>
      </c>
      <c r="AQ39" s="497">
        <v>0.69</v>
      </c>
      <c r="AR39" s="498">
        <v>0.40010000000000001</v>
      </c>
      <c r="AS39" s="497">
        <v>0.1</v>
      </c>
      <c r="AT39" s="498">
        <v>6.9500000000000006E-2</v>
      </c>
      <c r="AU39" s="498">
        <v>0.04</v>
      </c>
      <c r="AV39" s="495" t="s">
        <v>3027</v>
      </c>
      <c r="AW39" s="479">
        <v>2021</v>
      </c>
      <c r="AX39" s="479">
        <v>0</v>
      </c>
      <c r="AY39" s="479">
        <v>0</v>
      </c>
      <c r="AZ39" s="479">
        <v>0</v>
      </c>
      <c r="BA39" s="481" t="s">
        <v>2839</v>
      </c>
      <c r="BB39" s="481" t="s">
        <v>2840</v>
      </c>
      <c r="BC39" s="481" t="s">
        <v>2841</v>
      </c>
      <c r="BD39" s="479">
        <v>2022</v>
      </c>
      <c r="BE39" s="479">
        <v>0</v>
      </c>
      <c r="BF39" s="479">
        <v>0</v>
      </c>
      <c r="BG39" s="479">
        <v>0</v>
      </c>
      <c r="BH39" s="481" t="s">
        <v>2842</v>
      </c>
      <c r="BI39" s="481" t="s">
        <v>2497</v>
      </c>
      <c r="BJ39" s="481" t="s">
        <v>2840</v>
      </c>
      <c r="BK39" s="479">
        <v>2023</v>
      </c>
      <c r="BL39" s="479">
        <v>500</v>
      </c>
      <c r="BM39" s="479">
        <v>500</v>
      </c>
      <c r="BN39" s="479">
        <v>0</v>
      </c>
      <c r="BO39" s="496">
        <v>200000000</v>
      </c>
      <c r="BP39" s="483">
        <v>199493400</v>
      </c>
      <c r="BQ39" s="480">
        <v>65438317</v>
      </c>
      <c r="BR39" s="481" t="s">
        <v>27</v>
      </c>
    </row>
    <row r="40" spans="1:70" ht="25.5">
      <c r="A40" s="490">
        <v>98</v>
      </c>
      <c r="B40" s="491">
        <v>2</v>
      </c>
      <c r="C40" s="491" t="s">
        <v>2465</v>
      </c>
      <c r="D40" s="491" t="s">
        <v>2584</v>
      </c>
      <c r="E40" s="491">
        <v>2</v>
      </c>
      <c r="F40" s="491">
        <v>33</v>
      </c>
      <c r="G40" s="491" t="s">
        <v>2606</v>
      </c>
      <c r="H40" s="491" t="s">
        <v>3028</v>
      </c>
      <c r="I40" s="491">
        <v>251</v>
      </c>
      <c r="J40" s="492">
        <v>0</v>
      </c>
      <c r="K40" s="491">
        <v>98</v>
      </c>
      <c r="L40" s="491" t="s">
        <v>2610</v>
      </c>
      <c r="M40" s="491">
        <v>17212</v>
      </c>
      <c r="N40" s="491">
        <v>1721</v>
      </c>
      <c r="O40" s="491" t="s">
        <v>1976</v>
      </c>
      <c r="P40" s="491" t="s">
        <v>3022</v>
      </c>
      <c r="Q40" s="491" t="s">
        <v>2801</v>
      </c>
      <c r="R40" s="491">
        <v>17212</v>
      </c>
      <c r="S40" s="491" t="s">
        <v>2612</v>
      </c>
      <c r="T40" s="491">
        <v>1000</v>
      </c>
      <c r="U40" s="491" t="s">
        <v>3023</v>
      </c>
      <c r="V40" s="491" t="s">
        <v>3024</v>
      </c>
      <c r="W40" s="491">
        <v>2</v>
      </c>
      <c r="X40" s="491">
        <v>8</v>
      </c>
      <c r="Y40" s="491" t="s">
        <v>2986</v>
      </c>
      <c r="Z40" s="491" t="s">
        <v>3025</v>
      </c>
      <c r="AA40" s="491">
        <v>94</v>
      </c>
      <c r="AB40" s="491" t="s">
        <v>1411</v>
      </c>
      <c r="AC40" s="491">
        <v>19</v>
      </c>
      <c r="AD40" s="491" t="s">
        <v>3026</v>
      </c>
      <c r="AE40" s="491">
        <v>45</v>
      </c>
      <c r="AF40" s="491" t="s">
        <v>2611</v>
      </c>
      <c r="AG40" s="493">
        <v>0.1585</v>
      </c>
      <c r="AH40" s="491">
        <v>0</v>
      </c>
      <c r="AI40" s="493">
        <v>0</v>
      </c>
      <c r="AJ40" s="493">
        <v>0</v>
      </c>
      <c r="AK40" s="491">
        <v>0</v>
      </c>
      <c r="AL40" s="493">
        <v>0</v>
      </c>
      <c r="AM40" s="493">
        <v>0</v>
      </c>
      <c r="AN40" s="491" t="s">
        <v>2816</v>
      </c>
      <c r="AO40" s="491" t="s">
        <v>2816</v>
      </c>
      <c r="AP40" s="494">
        <v>0.16</v>
      </c>
      <c r="AQ40" s="497">
        <v>0.69</v>
      </c>
      <c r="AR40" s="498">
        <v>0.40010000000000001</v>
      </c>
      <c r="AS40" s="497">
        <v>0.1</v>
      </c>
      <c r="AT40" s="498">
        <v>6.9500000000000006E-2</v>
      </c>
      <c r="AU40" s="498">
        <v>0.04</v>
      </c>
      <c r="AV40" s="495" t="s">
        <v>3027</v>
      </c>
      <c r="AW40" s="479">
        <v>2021</v>
      </c>
      <c r="AX40" s="479">
        <v>0</v>
      </c>
      <c r="AY40" s="479">
        <v>0</v>
      </c>
      <c r="AZ40" s="479">
        <v>0</v>
      </c>
      <c r="BA40" s="481" t="s">
        <v>2839</v>
      </c>
      <c r="BB40" s="481" t="s">
        <v>2840</v>
      </c>
      <c r="BC40" s="481" t="s">
        <v>2841</v>
      </c>
      <c r="BD40" s="479">
        <v>2022</v>
      </c>
      <c r="BE40" s="479">
        <v>0</v>
      </c>
      <c r="BF40" s="479">
        <v>0</v>
      </c>
      <c r="BG40" s="479">
        <v>0</v>
      </c>
      <c r="BH40" s="481" t="s">
        <v>2842</v>
      </c>
      <c r="BI40" s="481" t="s">
        <v>2497</v>
      </c>
      <c r="BJ40" s="481" t="s">
        <v>2840</v>
      </c>
      <c r="BK40" s="479">
        <v>2023</v>
      </c>
      <c r="BL40" s="479">
        <v>0</v>
      </c>
      <c r="BM40" s="479">
        <v>0</v>
      </c>
      <c r="BN40" s="479">
        <v>0</v>
      </c>
      <c r="BO40" s="489" t="s">
        <v>2842</v>
      </c>
      <c r="BP40" s="485" t="s">
        <v>2496</v>
      </c>
      <c r="BQ40" s="485" t="s">
        <v>2496</v>
      </c>
      <c r="BR40" s="481" t="s">
        <v>27</v>
      </c>
    </row>
    <row r="41" spans="1:70" ht="25.5">
      <c r="A41" s="490">
        <v>99</v>
      </c>
      <c r="B41" s="491">
        <v>2</v>
      </c>
      <c r="C41" s="491" t="s">
        <v>2465</v>
      </c>
      <c r="D41" s="491" t="s">
        <v>2594</v>
      </c>
      <c r="E41" s="491">
        <v>2</v>
      </c>
      <c r="F41" s="491">
        <v>33</v>
      </c>
      <c r="G41" s="491" t="s">
        <v>2606</v>
      </c>
      <c r="H41" s="491" t="s">
        <v>3029</v>
      </c>
      <c r="I41" s="491">
        <v>232</v>
      </c>
      <c r="J41" s="492">
        <v>0</v>
      </c>
      <c r="K41" s="491">
        <v>99</v>
      </c>
      <c r="L41" s="491" t="s">
        <v>2614</v>
      </c>
      <c r="M41" s="491">
        <v>17231</v>
      </c>
      <c r="N41" s="491">
        <v>1723</v>
      </c>
      <c r="O41" s="491" t="s">
        <v>2040</v>
      </c>
      <c r="P41" s="491" t="s">
        <v>3030</v>
      </c>
      <c r="Q41" s="491" t="s">
        <v>2801</v>
      </c>
      <c r="R41" s="491">
        <v>17231</v>
      </c>
      <c r="S41" s="491" t="s">
        <v>2616</v>
      </c>
      <c r="T41" s="491">
        <v>1200</v>
      </c>
      <c r="U41" s="491" t="s">
        <v>3031</v>
      </c>
      <c r="V41" s="491" t="s">
        <v>3032</v>
      </c>
      <c r="W41" s="491">
        <v>1</v>
      </c>
      <c r="X41" s="491">
        <v>6</v>
      </c>
      <c r="Y41" s="491" t="s">
        <v>1881</v>
      </c>
      <c r="Z41" s="491" t="s">
        <v>3033</v>
      </c>
      <c r="AA41" s="491">
        <v>93</v>
      </c>
      <c r="AB41" s="491" t="s">
        <v>2944</v>
      </c>
      <c r="AC41" s="491">
        <v>20</v>
      </c>
      <c r="AD41" s="491" t="s">
        <v>3034</v>
      </c>
      <c r="AE41" s="491">
        <v>46</v>
      </c>
      <c r="AF41" s="491" t="s">
        <v>2615</v>
      </c>
      <c r="AG41" s="493">
        <v>0.61668000000000001</v>
      </c>
      <c r="AH41" s="491">
        <v>200</v>
      </c>
      <c r="AI41" s="493">
        <v>1.1667000000000001</v>
      </c>
      <c r="AJ41" s="493">
        <v>0.11509999999999999</v>
      </c>
      <c r="AK41" s="491">
        <v>1400</v>
      </c>
      <c r="AL41" s="493">
        <v>1.1667000000000001</v>
      </c>
      <c r="AM41" s="493">
        <v>0.11509999999999999</v>
      </c>
      <c r="AN41" s="491" t="s">
        <v>2804</v>
      </c>
      <c r="AO41" s="491" t="s">
        <v>2804</v>
      </c>
      <c r="AP41" s="494">
        <v>0.16</v>
      </c>
      <c r="AQ41" s="497">
        <v>0.69</v>
      </c>
      <c r="AR41" s="498">
        <v>0.40010000000000001</v>
      </c>
      <c r="AS41" s="497">
        <v>0.1</v>
      </c>
      <c r="AT41" s="498">
        <v>6.9500000000000006E-2</v>
      </c>
      <c r="AU41" s="498">
        <v>0.04</v>
      </c>
      <c r="AV41" s="495" t="s">
        <v>3035</v>
      </c>
      <c r="AW41" s="479">
        <v>2021</v>
      </c>
      <c r="AX41" s="479">
        <v>1200</v>
      </c>
      <c r="AY41" s="479">
        <v>1200</v>
      </c>
      <c r="AZ41" s="479">
        <v>1200</v>
      </c>
      <c r="BA41" s="480">
        <v>1097184000</v>
      </c>
      <c r="BB41" s="480">
        <v>1367839442</v>
      </c>
      <c r="BC41" s="480">
        <v>54816667</v>
      </c>
      <c r="BD41" s="479">
        <v>2022</v>
      </c>
      <c r="BE41" s="479">
        <v>0</v>
      </c>
      <c r="BF41" s="479">
        <v>1200</v>
      </c>
      <c r="BG41" s="479">
        <v>200</v>
      </c>
      <c r="BH41" s="480">
        <v>1070000000</v>
      </c>
      <c r="BI41" s="480">
        <v>255230073</v>
      </c>
      <c r="BJ41" s="480">
        <v>85178667</v>
      </c>
      <c r="BK41" s="479">
        <v>2023</v>
      </c>
      <c r="BL41" s="479">
        <v>0</v>
      </c>
      <c r="BM41" s="479">
        <v>0</v>
      </c>
      <c r="BN41" s="479">
        <v>0</v>
      </c>
      <c r="BO41" s="489" t="s">
        <v>2842</v>
      </c>
      <c r="BP41" s="485" t="s">
        <v>2496</v>
      </c>
      <c r="BQ41" s="485" t="s">
        <v>2496</v>
      </c>
      <c r="BR41" s="481" t="s">
        <v>27</v>
      </c>
    </row>
    <row r="42" spans="1:70">
      <c r="A42" s="490">
        <v>100</v>
      </c>
      <c r="B42" s="491">
        <v>2</v>
      </c>
      <c r="C42" s="491" t="s">
        <v>2465</v>
      </c>
      <c r="D42" s="491" t="s">
        <v>2594</v>
      </c>
      <c r="E42" s="491">
        <v>2</v>
      </c>
      <c r="F42" s="491">
        <v>34</v>
      </c>
      <c r="G42" s="491" t="s">
        <v>2617</v>
      </c>
      <c r="H42" s="491" t="s">
        <v>3036</v>
      </c>
      <c r="I42" s="491">
        <v>260</v>
      </c>
      <c r="J42" s="492">
        <v>0</v>
      </c>
      <c r="K42" s="491">
        <v>100</v>
      </c>
      <c r="L42" s="491" t="s">
        <v>2618</v>
      </c>
      <c r="M42" s="491">
        <v>17311</v>
      </c>
      <c r="N42" s="491">
        <v>1731</v>
      </c>
      <c r="O42" s="491" t="s">
        <v>1980</v>
      </c>
      <c r="P42" s="491" t="s">
        <v>3037</v>
      </c>
      <c r="Q42" s="491" t="s">
        <v>2801</v>
      </c>
      <c r="R42" s="491">
        <v>17311</v>
      </c>
      <c r="S42" s="491" t="s">
        <v>2475</v>
      </c>
      <c r="T42" s="491">
        <v>8000</v>
      </c>
      <c r="U42" s="491" t="s">
        <v>3038</v>
      </c>
      <c r="V42" s="491" t="s">
        <v>3039</v>
      </c>
      <c r="W42" s="491">
        <v>1</v>
      </c>
      <c r="X42" s="491">
        <v>8</v>
      </c>
      <c r="Y42" s="491" t="s">
        <v>2986</v>
      </c>
      <c r="Z42" s="491" t="s">
        <v>3040</v>
      </c>
      <c r="AA42" s="491">
        <v>94</v>
      </c>
      <c r="AB42" s="491" t="s">
        <v>1411</v>
      </c>
      <c r="AC42" s="491">
        <v>21</v>
      </c>
      <c r="AD42" s="491" t="s">
        <v>3041</v>
      </c>
      <c r="AE42" s="491">
        <v>48</v>
      </c>
      <c r="AF42" s="491" t="s">
        <v>2619</v>
      </c>
      <c r="AG42" s="493">
        <v>1</v>
      </c>
      <c r="AH42" s="491">
        <v>4000</v>
      </c>
      <c r="AI42" s="493">
        <v>0.75</v>
      </c>
      <c r="AJ42" s="493">
        <v>0.06</v>
      </c>
      <c r="AK42" s="491">
        <v>4799</v>
      </c>
      <c r="AL42" s="493">
        <v>0.59989999999999999</v>
      </c>
      <c r="AM42" s="493">
        <v>4.8000000000000001E-2</v>
      </c>
      <c r="AN42" s="491" t="s">
        <v>2796</v>
      </c>
      <c r="AO42" s="491" t="s">
        <v>2853</v>
      </c>
      <c r="AP42" s="494">
        <v>0.08</v>
      </c>
      <c r="AQ42" s="497">
        <v>0.69</v>
      </c>
      <c r="AR42" s="498">
        <v>0.40010000000000001</v>
      </c>
      <c r="AS42" s="497">
        <v>0.1</v>
      </c>
      <c r="AT42" s="498">
        <v>6.9500000000000006E-2</v>
      </c>
      <c r="AU42" s="498">
        <v>0.04</v>
      </c>
      <c r="AV42" s="495" t="s">
        <v>3042</v>
      </c>
      <c r="AW42" s="479">
        <v>2021</v>
      </c>
      <c r="AX42" s="479">
        <v>2000</v>
      </c>
      <c r="AY42" s="479">
        <v>2000</v>
      </c>
      <c r="AZ42" s="479">
        <v>2072</v>
      </c>
      <c r="BA42" s="480">
        <v>388433000</v>
      </c>
      <c r="BB42" s="480">
        <v>388132872</v>
      </c>
      <c r="BC42" s="480">
        <v>75716666</v>
      </c>
      <c r="BD42" s="479">
        <v>2022</v>
      </c>
      <c r="BE42" s="479">
        <v>2000</v>
      </c>
      <c r="BF42" s="479">
        <v>2000</v>
      </c>
      <c r="BG42" s="479">
        <v>2000</v>
      </c>
      <c r="BH42" s="480">
        <v>400000000</v>
      </c>
      <c r="BI42" s="480">
        <v>399929700</v>
      </c>
      <c r="BJ42" s="480">
        <v>92378133</v>
      </c>
      <c r="BK42" s="479">
        <v>2023</v>
      </c>
      <c r="BL42" s="479">
        <v>2000</v>
      </c>
      <c r="BM42" s="479">
        <v>2000</v>
      </c>
      <c r="BN42" s="479">
        <v>727</v>
      </c>
      <c r="BO42" s="496">
        <v>500000000</v>
      </c>
      <c r="BP42" s="483">
        <v>499590000</v>
      </c>
      <c r="BQ42" s="480">
        <v>151941334</v>
      </c>
      <c r="BR42" s="481" t="s">
        <v>27</v>
      </c>
    </row>
    <row r="43" spans="1:70">
      <c r="A43" s="490">
        <v>101</v>
      </c>
      <c r="B43" s="491">
        <v>2</v>
      </c>
      <c r="C43" s="491" t="s">
        <v>2465</v>
      </c>
      <c r="D43" s="491" t="s">
        <v>2584</v>
      </c>
      <c r="E43" s="491">
        <v>2</v>
      </c>
      <c r="F43" s="491">
        <v>37</v>
      </c>
      <c r="G43" s="491" t="s">
        <v>3043</v>
      </c>
      <c r="H43" s="491" t="s">
        <v>2926</v>
      </c>
      <c r="I43" s="491" t="s">
        <v>2926</v>
      </c>
      <c r="J43" s="492">
        <v>0</v>
      </c>
      <c r="K43" s="491">
        <v>101</v>
      </c>
      <c r="L43" s="491" t="s">
        <v>2622</v>
      </c>
      <c r="M43" s="491">
        <v>18291</v>
      </c>
      <c r="N43" s="491">
        <v>1829</v>
      </c>
      <c r="O43" s="491" t="s">
        <v>1984</v>
      </c>
      <c r="P43" s="491" t="s">
        <v>3044</v>
      </c>
      <c r="Q43" s="491" t="s">
        <v>2789</v>
      </c>
      <c r="R43" s="491">
        <v>18291</v>
      </c>
      <c r="S43" s="491" t="s">
        <v>2624</v>
      </c>
      <c r="T43" s="491">
        <v>1</v>
      </c>
      <c r="U43" s="491" t="s">
        <v>3045</v>
      </c>
      <c r="V43" s="491" t="s">
        <v>3046</v>
      </c>
      <c r="W43" s="491">
        <v>1</v>
      </c>
      <c r="X43" s="491">
        <v>9</v>
      </c>
      <c r="Y43" s="491" t="s">
        <v>2935</v>
      </c>
      <c r="Z43" s="491" t="s">
        <v>3047</v>
      </c>
      <c r="AA43" s="491">
        <v>96</v>
      </c>
      <c r="AB43" s="491" t="s">
        <v>2937</v>
      </c>
      <c r="AC43" s="491">
        <v>22</v>
      </c>
      <c r="AD43" s="491" t="s">
        <v>3048</v>
      </c>
      <c r="AE43" s="491">
        <v>49</v>
      </c>
      <c r="AF43" s="491" t="s">
        <v>2623</v>
      </c>
      <c r="AG43" s="493">
        <v>1</v>
      </c>
      <c r="AH43" s="491">
        <v>1</v>
      </c>
      <c r="AI43" s="493">
        <v>1</v>
      </c>
      <c r="AJ43" s="493">
        <v>0.16</v>
      </c>
      <c r="AK43" s="491">
        <v>0</v>
      </c>
      <c r="AL43" s="493">
        <v>0</v>
      </c>
      <c r="AM43" s="493">
        <v>0</v>
      </c>
      <c r="AN43" s="491" t="s">
        <v>2816</v>
      </c>
      <c r="AO43" s="491" t="s">
        <v>2816</v>
      </c>
      <c r="AP43" s="494">
        <v>0.16</v>
      </c>
      <c r="AQ43" s="497">
        <v>0.69</v>
      </c>
      <c r="AR43" s="498">
        <v>0.40010000000000001</v>
      </c>
      <c r="AS43" s="497">
        <v>0.1</v>
      </c>
      <c r="AT43" s="498">
        <v>6.9500000000000006E-2</v>
      </c>
      <c r="AU43" s="498">
        <v>0.04</v>
      </c>
      <c r="AV43" s="495" t="s">
        <v>3049</v>
      </c>
      <c r="AW43" s="479">
        <v>2021</v>
      </c>
      <c r="AX43" s="479">
        <v>0</v>
      </c>
      <c r="AY43" s="479">
        <v>0</v>
      </c>
      <c r="AZ43" s="479">
        <v>0</v>
      </c>
      <c r="BA43" s="481" t="s">
        <v>2839</v>
      </c>
      <c r="BB43" s="481" t="s">
        <v>2840</v>
      </c>
      <c r="BC43" s="481" t="s">
        <v>2841</v>
      </c>
      <c r="BD43" s="479">
        <v>2022</v>
      </c>
      <c r="BE43" s="479">
        <v>0</v>
      </c>
      <c r="BF43" s="479">
        <v>0</v>
      </c>
      <c r="BG43" s="479">
        <v>0</v>
      </c>
      <c r="BH43" s="481" t="s">
        <v>2842</v>
      </c>
      <c r="BI43" s="481" t="s">
        <v>2497</v>
      </c>
      <c r="BJ43" s="481" t="s">
        <v>2840</v>
      </c>
      <c r="BK43" s="479">
        <v>2023</v>
      </c>
      <c r="BL43" s="479">
        <v>1</v>
      </c>
      <c r="BM43" s="479">
        <v>1</v>
      </c>
      <c r="BN43" s="479">
        <v>0</v>
      </c>
      <c r="BO43" s="496">
        <v>500000000</v>
      </c>
      <c r="BP43" s="483">
        <v>490108850</v>
      </c>
      <c r="BQ43" s="480">
        <v>55400000</v>
      </c>
      <c r="BR43" s="481" t="s">
        <v>27</v>
      </c>
    </row>
    <row r="44" spans="1:70">
      <c r="A44" s="490">
        <v>102</v>
      </c>
      <c r="B44" s="491">
        <v>2</v>
      </c>
      <c r="C44" s="491" t="s">
        <v>2465</v>
      </c>
      <c r="D44" s="491" t="s">
        <v>2594</v>
      </c>
      <c r="E44" s="491">
        <v>2</v>
      </c>
      <c r="F44" s="491">
        <v>38</v>
      </c>
      <c r="G44" s="491" t="s">
        <v>2625</v>
      </c>
      <c r="H44" s="491" t="s">
        <v>3050</v>
      </c>
      <c r="I44" s="491">
        <v>295</v>
      </c>
      <c r="J44" s="492">
        <v>0</v>
      </c>
      <c r="K44" s="491">
        <v>102</v>
      </c>
      <c r="L44" s="491" t="s">
        <v>2626</v>
      </c>
      <c r="M44" s="491">
        <v>17282</v>
      </c>
      <c r="N44" s="491">
        <v>1728</v>
      </c>
      <c r="O44" s="491" t="s">
        <v>1988</v>
      </c>
      <c r="P44" s="491" t="s">
        <v>3051</v>
      </c>
      <c r="Q44" s="491" t="s">
        <v>2801</v>
      </c>
      <c r="R44" s="491">
        <v>17282</v>
      </c>
      <c r="S44" s="491" t="s">
        <v>2628</v>
      </c>
      <c r="T44" s="491">
        <v>4</v>
      </c>
      <c r="U44" s="491" t="s">
        <v>2984</v>
      </c>
      <c r="V44" s="491" t="s">
        <v>3052</v>
      </c>
      <c r="W44" s="491">
        <v>2</v>
      </c>
      <c r="X44" s="491">
        <v>9</v>
      </c>
      <c r="Y44" s="491" t="s">
        <v>2935</v>
      </c>
      <c r="Z44" s="491" t="s">
        <v>3053</v>
      </c>
      <c r="AA44" s="491">
        <v>96</v>
      </c>
      <c r="AB44" s="491" t="s">
        <v>2937</v>
      </c>
      <c r="AC44" s="491">
        <v>24</v>
      </c>
      <c r="AD44" s="491" t="s">
        <v>3054</v>
      </c>
      <c r="AE44" s="491">
        <v>51</v>
      </c>
      <c r="AF44" s="491" t="s">
        <v>2627</v>
      </c>
      <c r="AG44" s="493">
        <v>0.38152999999999998</v>
      </c>
      <c r="AH44" s="491">
        <v>2</v>
      </c>
      <c r="AI44" s="493">
        <v>0.5</v>
      </c>
      <c r="AJ44" s="493">
        <v>3.0499999999999999E-2</v>
      </c>
      <c r="AK44" s="491">
        <v>0</v>
      </c>
      <c r="AL44" s="493">
        <v>0</v>
      </c>
      <c r="AM44" s="493">
        <v>0</v>
      </c>
      <c r="AN44" s="491" t="s">
        <v>2816</v>
      </c>
      <c r="AO44" s="491" t="s">
        <v>2816</v>
      </c>
      <c r="AP44" s="494">
        <v>0.16</v>
      </c>
      <c r="AQ44" s="497">
        <v>0.69</v>
      </c>
      <c r="AR44" s="498">
        <v>0.40010000000000001</v>
      </c>
      <c r="AS44" s="497">
        <v>0.1</v>
      </c>
      <c r="AT44" s="498">
        <v>6.9500000000000006E-2</v>
      </c>
      <c r="AU44" s="498">
        <v>0.04</v>
      </c>
      <c r="AV44" s="495" t="s">
        <v>3055</v>
      </c>
      <c r="AW44" s="479">
        <v>2021</v>
      </c>
      <c r="AX44" s="479">
        <v>0</v>
      </c>
      <c r="AY44" s="479">
        <v>0</v>
      </c>
      <c r="AZ44" s="479">
        <v>0</v>
      </c>
      <c r="BA44" s="481" t="s">
        <v>2839</v>
      </c>
      <c r="BB44" s="481" t="s">
        <v>2840</v>
      </c>
      <c r="BC44" s="481" t="s">
        <v>2841</v>
      </c>
      <c r="BD44" s="479">
        <v>2022</v>
      </c>
      <c r="BE44" s="479">
        <v>0</v>
      </c>
      <c r="BF44" s="479">
        <v>0</v>
      </c>
      <c r="BG44" s="479">
        <v>0</v>
      </c>
      <c r="BH44" s="481" t="s">
        <v>2842</v>
      </c>
      <c r="BI44" s="481" t="s">
        <v>2497</v>
      </c>
      <c r="BJ44" s="481" t="s">
        <v>2840</v>
      </c>
      <c r="BK44" s="479">
        <v>2023</v>
      </c>
      <c r="BL44" s="479">
        <v>2</v>
      </c>
      <c r="BM44" s="479">
        <v>2</v>
      </c>
      <c r="BN44" s="479">
        <v>0</v>
      </c>
      <c r="BO44" s="489" t="s">
        <v>2842</v>
      </c>
      <c r="BP44" s="483">
        <v>60000000</v>
      </c>
      <c r="BQ44" s="485" t="s">
        <v>2496</v>
      </c>
      <c r="BR44" s="481" t="s">
        <v>27</v>
      </c>
    </row>
    <row r="45" spans="1:70" ht="25.5">
      <c r="A45" s="490">
        <v>103</v>
      </c>
      <c r="B45" s="491">
        <v>2</v>
      </c>
      <c r="C45" s="491" t="s">
        <v>2465</v>
      </c>
      <c r="D45" s="491" t="s">
        <v>2594</v>
      </c>
      <c r="E45" s="491">
        <v>2</v>
      </c>
      <c r="F45" s="491">
        <v>38</v>
      </c>
      <c r="G45" s="491" t="s">
        <v>2625</v>
      </c>
      <c r="H45" s="491" t="s">
        <v>3056</v>
      </c>
      <c r="I45" s="491">
        <v>297</v>
      </c>
      <c r="J45" s="492">
        <v>0</v>
      </c>
      <c r="K45" s="491">
        <v>103</v>
      </c>
      <c r="L45" s="491" t="s">
        <v>2630</v>
      </c>
      <c r="M45" s="491">
        <v>17281</v>
      </c>
      <c r="N45" s="491">
        <v>1728</v>
      </c>
      <c r="O45" s="491" t="s">
        <v>1988</v>
      </c>
      <c r="P45" s="491" t="s">
        <v>3057</v>
      </c>
      <c r="Q45" s="491" t="s">
        <v>2801</v>
      </c>
      <c r="R45" s="491">
        <v>17281</v>
      </c>
      <c r="S45" s="491" t="s">
        <v>2504</v>
      </c>
      <c r="T45" s="491">
        <v>900</v>
      </c>
      <c r="U45" s="491" t="s">
        <v>3058</v>
      </c>
      <c r="V45" s="491" t="s">
        <v>3059</v>
      </c>
      <c r="W45" s="491">
        <v>1</v>
      </c>
      <c r="X45" s="491">
        <v>8</v>
      </c>
      <c r="Y45" s="491" t="s">
        <v>2986</v>
      </c>
      <c r="Z45" s="491" t="s">
        <v>3060</v>
      </c>
      <c r="AA45" s="491">
        <v>96</v>
      </c>
      <c r="AB45" s="491" t="s">
        <v>2937</v>
      </c>
      <c r="AC45" s="491">
        <v>23</v>
      </c>
      <c r="AD45" s="491" t="s">
        <v>3061</v>
      </c>
      <c r="AE45" s="491">
        <v>50</v>
      </c>
      <c r="AF45" s="491" t="s">
        <v>2631</v>
      </c>
      <c r="AG45" s="493">
        <v>0.61846999999999996</v>
      </c>
      <c r="AH45" s="491">
        <v>300</v>
      </c>
      <c r="AI45" s="493">
        <v>0.66669999999999996</v>
      </c>
      <c r="AJ45" s="493">
        <v>6.6000000000000003E-2</v>
      </c>
      <c r="AK45" s="491">
        <v>600</v>
      </c>
      <c r="AL45" s="493">
        <v>0.66669999999999996</v>
      </c>
      <c r="AM45" s="493">
        <v>6.6000000000000003E-2</v>
      </c>
      <c r="AN45" s="491" t="s">
        <v>2853</v>
      </c>
      <c r="AO45" s="491" t="s">
        <v>2853</v>
      </c>
      <c r="AP45" s="494">
        <v>0.16</v>
      </c>
      <c r="AQ45" s="497">
        <v>0.69</v>
      </c>
      <c r="AR45" s="498">
        <v>0.40010000000000001</v>
      </c>
      <c r="AS45" s="497">
        <v>0.1</v>
      </c>
      <c r="AT45" s="498">
        <v>6.9500000000000006E-2</v>
      </c>
      <c r="AU45" s="498">
        <v>0.04</v>
      </c>
      <c r="AV45" s="495" t="s">
        <v>3055</v>
      </c>
      <c r="AW45" s="479">
        <v>2021</v>
      </c>
      <c r="AX45" s="479">
        <v>300</v>
      </c>
      <c r="AY45" s="479">
        <v>300</v>
      </c>
      <c r="AZ45" s="479">
        <v>300</v>
      </c>
      <c r="BA45" s="480">
        <v>227353000</v>
      </c>
      <c r="BB45" s="480">
        <v>227353000</v>
      </c>
      <c r="BC45" s="480">
        <v>47360000</v>
      </c>
      <c r="BD45" s="479">
        <v>2022</v>
      </c>
      <c r="BE45" s="479">
        <v>300</v>
      </c>
      <c r="BF45" s="479">
        <v>300</v>
      </c>
      <c r="BG45" s="479">
        <v>300</v>
      </c>
      <c r="BH45" s="480">
        <v>233000000</v>
      </c>
      <c r="BI45" s="480">
        <v>232929000</v>
      </c>
      <c r="BJ45" s="480">
        <v>64183334</v>
      </c>
      <c r="BK45" s="479">
        <v>2023</v>
      </c>
      <c r="BL45" s="479">
        <v>0</v>
      </c>
      <c r="BM45" s="479">
        <v>0</v>
      </c>
      <c r="BN45" s="479">
        <v>0</v>
      </c>
      <c r="BO45" s="489" t="s">
        <v>2842</v>
      </c>
      <c r="BP45" s="485" t="s">
        <v>2496</v>
      </c>
      <c r="BQ45" s="485" t="s">
        <v>2496</v>
      </c>
      <c r="BR45" s="481" t="s">
        <v>27</v>
      </c>
    </row>
    <row r="46" spans="1:70" ht="25.5">
      <c r="A46" s="490">
        <v>104</v>
      </c>
      <c r="B46" s="491">
        <v>2</v>
      </c>
      <c r="C46" s="491" t="s">
        <v>2465</v>
      </c>
      <c r="D46" s="491" t="s">
        <v>2632</v>
      </c>
      <c r="E46" s="491">
        <v>3</v>
      </c>
      <c r="F46" s="491">
        <v>39</v>
      </c>
      <c r="G46" s="491" t="s">
        <v>2633</v>
      </c>
      <c r="H46" s="491" t="s">
        <v>3062</v>
      </c>
      <c r="I46" s="491">
        <v>299</v>
      </c>
      <c r="J46" s="492">
        <v>0</v>
      </c>
      <c r="K46" s="491">
        <v>104</v>
      </c>
      <c r="L46" s="491" t="s">
        <v>2634</v>
      </c>
      <c r="M46" s="491">
        <v>20281</v>
      </c>
      <c r="N46" s="491">
        <v>2028</v>
      </c>
      <c r="O46" s="491" t="s">
        <v>2636</v>
      </c>
      <c r="P46" s="491" t="s">
        <v>3051</v>
      </c>
      <c r="Q46" s="491" t="s">
        <v>2801</v>
      </c>
      <c r="R46" s="491">
        <v>20281</v>
      </c>
      <c r="S46" s="491" t="s">
        <v>2558</v>
      </c>
      <c r="T46" s="491">
        <v>100</v>
      </c>
      <c r="U46" s="491" t="s">
        <v>3058</v>
      </c>
      <c r="V46" s="491" t="s">
        <v>3063</v>
      </c>
      <c r="W46" s="491">
        <v>1</v>
      </c>
      <c r="X46" s="491">
        <v>7</v>
      </c>
      <c r="Y46" s="491" t="s">
        <v>2850</v>
      </c>
      <c r="Z46" s="491" t="s">
        <v>3064</v>
      </c>
      <c r="AA46" s="491">
        <v>85</v>
      </c>
      <c r="AB46" s="491" t="s">
        <v>3065</v>
      </c>
      <c r="AC46" s="491">
        <v>25</v>
      </c>
      <c r="AD46" s="491" t="s">
        <v>3066</v>
      </c>
      <c r="AE46" s="491">
        <v>52</v>
      </c>
      <c r="AF46" s="491" t="s">
        <v>2635</v>
      </c>
      <c r="AG46" s="493">
        <v>1</v>
      </c>
      <c r="AH46" s="491">
        <v>100</v>
      </c>
      <c r="AI46" s="493">
        <v>1</v>
      </c>
      <c r="AJ46" s="493">
        <v>0.12</v>
      </c>
      <c r="AK46" s="491">
        <v>100</v>
      </c>
      <c r="AL46" s="493">
        <v>1</v>
      </c>
      <c r="AM46" s="493">
        <v>0.12</v>
      </c>
      <c r="AN46" s="491" t="s">
        <v>2804</v>
      </c>
      <c r="AO46" s="491" t="s">
        <v>2804</v>
      </c>
      <c r="AP46" s="494">
        <v>0.12</v>
      </c>
      <c r="AQ46" s="498">
        <v>0.92420000000000002</v>
      </c>
      <c r="AR46" s="498">
        <v>0.70469999999999999</v>
      </c>
      <c r="AS46" s="494">
        <v>7.0000000000000007E-2</v>
      </c>
      <c r="AT46" s="498">
        <v>6.4699999999999994E-2</v>
      </c>
      <c r="AU46" s="498">
        <v>4.9329999999999999E-2</v>
      </c>
      <c r="AV46" s="495" t="s">
        <v>2871</v>
      </c>
      <c r="AW46" s="479">
        <v>2021</v>
      </c>
      <c r="AX46" s="479">
        <v>0</v>
      </c>
      <c r="AY46" s="479">
        <v>0</v>
      </c>
      <c r="AZ46" s="479">
        <v>0</v>
      </c>
      <c r="BA46" s="481" t="s">
        <v>2839</v>
      </c>
      <c r="BB46" s="481" t="s">
        <v>2840</v>
      </c>
      <c r="BC46" s="481" t="s">
        <v>2841</v>
      </c>
      <c r="BD46" s="479">
        <v>2022</v>
      </c>
      <c r="BE46" s="479">
        <v>100</v>
      </c>
      <c r="BF46" s="479">
        <v>0</v>
      </c>
      <c r="BG46" s="479">
        <v>100</v>
      </c>
      <c r="BH46" s="480">
        <v>244000000</v>
      </c>
      <c r="BI46" s="480">
        <v>243991908</v>
      </c>
      <c r="BJ46" s="480">
        <v>73675334</v>
      </c>
      <c r="BK46" s="479">
        <v>2023</v>
      </c>
      <c r="BL46" s="479">
        <v>0</v>
      </c>
      <c r="BM46" s="479">
        <v>0</v>
      </c>
      <c r="BN46" s="479">
        <v>0</v>
      </c>
      <c r="BO46" s="489" t="s">
        <v>2842</v>
      </c>
      <c r="BP46" s="485" t="s">
        <v>2496</v>
      </c>
      <c r="BQ46" s="485" t="s">
        <v>2496</v>
      </c>
      <c r="BR46" s="481" t="s">
        <v>27</v>
      </c>
    </row>
    <row r="47" spans="1:70">
      <c r="A47" s="490">
        <v>105</v>
      </c>
      <c r="B47" s="491">
        <v>2</v>
      </c>
      <c r="C47" s="491" t="s">
        <v>2465</v>
      </c>
      <c r="D47" s="491" t="s">
        <v>2637</v>
      </c>
      <c r="E47" s="491">
        <v>3</v>
      </c>
      <c r="F47" s="491">
        <v>40</v>
      </c>
      <c r="G47" s="491" t="s">
        <v>2638</v>
      </c>
      <c r="H47" s="491" t="s">
        <v>3067</v>
      </c>
      <c r="I47" s="491">
        <v>426</v>
      </c>
      <c r="J47" s="492">
        <v>0</v>
      </c>
      <c r="K47" s="491">
        <v>105</v>
      </c>
      <c r="L47" s="491" t="s">
        <v>2639</v>
      </c>
      <c r="M47" s="491">
        <v>20351</v>
      </c>
      <c r="N47" s="491">
        <v>2035</v>
      </c>
      <c r="O47" s="491" t="s">
        <v>1997</v>
      </c>
      <c r="P47" s="491" t="s">
        <v>3068</v>
      </c>
      <c r="Q47" s="491" t="s">
        <v>2801</v>
      </c>
      <c r="R47" s="491">
        <v>20351</v>
      </c>
      <c r="S47" s="491" t="s">
        <v>2641</v>
      </c>
      <c r="T47" s="491">
        <v>1200</v>
      </c>
      <c r="U47" s="491" t="s">
        <v>3058</v>
      </c>
      <c r="V47" s="491" t="s">
        <v>3069</v>
      </c>
      <c r="W47" s="491">
        <v>1</v>
      </c>
      <c r="X47" s="491">
        <v>7</v>
      </c>
      <c r="Y47" s="491" t="s">
        <v>2850</v>
      </c>
      <c r="Z47" s="491" t="s">
        <v>3070</v>
      </c>
      <c r="AA47" s="491">
        <v>100</v>
      </c>
      <c r="AB47" s="491" t="s">
        <v>2860</v>
      </c>
      <c r="AC47" s="491">
        <v>26</v>
      </c>
      <c r="AD47" s="491" t="s">
        <v>3071</v>
      </c>
      <c r="AE47" s="491">
        <v>53</v>
      </c>
      <c r="AF47" s="491" t="s">
        <v>2640</v>
      </c>
      <c r="AG47" s="493">
        <v>0.36226999999999998</v>
      </c>
      <c r="AH47" s="491">
        <v>592</v>
      </c>
      <c r="AI47" s="493">
        <v>0.73670000000000002</v>
      </c>
      <c r="AJ47" s="493">
        <v>2.6700000000000002E-2</v>
      </c>
      <c r="AK47" s="491">
        <v>600</v>
      </c>
      <c r="AL47" s="493">
        <v>0.5</v>
      </c>
      <c r="AM47" s="493">
        <v>1.8100000000000002E-2</v>
      </c>
      <c r="AN47" s="491" t="s">
        <v>2796</v>
      </c>
      <c r="AO47" s="491" t="s">
        <v>2853</v>
      </c>
      <c r="AP47" s="494">
        <v>0.1</v>
      </c>
      <c r="AQ47" s="498">
        <v>0.92420000000000002</v>
      </c>
      <c r="AR47" s="498">
        <v>0.70469999999999999</v>
      </c>
      <c r="AS47" s="494">
        <v>7.0000000000000007E-2</v>
      </c>
      <c r="AT47" s="498">
        <v>6.4699999999999994E-2</v>
      </c>
      <c r="AU47" s="498">
        <v>4.9329999999999999E-2</v>
      </c>
      <c r="AV47" s="495" t="s">
        <v>2871</v>
      </c>
      <c r="AW47" s="479">
        <v>2021</v>
      </c>
      <c r="AX47" s="479">
        <v>292</v>
      </c>
      <c r="AY47" s="479">
        <v>292</v>
      </c>
      <c r="AZ47" s="479">
        <v>300</v>
      </c>
      <c r="BA47" s="480">
        <v>184091000</v>
      </c>
      <c r="BB47" s="480">
        <v>250326330</v>
      </c>
      <c r="BC47" s="480">
        <v>105675586</v>
      </c>
      <c r="BD47" s="479">
        <v>2022</v>
      </c>
      <c r="BE47" s="479">
        <v>292</v>
      </c>
      <c r="BF47" s="479">
        <v>292</v>
      </c>
      <c r="BG47" s="479">
        <v>300</v>
      </c>
      <c r="BH47" s="480">
        <v>200000000</v>
      </c>
      <c r="BI47" s="480">
        <v>280396666</v>
      </c>
      <c r="BJ47" s="480">
        <v>55073466</v>
      </c>
      <c r="BK47" s="479">
        <v>2023</v>
      </c>
      <c r="BL47" s="479">
        <v>292</v>
      </c>
      <c r="BM47" s="479">
        <v>300</v>
      </c>
      <c r="BN47" s="479">
        <v>0</v>
      </c>
      <c r="BO47" s="496">
        <v>220000000</v>
      </c>
      <c r="BP47" s="483">
        <v>220000000</v>
      </c>
      <c r="BQ47" s="480">
        <v>55746559</v>
      </c>
      <c r="BR47" s="481" t="s">
        <v>27</v>
      </c>
    </row>
    <row r="48" spans="1:70">
      <c r="A48" s="490">
        <v>106</v>
      </c>
      <c r="B48" s="491">
        <v>2</v>
      </c>
      <c r="C48" s="491" t="s">
        <v>2465</v>
      </c>
      <c r="D48" s="491" t="s">
        <v>2637</v>
      </c>
      <c r="E48" s="491">
        <v>3</v>
      </c>
      <c r="F48" s="491">
        <v>40</v>
      </c>
      <c r="G48" s="491" t="s">
        <v>2638</v>
      </c>
      <c r="H48" s="491" t="s">
        <v>3072</v>
      </c>
      <c r="I48" s="491">
        <v>308</v>
      </c>
      <c r="J48" s="492">
        <v>0</v>
      </c>
      <c r="K48" s="491">
        <v>106</v>
      </c>
      <c r="L48" s="491" t="s">
        <v>2642</v>
      </c>
      <c r="M48" s="491">
        <v>20352</v>
      </c>
      <c r="N48" s="491">
        <v>2035</v>
      </c>
      <c r="O48" s="491" t="s">
        <v>1997</v>
      </c>
      <c r="P48" s="491" t="s">
        <v>2894</v>
      </c>
      <c r="Q48" s="491" t="s">
        <v>2801</v>
      </c>
      <c r="R48" s="491">
        <v>20352</v>
      </c>
      <c r="S48" s="491" t="s">
        <v>2508</v>
      </c>
      <c r="T48" s="491">
        <v>2000</v>
      </c>
      <c r="U48" s="491" t="s">
        <v>2848</v>
      </c>
      <c r="V48" s="491" t="s">
        <v>3073</v>
      </c>
      <c r="W48" s="491">
        <v>2</v>
      </c>
      <c r="X48" s="491">
        <v>7</v>
      </c>
      <c r="Y48" s="491" t="s">
        <v>2850</v>
      </c>
      <c r="Z48" s="491" t="s">
        <v>3074</v>
      </c>
      <c r="AA48" s="491">
        <v>100</v>
      </c>
      <c r="AB48" s="491" t="s">
        <v>2860</v>
      </c>
      <c r="AC48" s="491">
        <v>27</v>
      </c>
      <c r="AD48" s="491" t="s">
        <v>3075</v>
      </c>
      <c r="AE48" s="491">
        <v>54</v>
      </c>
      <c r="AF48" s="491" t="s">
        <v>2643</v>
      </c>
      <c r="AG48" s="493">
        <v>0.63773000000000002</v>
      </c>
      <c r="AH48" s="491">
        <v>999</v>
      </c>
      <c r="AI48" s="493">
        <v>0.749</v>
      </c>
      <c r="AJ48" s="493">
        <v>4.7800000000000002E-2</v>
      </c>
      <c r="AK48" s="491">
        <v>1470</v>
      </c>
      <c r="AL48" s="493">
        <v>0.73499999999999999</v>
      </c>
      <c r="AM48" s="493">
        <v>4.6899999999999997E-2</v>
      </c>
      <c r="AN48" s="491" t="s">
        <v>2796</v>
      </c>
      <c r="AO48" s="491" t="s">
        <v>2853</v>
      </c>
      <c r="AP48" s="494">
        <v>0.1</v>
      </c>
      <c r="AQ48" s="498">
        <v>0.92420000000000002</v>
      </c>
      <c r="AR48" s="498">
        <v>0.70469999999999999</v>
      </c>
      <c r="AS48" s="494">
        <v>7.0000000000000007E-2</v>
      </c>
      <c r="AT48" s="498">
        <v>6.4699999999999994E-2</v>
      </c>
      <c r="AU48" s="498">
        <v>4.9329999999999999E-2</v>
      </c>
      <c r="AV48" s="495" t="s">
        <v>2871</v>
      </c>
      <c r="AW48" s="479">
        <v>2021</v>
      </c>
      <c r="AX48" s="479">
        <v>499</v>
      </c>
      <c r="AY48" s="479">
        <v>499</v>
      </c>
      <c r="AZ48" s="479">
        <v>500</v>
      </c>
      <c r="BA48" s="480">
        <v>332285000</v>
      </c>
      <c r="BB48" s="480">
        <v>266032989</v>
      </c>
      <c r="BC48" s="480">
        <v>118802250</v>
      </c>
      <c r="BD48" s="479">
        <v>2022</v>
      </c>
      <c r="BE48" s="479">
        <v>499</v>
      </c>
      <c r="BF48" s="479">
        <v>499</v>
      </c>
      <c r="BG48" s="479">
        <v>800</v>
      </c>
      <c r="BH48" s="480">
        <v>361000000</v>
      </c>
      <c r="BI48" s="480">
        <v>280396667</v>
      </c>
      <c r="BJ48" s="480">
        <v>55073467</v>
      </c>
      <c r="BK48" s="479">
        <v>2023</v>
      </c>
      <c r="BL48" s="479">
        <v>415</v>
      </c>
      <c r="BM48" s="479">
        <v>500</v>
      </c>
      <c r="BN48" s="479">
        <v>170</v>
      </c>
      <c r="BO48" s="496">
        <v>361000000</v>
      </c>
      <c r="BP48" s="483">
        <v>360811528</v>
      </c>
      <c r="BQ48" s="480">
        <v>77746108</v>
      </c>
      <c r="BR48" s="481" t="s">
        <v>27</v>
      </c>
    </row>
    <row r="49" spans="1:70" ht="25.5">
      <c r="A49" s="490">
        <v>107</v>
      </c>
      <c r="B49" s="491">
        <v>2</v>
      </c>
      <c r="C49" s="491" t="s">
        <v>2465</v>
      </c>
      <c r="D49" s="491" t="s">
        <v>2637</v>
      </c>
      <c r="E49" s="491">
        <v>3</v>
      </c>
      <c r="F49" s="491">
        <v>43</v>
      </c>
      <c r="G49" s="491" t="s">
        <v>2644</v>
      </c>
      <c r="H49" s="491" t="s">
        <v>3076</v>
      </c>
      <c r="I49" s="491">
        <v>317</v>
      </c>
      <c r="J49" s="492">
        <v>0</v>
      </c>
      <c r="K49" s="491">
        <v>107</v>
      </c>
      <c r="L49" s="491" t="s">
        <v>2645</v>
      </c>
      <c r="M49" s="491">
        <v>17351</v>
      </c>
      <c r="N49" s="491">
        <v>1735</v>
      </c>
      <c r="O49" s="491" t="s">
        <v>2001</v>
      </c>
      <c r="P49" s="491" t="s">
        <v>3077</v>
      </c>
      <c r="Q49" s="491" t="s">
        <v>2801</v>
      </c>
      <c r="R49" s="491">
        <v>17351</v>
      </c>
      <c r="S49" s="491" t="s">
        <v>2504</v>
      </c>
      <c r="T49" s="491">
        <v>1500</v>
      </c>
      <c r="U49" s="491" t="s">
        <v>2848</v>
      </c>
      <c r="V49" s="491" t="s">
        <v>3078</v>
      </c>
      <c r="W49" s="491">
        <v>1</v>
      </c>
      <c r="X49" s="491">
        <v>7</v>
      </c>
      <c r="Y49" s="491" t="s">
        <v>2850</v>
      </c>
      <c r="Z49" s="491" t="s">
        <v>3079</v>
      </c>
      <c r="AA49" s="491">
        <v>102</v>
      </c>
      <c r="AB49" s="491" t="s">
        <v>3080</v>
      </c>
      <c r="AC49" s="491">
        <v>27</v>
      </c>
      <c r="AD49" s="491" t="s">
        <v>3075</v>
      </c>
      <c r="AE49" s="491">
        <v>56</v>
      </c>
      <c r="AF49" s="491" t="s">
        <v>2646</v>
      </c>
      <c r="AG49" s="493">
        <v>0.52071000000000001</v>
      </c>
      <c r="AH49" s="491">
        <v>1500</v>
      </c>
      <c r="AI49" s="493">
        <v>1</v>
      </c>
      <c r="AJ49" s="493">
        <v>4.6899999999999997E-2</v>
      </c>
      <c r="AK49" s="491">
        <v>1500</v>
      </c>
      <c r="AL49" s="493">
        <v>1</v>
      </c>
      <c r="AM49" s="493">
        <v>4.6899999999999997E-2</v>
      </c>
      <c r="AN49" s="491" t="s">
        <v>2804</v>
      </c>
      <c r="AO49" s="491" t="s">
        <v>2804</v>
      </c>
      <c r="AP49" s="494">
        <v>0.09</v>
      </c>
      <c r="AQ49" s="498">
        <v>0.92420000000000002</v>
      </c>
      <c r="AR49" s="498">
        <v>0.70469999999999999</v>
      </c>
      <c r="AS49" s="494">
        <v>7.0000000000000007E-2</v>
      </c>
      <c r="AT49" s="498">
        <v>6.4699999999999994E-2</v>
      </c>
      <c r="AU49" s="498">
        <v>4.9329999999999999E-2</v>
      </c>
      <c r="AV49" s="495" t="s">
        <v>3081</v>
      </c>
      <c r="AW49" s="479">
        <v>2021</v>
      </c>
      <c r="AX49" s="479">
        <v>0</v>
      </c>
      <c r="AY49" s="479">
        <v>0</v>
      </c>
      <c r="AZ49" s="479">
        <v>0</v>
      </c>
      <c r="BA49" s="481" t="s">
        <v>2839</v>
      </c>
      <c r="BB49" s="481" t="s">
        <v>2840</v>
      </c>
      <c r="BC49" s="481" t="s">
        <v>2841</v>
      </c>
      <c r="BD49" s="479">
        <v>2022</v>
      </c>
      <c r="BE49" s="479">
        <v>1500</v>
      </c>
      <c r="BF49" s="479">
        <v>0</v>
      </c>
      <c r="BG49" s="479">
        <v>1500</v>
      </c>
      <c r="BH49" s="480">
        <v>283000000</v>
      </c>
      <c r="BI49" s="480">
        <v>282985051</v>
      </c>
      <c r="BJ49" s="480">
        <v>75826933</v>
      </c>
      <c r="BK49" s="479">
        <v>2023</v>
      </c>
      <c r="BL49" s="479">
        <v>0</v>
      </c>
      <c r="BM49" s="479">
        <v>0</v>
      </c>
      <c r="BN49" s="479">
        <v>0</v>
      </c>
      <c r="BO49" s="489" t="s">
        <v>2842</v>
      </c>
      <c r="BP49" s="485" t="s">
        <v>2496</v>
      </c>
      <c r="BQ49" s="485" t="s">
        <v>2496</v>
      </c>
      <c r="BR49" s="481" t="s">
        <v>27</v>
      </c>
    </row>
    <row r="50" spans="1:70" ht="25.5">
      <c r="A50" s="490">
        <v>108</v>
      </c>
      <c r="B50" s="491">
        <v>2</v>
      </c>
      <c r="C50" s="491" t="s">
        <v>2465</v>
      </c>
      <c r="D50" s="491" t="s">
        <v>2637</v>
      </c>
      <c r="E50" s="491">
        <v>3</v>
      </c>
      <c r="F50" s="491">
        <v>43</v>
      </c>
      <c r="G50" s="491" t="s">
        <v>2644</v>
      </c>
      <c r="H50" s="491" t="s">
        <v>3082</v>
      </c>
      <c r="I50" s="491">
        <v>367</v>
      </c>
      <c r="J50" s="492">
        <v>0</v>
      </c>
      <c r="K50" s="491">
        <v>108</v>
      </c>
      <c r="L50" s="491" t="s">
        <v>2647</v>
      </c>
      <c r="M50" s="491">
        <v>17352</v>
      </c>
      <c r="N50" s="491">
        <v>1735</v>
      </c>
      <c r="O50" s="491" t="s">
        <v>2001</v>
      </c>
      <c r="P50" s="491" t="s">
        <v>2894</v>
      </c>
      <c r="Q50" s="491" t="s">
        <v>2801</v>
      </c>
      <c r="R50" s="491">
        <v>17352</v>
      </c>
      <c r="S50" s="491" t="s">
        <v>2649</v>
      </c>
      <c r="T50" s="491">
        <v>1000</v>
      </c>
      <c r="U50" s="491" t="s">
        <v>2848</v>
      </c>
      <c r="V50" s="491" t="s">
        <v>3083</v>
      </c>
      <c r="W50" s="491">
        <v>2</v>
      </c>
      <c r="X50" s="491">
        <v>7</v>
      </c>
      <c r="Y50" s="491" t="s">
        <v>2850</v>
      </c>
      <c r="Z50" s="491" t="s">
        <v>3079</v>
      </c>
      <c r="AA50" s="491">
        <v>102</v>
      </c>
      <c r="AB50" s="491" t="s">
        <v>3080</v>
      </c>
      <c r="AC50" s="491">
        <v>27</v>
      </c>
      <c r="AD50" s="491" t="s">
        <v>3075</v>
      </c>
      <c r="AE50" s="491">
        <v>57</v>
      </c>
      <c r="AF50" s="491" t="s">
        <v>2648</v>
      </c>
      <c r="AG50" s="493">
        <v>0.47928999999999999</v>
      </c>
      <c r="AH50" s="491">
        <v>0</v>
      </c>
      <c r="AI50" s="493">
        <v>1</v>
      </c>
      <c r="AJ50" s="493">
        <v>4.3099999999999999E-2</v>
      </c>
      <c r="AK50" s="491">
        <v>1031</v>
      </c>
      <c r="AL50" s="493">
        <v>1.0309999999999999</v>
      </c>
      <c r="AM50" s="493">
        <v>4.4499999999999998E-2</v>
      </c>
      <c r="AN50" s="491" t="s">
        <v>2804</v>
      </c>
      <c r="AO50" s="491" t="s">
        <v>2804</v>
      </c>
      <c r="AP50" s="494">
        <v>0.09</v>
      </c>
      <c r="AQ50" s="498">
        <v>0.92420000000000002</v>
      </c>
      <c r="AR50" s="498">
        <v>0.70469999999999999</v>
      </c>
      <c r="AS50" s="494">
        <v>7.0000000000000007E-2</v>
      </c>
      <c r="AT50" s="498">
        <v>6.4699999999999994E-2</v>
      </c>
      <c r="AU50" s="498">
        <v>4.9329999999999999E-2</v>
      </c>
      <c r="AV50" s="495" t="s">
        <v>3081</v>
      </c>
      <c r="AW50" s="479">
        <v>2021</v>
      </c>
      <c r="AX50" s="479">
        <v>1000</v>
      </c>
      <c r="AY50" s="479">
        <v>1000</v>
      </c>
      <c r="AZ50" s="479">
        <v>1031</v>
      </c>
      <c r="BA50" s="480">
        <v>228273000</v>
      </c>
      <c r="BB50" s="480">
        <v>228180276</v>
      </c>
      <c r="BC50" s="480">
        <v>65498433</v>
      </c>
      <c r="BD50" s="479">
        <v>2022</v>
      </c>
      <c r="BE50" s="479">
        <v>0</v>
      </c>
      <c r="BF50" s="479">
        <v>1000</v>
      </c>
      <c r="BG50" s="479">
        <v>0</v>
      </c>
      <c r="BH50" s="481" t="s">
        <v>2842</v>
      </c>
      <c r="BI50" s="481" t="s">
        <v>2497</v>
      </c>
      <c r="BJ50" s="481" t="s">
        <v>2840</v>
      </c>
      <c r="BK50" s="479">
        <v>2023</v>
      </c>
      <c r="BL50" s="479">
        <v>0</v>
      </c>
      <c r="BM50" s="479">
        <v>0</v>
      </c>
      <c r="BN50" s="479">
        <v>0</v>
      </c>
      <c r="BO50" s="489" t="s">
        <v>2842</v>
      </c>
      <c r="BP50" s="485" t="s">
        <v>2496</v>
      </c>
      <c r="BQ50" s="485" t="s">
        <v>2496</v>
      </c>
      <c r="BR50" s="481" t="s">
        <v>27</v>
      </c>
    </row>
    <row r="51" spans="1:70" ht="25.5">
      <c r="A51" s="490">
        <v>109</v>
      </c>
      <c r="B51" s="491">
        <v>2</v>
      </c>
      <c r="C51" s="491" t="s">
        <v>2465</v>
      </c>
      <c r="D51" s="491" t="s">
        <v>2637</v>
      </c>
      <c r="E51" s="491">
        <v>3</v>
      </c>
      <c r="F51" s="491">
        <v>45</v>
      </c>
      <c r="G51" s="491" t="s">
        <v>2650</v>
      </c>
      <c r="H51" s="491" t="s">
        <v>2926</v>
      </c>
      <c r="I51" s="491" t="s">
        <v>2926</v>
      </c>
      <c r="J51" s="492">
        <v>0</v>
      </c>
      <c r="K51" s="491">
        <v>109</v>
      </c>
      <c r="L51" s="491" t="s">
        <v>2651</v>
      </c>
      <c r="M51" s="491">
        <v>17361</v>
      </c>
      <c r="N51" s="491">
        <v>1736</v>
      </c>
      <c r="O51" s="491" t="s">
        <v>2653</v>
      </c>
      <c r="P51" s="491" t="s">
        <v>3084</v>
      </c>
      <c r="Q51" s="491" t="s">
        <v>2801</v>
      </c>
      <c r="R51" s="491">
        <v>17361</v>
      </c>
      <c r="S51" s="491" t="s">
        <v>2570</v>
      </c>
      <c r="T51" s="491">
        <v>1</v>
      </c>
      <c r="U51" s="491" t="s">
        <v>3085</v>
      </c>
      <c r="V51" s="491" t="s">
        <v>3086</v>
      </c>
      <c r="W51" s="491">
        <v>1</v>
      </c>
      <c r="X51" s="491">
        <v>7</v>
      </c>
      <c r="Y51" s="491" t="s">
        <v>2850</v>
      </c>
      <c r="Z51" s="491" t="s">
        <v>3087</v>
      </c>
      <c r="AA51" s="491">
        <v>98</v>
      </c>
      <c r="AB51" s="491" t="s">
        <v>3088</v>
      </c>
      <c r="AC51" s="491">
        <v>28</v>
      </c>
      <c r="AD51" s="491" t="s">
        <v>3089</v>
      </c>
      <c r="AE51" s="491">
        <v>58</v>
      </c>
      <c r="AF51" s="491" t="s">
        <v>2652</v>
      </c>
      <c r="AG51" s="493">
        <v>0.28275</v>
      </c>
      <c r="AH51" s="491">
        <v>0</v>
      </c>
      <c r="AI51" s="493">
        <v>1</v>
      </c>
      <c r="AJ51" s="493">
        <v>1.7000000000000001E-2</v>
      </c>
      <c r="AK51" s="491">
        <v>1</v>
      </c>
      <c r="AL51" s="493">
        <v>1</v>
      </c>
      <c r="AM51" s="493">
        <v>1.7000000000000001E-2</v>
      </c>
      <c r="AN51" s="491" t="s">
        <v>2804</v>
      </c>
      <c r="AO51" s="491" t="s">
        <v>2804</v>
      </c>
      <c r="AP51" s="494">
        <v>0.06</v>
      </c>
      <c r="AQ51" s="498">
        <v>0.92420000000000002</v>
      </c>
      <c r="AR51" s="498">
        <v>0.70469999999999999</v>
      </c>
      <c r="AS51" s="494">
        <v>7.0000000000000007E-2</v>
      </c>
      <c r="AT51" s="498">
        <v>6.4699999999999994E-2</v>
      </c>
      <c r="AU51" s="498">
        <v>4.9329999999999999E-2</v>
      </c>
      <c r="AV51" s="495" t="s">
        <v>3090</v>
      </c>
      <c r="AW51" s="479">
        <v>2021</v>
      </c>
      <c r="AX51" s="479">
        <v>1</v>
      </c>
      <c r="AY51" s="479">
        <v>1</v>
      </c>
      <c r="AZ51" s="479">
        <v>1</v>
      </c>
      <c r="BA51" s="480">
        <v>189614000</v>
      </c>
      <c r="BB51" s="480">
        <v>189485113</v>
      </c>
      <c r="BC51" s="480">
        <v>106368066</v>
      </c>
      <c r="BD51" s="479">
        <v>2022</v>
      </c>
      <c r="BE51" s="479">
        <v>0</v>
      </c>
      <c r="BF51" s="479">
        <v>1</v>
      </c>
      <c r="BG51" s="479">
        <v>0</v>
      </c>
      <c r="BH51" s="481" t="s">
        <v>2842</v>
      </c>
      <c r="BI51" s="481" t="s">
        <v>2497</v>
      </c>
      <c r="BJ51" s="481" t="s">
        <v>2840</v>
      </c>
      <c r="BK51" s="479">
        <v>2023</v>
      </c>
      <c r="BL51" s="479">
        <v>0</v>
      </c>
      <c r="BM51" s="479">
        <v>0</v>
      </c>
      <c r="BN51" s="479">
        <v>0</v>
      </c>
      <c r="BO51" s="489" t="s">
        <v>2842</v>
      </c>
      <c r="BP51" s="485" t="s">
        <v>2496</v>
      </c>
      <c r="BQ51" s="485" t="s">
        <v>2496</v>
      </c>
      <c r="BR51" s="481" t="s">
        <v>27</v>
      </c>
    </row>
    <row r="52" spans="1:70" ht="25.5">
      <c r="A52" s="490">
        <v>110</v>
      </c>
      <c r="B52" s="491">
        <v>2</v>
      </c>
      <c r="C52" s="491" t="s">
        <v>2465</v>
      </c>
      <c r="D52" s="491" t="s">
        <v>2637</v>
      </c>
      <c r="E52" s="491">
        <v>3</v>
      </c>
      <c r="F52" s="491">
        <v>45</v>
      </c>
      <c r="G52" s="491" t="s">
        <v>2650</v>
      </c>
      <c r="H52" s="491" t="s">
        <v>2926</v>
      </c>
      <c r="I52" s="491" t="s">
        <v>2926</v>
      </c>
      <c r="J52" s="492">
        <v>0</v>
      </c>
      <c r="K52" s="491">
        <v>110</v>
      </c>
      <c r="L52" s="491" t="s">
        <v>2654</v>
      </c>
      <c r="M52" s="491">
        <v>17362</v>
      </c>
      <c r="N52" s="491">
        <v>1736</v>
      </c>
      <c r="O52" s="491" t="s">
        <v>2653</v>
      </c>
      <c r="P52" s="491" t="s">
        <v>3084</v>
      </c>
      <c r="Q52" s="491" t="s">
        <v>2801</v>
      </c>
      <c r="R52" s="491">
        <v>17362</v>
      </c>
      <c r="S52" s="491" t="s">
        <v>2570</v>
      </c>
      <c r="T52" s="491">
        <v>1</v>
      </c>
      <c r="U52" s="491" t="s">
        <v>3085</v>
      </c>
      <c r="V52" s="491" t="s">
        <v>3091</v>
      </c>
      <c r="W52" s="491">
        <v>2</v>
      </c>
      <c r="X52" s="491">
        <v>7</v>
      </c>
      <c r="Y52" s="491" t="s">
        <v>2850</v>
      </c>
      <c r="Z52" s="491" t="s">
        <v>3092</v>
      </c>
      <c r="AA52" s="491">
        <v>98</v>
      </c>
      <c r="AB52" s="491" t="s">
        <v>2814</v>
      </c>
      <c r="AC52" s="491">
        <v>28</v>
      </c>
      <c r="AD52" s="491" t="s">
        <v>3089</v>
      </c>
      <c r="AE52" s="491">
        <v>59</v>
      </c>
      <c r="AF52" s="491" t="s">
        <v>2655</v>
      </c>
      <c r="AG52" s="493">
        <v>0.41006999999999999</v>
      </c>
      <c r="AH52" s="491">
        <v>1</v>
      </c>
      <c r="AI52" s="493">
        <v>1</v>
      </c>
      <c r="AJ52" s="493">
        <v>2.46E-2</v>
      </c>
      <c r="AK52" s="491">
        <v>1</v>
      </c>
      <c r="AL52" s="493">
        <v>1</v>
      </c>
      <c r="AM52" s="493">
        <v>2.46E-2</v>
      </c>
      <c r="AN52" s="491" t="s">
        <v>2804</v>
      </c>
      <c r="AO52" s="491" t="s">
        <v>2804</v>
      </c>
      <c r="AP52" s="494">
        <v>0.06</v>
      </c>
      <c r="AQ52" s="498">
        <v>0.92420000000000002</v>
      </c>
      <c r="AR52" s="498">
        <v>0.70469999999999999</v>
      </c>
      <c r="AS52" s="494">
        <v>7.0000000000000007E-2</v>
      </c>
      <c r="AT52" s="498">
        <v>6.4699999999999994E-2</v>
      </c>
      <c r="AU52" s="498">
        <v>4.9329999999999999E-2</v>
      </c>
      <c r="AV52" s="495" t="s">
        <v>3090</v>
      </c>
      <c r="AW52" s="479">
        <v>2021</v>
      </c>
      <c r="AX52" s="479">
        <v>0</v>
      </c>
      <c r="AY52" s="479">
        <v>0</v>
      </c>
      <c r="AZ52" s="479">
        <v>0</v>
      </c>
      <c r="BA52" s="481" t="s">
        <v>2839</v>
      </c>
      <c r="BB52" s="481" t="s">
        <v>2840</v>
      </c>
      <c r="BC52" s="481" t="s">
        <v>2841</v>
      </c>
      <c r="BD52" s="479">
        <v>2022</v>
      </c>
      <c r="BE52" s="479">
        <v>1</v>
      </c>
      <c r="BF52" s="479">
        <v>0</v>
      </c>
      <c r="BG52" s="479">
        <v>1</v>
      </c>
      <c r="BH52" s="480">
        <v>275000000</v>
      </c>
      <c r="BI52" s="480">
        <v>275000000</v>
      </c>
      <c r="BJ52" s="480">
        <v>148589734</v>
      </c>
      <c r="BK52" s="479">
        <v>2023</v>
      </c>
      <c r="BL52" s="479">
        <v>0</v>
      </c>
      <c r="BM52" s="479">
        <v>0</v>
      </c>
      <c r="BN52" s="479">
        <v>0</v>
      </c>
      <c r="BO52" s="489" t="s">
        <v>2842</v>
      </c>
      <c r="BP52" s="485" t="s">
        <v>2496</v>
      </c>
      <c r="BQ52" s="485" t="s">
        <v>2496</v>
      </c>
      <c r="BR52" s="481" t="s">
        <v>27</v>
      </c>
    </row>
    <row r="53" spans="1:70">
      <c r="A53" s="490">
        <v>111</v>
      </c>
      <c r="B53" s="491">
        <v>2</v>
      </c>
      <c r="C53" s="491" t="s">
        <v>2465</v>
      </c>
      <c r="D53" s="491" t="s">
        <v>2637</v>
      </c>
      <c r="E53" s="491">
        <v>3</v>
      </c>
      <c r="F53" s="491">
        <v>45</v>
      </c>
      <c r="G53" s="491" t="s">
        <v>2650</v>
      </c>
      <c r="H53" s="491" t="s">
        <v>2926</v>
      </c>
      <c r="I53" s="491" t="s">
        <v>2926</v>
      </c>
      <c r="J53" s="492">
        <v>0</v>
      </c>
      <c r="K53" s="491">
        <v>111</v>
      </c>
      <c r="L53" s="491" t="s">
        <v>2657</v>
      </c>
      <c r="M53" s="491">
        <v>17363</v>
      </c>
      <c r="N53" s="491">
        <v>1736</v>
      </c>
      <c r="O53" s="491" t="s">
        <v>2653</v>
      </c>
      <c r="P53" s="491" t="s">
        <v>3084</v>
      </c>
      <c r="Q53" s="491" t="s">
        <v>2801</v>
      </c>
      <c r="R53" s="491">
        <v>17363</v>
      </c>
      <c r="S53" s="491" t="s">
        <v>2570</v>
      </c>
      <c r="T53" s="491">
        <v>1</v>
      </c>
      <c r="U53" s="491" t="s">
        <v>3085</v>
      </c>
      <c r="V53" s="491" t="s">
        <v>3093</v>
      </c>
      <c r="W53" s="491">
        <v>3</v>
      </c>
      <c r="X53" s="491">
        <v>7</v>
      </c>
      <c r="Y53" s="491" t="s">
        <v>2850</v>
      </c>
      <c r="Z53" s="491" t="s">
        <v>3094</v>
      </c>
      <c r="AA53" s="491">
        <v>98</v>
      </c>
      <c r="AB53" s="491" t="s">
        <v>3095</v>
      </c>
      <c r="AC53" s="491">
        <v>28</v>
      </c>
      <c r="AD53" s="491" t="s">
        <v>3089</v>
      </c>
      <c r="AE53" s="491">
        <v>60</v>
      </c>
      <c r="AF53" s="491" t="s">
        <v>2658</v>
      </c>
      <c r="AG53" s="493">
        <v>0.30718000000000001</v>
      </c>
      <c r="AH53" s="491">
        <v>1</v>
      </c>
      <c r="AI53" s="493">
        <v>1</v>
      </c>
      <c r="AJ53" s="493">
        <v>1.84E-2</v>
      </c>
      <c r="AK53" s="491">
        <v>1</v>
      </c>
      <c r="AL53" s="493">
        <v>1</v>
      </c>
      <c r="AM53" s="493">
        <v>1.84E-2</v>
      </c>
      <c r="AN53" s="491" t="s">
        <v>2804</v>
      </c>
      <c r="AO53" s="491" t="s">
        <v>2816</v>
      </c>
      <c r="AP53" s="494">
        <v>0.06</v>
      </c>
      <c r="AQ53" s="498">
        <v>0.92420000000000002</v>
      </c>
      <c r="AR53" s="498">
        <v>0.70469999999999999</v>
      </c>
      <c r="AS53" s="494">
        <v>7.0000000000000007E-2</v>
      </c>
      <c r="AT53" s="498">
        <v>6.4699999999999994E-2</v>
      </c>
      <c r="AU53" s="498">
        <v>4.9329999999999999E-2</v>
      </c>
      <c r="AV53" s="495" t="s">
        <v>3090</v>
      </c>
      <c r="AW53" s="479">
        <v>2021</v>
      </c>
      <c r="AX53" s="479">
        <v>0</v>
      </c>
      <c r="AY53" s="479">
        <v>0</v>
      </c>
      <c r="AZ53" s="479">
        <v>0</v>
      </c>
      <c r="BA53" s="481" t="s">
        <v>2839</v>
      </c>
      <c r="BB53" s="481" t="s">
        <v>2840</v>
      </c>
      <c r="BC53" s="481" t="s">
        <v>2841</v>
      </c>
      <c r="BD53" s="479">
        <v>2022</v>
      </c>
      <c r="BE53" s="479">
        <v>0</v>
      </c>
      <c r="BF53" s="479">
        <v>0</v>
      </c>
      <c r="BG53" s="479">
        <v>0</v>
      </c>
      <c r="BH53" s="481" t="s">
        <v>2842</v>
      </c>
      <c r="BI53" s="481" t="s">
        <v>2497</v>
      </c>
      <c r="BJ53" s="481" t="s">
        <v>2840</v>
      </c>
      <c r="BK53" s="479">
        <v>2023</v>
      </c>
      <c r="BL53" s="479">
        <v>1</v>
      </c>
      <c r="BM53" s="479">
        <v>1</v>
      </c>
      <c r="BN53" s="479">
        <v>1</v>
      </c>
      <c r="BO53" s="496">
        <v>206000000</v>
      </c>
      <c r="BP53" s="483">
        <v>224290000</v>
      </c>
      <c r="BQ53" s="480">
        <v>149864167</v>
      </c>
      <c r="BR53" s="481" t="s">
        <v>27</v>
      </c>
    </row>
    <row r="54" spans="1:70">
      <c r="A54" s="490">
        <v>112</v>
      </c>
      <c r="B54" s="491">
        <v>2</v>
      </c>
      <c r="C54" s="491" t="s">
        <v>2465</v>
      </c>
      <c r="D54" s="491" t="s">
        <v>2637</v>
      </c>
      <c r="E54" s="491">
        <v>3</v>
      </c>
      <c r="F54" s="491">
        <v>48</v>
      </c>
      <c r="G54" s="491" t="s">
        <v>2659</v>
      </c>
      <c r="H54" s="491" t="s">
        <v>3096</v>
      </c>
      <c r="I54" s="491">
        <v>362</v>
      </c>
      <c r="J54" s="492">
        <v>0</v>
      </c>
      <c r="K54" s="491">
        <v>112</v>
      </c>
      <c r="L54" s="491" t="s">
        <v>2660</v>
      </c>
      <c r="M54" s="491">
        <v>17381</v>
      </c>
      <c r="N54" s="491">
        <v>1738</v>
      </c>
      <c r="O54" s="491" t="s">
        <v>2011</v>
      </c>
      <c r="P54" s="491" t="s">
        <v>3097</v>
      </c>
      <c r="Q54" s="491" t="s">
        <v>2801</v>
      </c>
      <c r="R54" s="491">
        <v>17381</v>
      </c>
      <c r="S54" s="491" t="s">
        <v>2475</v>
      </c>
      <c r="T54" s="491">
        <v>1000</v>
      </c>
      <c r="U54" s="491" t="s">
        <v>3098</v>
      </c>
      <c r="V54" s="491" t="s">
        <v>3099</v>
      </c>
      <c r="W54" s="491">
        <v>1</v>
      </c>
      <c r="X54" s="491">
        <v>7</v>
      </c>
      <c r="Y54" s="491" t="s">
        <v>2850</v>
      </c>
      <c r="Z54" s="491" t="s">
        <v>3100</v>
      </c>
      <c r="AA54" s="491">
        <v>102</v>
      </c>
      <c r="AB54" s="491" t="s">
        <v>3080</v>
      </c>
      <c r="AC54" s="491">
        <v>29</v>
      </c>
      <c r="AD54" s="491" t="s">
        <v>3101</v>
      </c>
      <c r="AE54" s="491">
        <v>62</v>
      </c>
      <c r="AF54" s="491" t="s">
        <v>2661</v>
      </c>
      <c r="AG54" s="493">
        <v>0.13150000000000001</v>
      </c>
      <c r="AH54" s="491">
        <v>1000</v>
      </c>
      <c r="AI54" s="493">
        <v>1</v>
      </c>
      <c r="AJ54" s="493">
        <v>8.2799999999999999E-2</v>
      </c>
      <c r="AK54" s="491">
        <v>200</v>
      </c>
      <c r="AL54" s="493">
        <v>0.2</v>
      </c>
      <c r="AM54" s="493">
        <v>1.66E-2</v>
      </c>
      <c r="AN54" s="491" t="s">
        <v>2804</v>
      </c>
      <c r="AO54" s="491" t="s">
        <v>2816</v>
      </c>
      <c r="AP54" s="494">
        <v>0.63</v>
      </c>
      <c r="AQ54" s="498">
        <v>0.92420000000000002</v>
      </c>
      <c r="AR54" s="498">
        <v>0.70469999999999999</v>
      </c>
      <c r="AS54" s="494">
        <v>7.0000000000000007E-2</v>
      </c>
      <c r="AT54" s="498">
        <v>6.4699999999999994E-2</v>
      </c>
      <c r="AU54" s="498">
        <v>4.9329999999999999E-2</v>
      </c>
      <c r="AV54" s="495" t="s">
        <v>3102</v>
      </c>
      <c r="AW54" s="479">
        <v>2021</v>
      </c>
      <c r="AX54" s="479">
        <v>0</v>
      </c>
      <c r="AY54" s="479">
        <v>0</v>
      </c>
      <c r="AZ54" s="479">
        <v>0</v>
      </c>
      <c r="BA54" s="481" t="s">
        <v>2839</v>
      </c>
      <c r="BB54" s="481" t="s">
        <v>2840</v>
      </c>
      <c r="BC54" s="481" t="s">
        <v>2841</v>
      </c>
      <c r="BD54" s="479">
        <v>2022</v>
      </c>
      <c r="BE54" s="479">
        <v>0</v>
      </c>
      <c r="BF54" s="479">
        <v>0</v>
      </c>
      <c r="BG54" s="479">
        <v>0</v>
      </c>
      <c r="BH54" s="481" t="s">
        <v>2842</v>
      </c>
      <c r="BI54" s="481" t="s">
        <v>2497</v>
      </c>
      <c r="BJ54" s="481" t="s">
        <v>2840</v>
      </c>
      <c r="BK54" s="479">
        <v>2023</v>
      </c>
      <c r="BL54" s="479">
        <v>1000</v>
      </c>
      <c r="BM54" s="479">
        <v>1000</v>
      </c>
      <c r="BN54" s="479">
        <v>200</v>
      </c>
      <c r="BO54" s="496">
        <v>430000000</v>
      </c>
      <c r="BP54" s="483">
        <v>661315862</v>
      </c>
      <c r="BQ54" s="480">
        <v>215326755</v>
      </c>
      <c r="BR54" s="481" t="s">
        <v>27</v>
      </c>
    </row>
    <row r="55" spans="1:70" ht="25.5">
      <c r="A55" s="490">
        <v>113</v>
      </c>
      <c r="B55" s="491">
        <v>2</v>
      </c>
      <c r="C55" s="491" t="s">
        <v>2465</v>
      </c>
      <c r="D55" s="491" t="s">
        <v>2637</v>
      </c>
      <c r="E55" s="491">
        <v>3</v>
      </c>
      <c r="F55" s="491">
        <v>48</v>
      </c>
      <c r="G55" s="491" t="s">
        <v>2659</v>
      </c>
      <c r="H55" s="491" t="s">
        <v>3103</v>
      </c>
      <c r="I55" s="491">
        <v>357</v>
      </c>
      <c r="J55" s="492">
        <v>0</v>
      </c>
      <c r="K55" s="491">
        <v>113</v>
      </c>
      <c r="L55" s="491" t="s">
        <v>2663</v>
      </c>
      <c r="M55" s="491">
        <v>17383</v>
      </c>
      <c r="N55" s="491">
        <v>1738</v>
      </c>
      <c r="O55" s="491" t="s">
        <v>2011</v>
      </c>
      <c r="P55" s="491" t="s">
        <v>3104</v>
      </c>
      <c r="Q55" s="491" t="s">
        <v>2801</v>
      </c>
      <c r="R55" s="491">
        <v>17383</v>
      </c>
      <c r="S55" s="491" t="s">
        <v>2531</v>
      </c>
      <c r="T55" s="491">
        <v>1</v>
      </c>
      <c r="U55" s="491" t="s">
        <v>3105</v>
      </c>
      <c r="V55" s="491" t="s">
        <v>3106</v>
      </c>
      <c r="W55" s="491">
        <v>3</v>
      </c>
      <c r="X55" s="491">
        <v>7</v>
      </c>
      <c r="Y55" s="491" t="s">
        <v>2850</v>
      </c>
      <c r="Z55" s="491" t="s">
        <v>3100</v>
      </c>
      <c r="AA55" s="491">
        <v>102</v>
      </c>
      <c r="AB55" s="491" t="s">
        <v>3080</v>
      </c>
      <c r="AC55" s="491">
        <v>27</v>
      </c>
      <c r="AD55" s="491" t="s">
        <v>3075</v>
      </c>
      <c r="AE55" s="491">
        <v>64</v>
      </c>
      <c r="AF55" s="491" t="s">
        <v>2664</v>
      </c>
      <c r="AG55" s="493">
        <v>0.12045</v>
      </c>
      <c r="AH55" s="491">
        <v>1</v>
      </c>
      <c r="AI55" s="493">
        <v>1</v>
      </c>
      <c r="AJ55" s="493">
        <v>7.5899999999999995E-2</v>
      </c>
      <c r="AK55" s="491">
        <v>1</v>
      </c>
      <c r="AL55" s="493">
        <v>1</v>
      </c>
      <c r="AM55" s="493">
        <v>7.5899999999999995E-2</v>
      </c>
      <c r="AN55" s="491" t="s">
        <v>2804</v>
      </c>
      <c r="AO55" s="491" t="s">
        <v>2804</v>
      </c>
      <c r="AP55" s="494">
        <v>0.63</v>
      </c>
      <c r="AQ55" s="498">
        <v>0.92420000000000002</v>
      </c>
      <c r="AR55" s="498">
        <v>0.70469999999999999</v>
      </c>
      <c r="AS55" s="494">
        <v>7.0000000000000007E-2</v>
      </c>
      <c r="AT55" s="498">
        <v>6.4699999999999994E-2</v>
      </c>
      <c r="AU55" s="498">
        <v>4.9329999999999999E-2</v>
      </c>
      <c r="AV55" s="495" t="s">
        <v>3102</v>
      </c>
      <c r="AW55" s="479">
        <v>2021</v>
      </c>
      <c r="AX55" s="479">
        <v>0</v>
      </c>
      <c r="AY55" s="479">
        <v>0</v>
      </c>
      <c r="AZ55" s="479">
        <v>0</v>
      </c>
      <c r="BA55" s="481" t="s">
        <v>2839</v>
      </c>
      <c r="BB55" s="481" t="s">
        <v>2840</v>
      </c>
      <c r="BC55" s="481" t="s">
        <v>2841</v>
      </c>
      <c r="BD55" s="479">
        <v>2022</v>
      </c>
      <c r="BE55" s="479">
        <v>1</v>
      </c>
      <c r="BF55" s="479">
        <v>0</v>
      </c>
      <c r="BG55" s="479">
        <v>1</v>
      </c>
      <c r="BH55" s="480">
        <v>283000000</v>
      </c>
      <c r="BI55" s="480">
        <v>282985053</v>
      </c>
      <c r="BJ55" s="480">
        <v>74243333</v>
      </c>
      <c r="BK55" s="479">
        <v>2023</v>
      </c>
      <c r="BL55" s="479">
        <v>0</v>
      </c>
      <c r="BM55" s="479">
        <v>0</v>
      </c>
      <c r="BN55" s="479">
        <v>0</v>
      </c>
      <c r="BO55" s="489" t="s">
        <v>2842</v>
      </c>
      <c r="BP55" s="485" t="s">
        <v>2496</v>
      </c>
      <c r="BQ55" s="485" t="s">
        <v>2496</v>
      </c>
      <c r="BR55" s="481" t="s">
        <v>27</v>
      </c>
    </row>
    <row r="56" spans="1:70" ht="25.5">
      <c r="A56" s="490">
        <v>114</v>
      </c>
      <c r="B56" s="491">
        <v>2</v>
      </c>
      <c r="C56" s="491" t="s">
        <v>2465</v>
      </c>
      <c r="D56" s="491" t="s">
        <v>2637</v>
      </c>
      <c r="E56" s="491">
        <v>3</v>
      </c>
      <c r="F56" s="491">
        <v>48</v>
      </c>
      <c r="G56" s="491" t="s">
        <v>2659</v>
      </c>
      <c r="H56" s="491" t="s">
        <v>3107</v>
      </c>
      <c r="I56" s="491">
        <v>354</v>
      </c>
      <c r="J56" s="492">
        <v>0</v>
      </c>
      <c r="K56" s="491">
        <v>114</v>
      </c>
      <c r="L56" s="491" t="s">
        <v>2665</v>
      </c>
      <c r="M56" s="491">
        <v>17382</v>
      </c>
      <c r="N56" s="491">
        <v>1738</v>
      </c>
      <c r="O56" s="491" t="s">
        <v>2011</v>
      </c>
      <c r="P56" s="491" t="s">
        <v>3108</v>
      </c>
      <c r="Q56" s="491" t="s">
        <v>2801</v>
      </c>
      <c r="R56" s="491">
        <v>17382</v>
      </c>
      <c r="S56" s="491" t="s">
        <v>2558</v>
      </c>
      <c r="T56" s="491">
        <v>3</v>
      </c>
      <c r="U56" s="491" t="s">
        <v>3109</v>
      </c>
      <c r="V56" s="491" t="s">
        <v>3110</v>
      </c>
      <c r="W56" s="491">
        <v>2</v>
      </c>
      <c r="X56" s="491">
        <v>7</v>
      </c>
      <c r="Y56" s="491" t="s">
        <v>2850</v>
      </c>
      <c r="Z56" s="491" t="s">
        <v>3100</v>
      </c>
      <c r="AA56" s="491">
        <v>102</v>
      </c>
      <c r="AB56" s="491" t="s">
        <v>3080</v>
      </c>
      <c r="AC56" s="491">
        <v>27</v>
      </c>
      <c r="AD56" s="491" t="s">
        <v>3075</v>
      </c>
      <c r="AE56" s="491">
        <v>63</v>
      </c>
      <c r="AF56" s="491" t="s">
        <v>2666</v>
      </c>
      <c r="AG56" s="493">
        <v>0.12781999999999999</v>
      </c>
      <c r="AH56" s="491">
        <v>0</v>
      </c>
      <c r="AI56" s="493">
        <v>1</v>
      </c>
      <c r="AJ56" s="493">
        <v>8.0500000000000002E-2</v>
      </c>
      <c r="AK56" s="491">
        <v>3</v>
      </c>
      <c r="AL56" s="493">
        <v>1</v>
      </c>
      <c r="AM56" s="493">
        <v>8.0500000000000002E-2</v>
      </c>
      <c r="AN56" s="491" t="s">
        <v>2804</v>
      </c>
      <c r="AO56" s="491" t="s">
        <v>2804</v>
      </c>
      <c r="AP56" s="494">
        <v>0.63</v>
      </c>
      <c r="AQ56" s="498">
        <v>0.92420000000000002</v>
      </c>
      <c r="AR56" s="498">
        <v>0.70469999999999999</v>
      </c>
      <c r="AS56" s="494">
        <v>7.0000000000000007E-2</v>
      </c>
      <c r="AT56" s="498">
        <v>6.4699999999999994E-2</v>
      </c>
      <c r="AU56" s="498">
        <v>4.9329999999999999E-2</v>
      </c>
      <c r="AV56" s="495" t="s">
        <v>3102</v>
      </c>
      <c r="AW56" s="479">
        <v>2021</v>
      </c>
      <c r="AX56" s="479">
        <v>3</v>
      </c>
      <c r="AY56" s="479">
        <v>3</v>
      </c>
      <c r="AZ56" s="479">
        <v>3</v>
      </c>
      <c r="BA56" s="480">
        <v>243000000</v>
      </c>
      <c r="BB56" s="480">
        <v>241020575</v>
      </c>
      <c r="BC56" s="480">
        <v>95685568</v>
      </c>
      <c r="BD56" s="479">
        <v>2022</v>
      </c>
      <c r="BE56" s="479">
        <v>0</v>
      </c>
      <c r="BF56" s="479">
        <v>3</v>
      </c>
      <c r="BG56" s="479">
        <v>0</v>
      </c>
      <c r="BH56" s="481" t="s">
        <v>2842</v>
      </c>
      <c r="BI56" s="481" t="s">
        <v>2497</v>
      </c>
      <c r="BJ56" s="481" t="s">
        <v>2840</v>
      </c>
      <c r="BK56" s="479">
        <v>2023</v>
      </c>
      <c r="BL56" s="479">
        <v>0</v>
      </c>
      <c r="BM56" s="479">
        <v>0</v>
      </c>
      <c r="BN56" s="479">
        <v>0</v>
      </c>
      <c r="BO56" s="489" t="s">
        <v>2842</v>
      </c>
      <c r="BP56" s="485" t="s">
        <v>2496</v>
      </c>
      <c r="BQ56" s="485" t="s">
        <v>2496</v>
      </c>
      <c r="BR56" s="481" t="s">
        <v>27</v>
      </c>
    </row>
    <row r="57" spans="1:70">
      <c r="A57" s="490">
        <v>115</v>
      </c>
      <c r="B57" s="491">
        <v>2</v>
      </c>
      <c r="C57" s="491" t="s">
        <v>2465</v>
      </c>
      <c r="D57" s="491" t="s">
        <v>2637</v>
      </c>
      <c r="E57" s="491">
        <v>3</v>
      </c>
      <c r="F57" s="491">
        <v>48</v>
      </c>
      <c r="G57" s="491" t="s">
        <v>2659</v>
      </c>
      <c r="H57" s="491" t="s">
        <v>3111</v>
      </c>
      <c r="I57" s="491">
        <v>366</v>
      </c>
      <c r="J57" s="492">
        <v>0</v>
      </c>
      <c r="K57" s="491">
        <v>115</v>
      </c>
      <c r="L57" s="491" t="s">
        <v>2667</v>
      </c>
      <c r="M57" s="491">
        <v>17403</v>
      </c>
      <c r="N57" s="491">
        <v>1740</v>
      </c>
      <c r="O57" s="491" t="s">
        <v>2015</v>
      </c>
      <c r="P57" s="491" t="s">
        <v>2909</v>
      </c>
      <c r="Q57" s="491" t="s">
        <v>2801</v>
      </c>
      <c r="R57" s="491">
        <v>17403</v>
      </c>
      <c r="S57" s="491" t="s">
        <v>2669</v>
      </c>
      <c r="T57" s="491">
        <v>1</v>
      </c>
      <c r="U57" s="491" t="s">
        <v>3112</v>
      </c>
      <c r="V57" s="491" t="s">
        <v>3113</v>
      </c>
      <c r="W57" s="491">
        <v>3</v>
      </c>
      <c r="X57" s="491">
        <v>7</v>
      </c>
      <c r="Y57" s="491" t="s">
        <v>2850</v>
      </c>
      <c r="Z57" s="491" t="s">
        <v>3114</v>
      </c>
      <c r="AA57" s="491">
        <v>102</v>
      </c>
      <c r="AB57" s="491" t="s">
        <v>3080</v>
      </c>
      <c r="AC57" s="491">
        <v>30</v>
      </c>
      <c r="AD57" s="491" t="s">
        <v>3115</v>
      </c>
      <c r="AE57" s="491">
        <v>67</v>
      </c>
      <c r="AF57" s="491" t="s">
        <v>2671</v>
      </c>
      <c r="AG57" s="493">
        <v>0.1578</v>
      </c>
      <c r="AH57" s="491">
        <v>1</v>
      </c>
      <c r="AI57" s="493">
        <v>1</v>
      </c>
      <c r="AJ57" s="493">
        <v>9.9400000000000002E-2</v>
      </c>
      <c r="AK57" s="491">
        <v>0</v>
      </c>
      <c r="AL57" s="493">
        <v>0</v>
      </c>
      <c r="AM57" s="493">
        <v>0</v>
      </c>
      <c r="AN57" s="491" t="s">
        <v>2804</v>
      </c>
      <c r="AO57" s="491" t="s">
        <v>2816</v>
      </c>
      <c r="AP57" s="494">
        <v>0.63</v>
      </c>
      <c r="AQ57" s="498">
        <v>0.92420000000000002</v>
      </c>
      <c r="AR57" s="498">
        <v>0.70469999999999999</v>
      </c>
      <c r="AS57" s="494">
        <v>7.0000000000000007E-2</v>
      </c>
      <c r="AT57" s="498">
        <v>6.4699999999999994E-2</v>
      </c>
      <c r="AU57" s="498">
        <v>4.9329999999999999E-2</v>
      </c>
      <c r="AV57" s="495" t="s">
        <v>3081</v>
      </c>
      <c r="AW57" s="491">
        <v>2021</v>
      </c>
      <c r="AX57" s="491">
        <v>0</v>
      </c>
      <c r="AY57" s="491">
        <v>0</v>
      </c>
      <c r="AZ57" s="491">
        <v>0</v>
      </c>
      <c r="BA57" s="481" t="s">
        <v>2839</v>
      </c>
      <c r="BB57" s="481" t="s">
        <v>2840</v>
      </c>
      <c r="BC57" s="481" t="s">
        <v>2841</v>
      </c>
      <c r="BD57" s="479">
        <v>2022</v>
      </c>
      <c r="BE57" s="479">
        <v>0</v>
      </c>
      <c r="BF57" s="479">
        <v>0</v>
      </c>
      <c r="BG57" s="479">
        <v>0</v>
      </c>
      <c r="BH57" s="481" t="s">
        <v>2842</v>
      </c>
      <c r="BI57" s="481" t="s">
        <v>2497</v>
      </c>
      <c r="BJ57" s="481" t="s">
        <v>2840</v>
      </c>
      <c r="BK57" s="479">
        <v>2023</v>
      </c>
      <c r="BL57" s="479">
        <v>1</v>
      </c>
      <c r="BM57" s="479">
        <v>1</v>
      </c>
      <c r="BN57" s="479">
        <v>0</v>
      </c>
      <c r="BO57" s="496">
        <v>270000000</v>
      </c>
      <c r="BP57" s="483">
        <v>251992600</v>
      </c>
      <c r="BQ57" s="480">
        <v>38066667</v>
      </c>
      <c r="BR57" s="481" t="s">
        <v>27</v>
      </c>
    </row>
    <row r="58" spans="1:70" ht="25.5">
      <c r="A58" s="490">
        <v>116</v>
      </c>
      <c r="B58" s="491">
        <v>2</v>
      </c>
      <c r="C58" s="491" t="s">
        <v>2465</v>
      </c>
      <c r="D58" s="491" t="s">
        <v>2637</v>
      </c>
      <c r="E58" s="491">
        <v>3</v>
      </c>
      <c r="F58" s="491">
        <v>48</v>
      </c>
      <c r="G58" s="491" t="s">
        <v>2659</v>
      </c>
      <c r="H58" s="491" t="s">
        <v>3111</v>
      </c>
      <c r="I58" s="491">
        <v>366</v>
      </c>
      <c r="J58" s="492">
        <v>0</v>
      </c>
      <c r="K58" s="491">
        <v>116</v>
      </c>
      <c r="L58" s="491" t="s">
        <v>3116</v>
      </c>
      <c r="M58" s="491">
        <v>17404</v>
      </c>
      <c r="N58" s="491">
        <v>1740</v>
      </c>
      <c r="O58" s="491" t="s">
        <v>2015</v>
      </c>
      <c r="P58" s="491" t="s">
        <v>2909</v>
      </c>
      <c r="Q58" s="491" t="s">
        <v>2801</v>
      </c>
      <c r="R58" s="491">
        <v>17404</v>
      </c>
      <c r="S58" s="491" t="s">
        <v>2669</v>
      </c>
      <c r="T58" s="491">
        <v>1</v>
      </c>
      <c r="U58" s="491" t="s">
        <v>3112</v>
      </c>
      <c r="V58" s="491" t="s">
        <v>3117</v>
      </c>
      <c r="W58" s="491">
        <v>4</v>
      </c>
      <c r="X58" s="491">
        <v>7</v>
      </c>
      <c r="Y58" s="491" t="s">
        <v>2850</v>
      </c>
      <c r="Z58" s="491" t="s">
        <v>3114</v>
      </c>
      <c r="AA58" s="491">
        <v>102</v>
      </c>
      <c r="AB58" s="491" t="s">
        <v>3080</v>
      </c>
      <c r="AC58" s="491">
        <v>30</v>
      </c>
      <c r="AD58" s="491" t="s">
        <v>3115</v>
      </c>
      <c r="AE58" s="491">
        <v>68</v>
      </c>
      <c r="AF58" s="491" t="s">
        <v>2668</v>
      </c>
      <c r="AG58" s="493">
        <v>0.15937999999999999</v>
      </c>
      <c r="AH58" s="491">
        <v>0</v>
      </c>
      <c r="AI58" s="493">
        <v>0.5</v>
      </c>
      <c r="AJ58" s="493">
        <v>5.0200000000000002E-2</v>
      </c>
      <c r="AK58" s="491">
        <v>1</v>
      </c>
      <c r="AL58" s="493">
        <v>0.5</v>
      </c>
      <c r="AM58" s="493">
        <v>5.0200000000000002E-2</v>
      </c>
      <c r="AN58" s="491" t="s">
        <v>2804</v>
      </c>
      <c r="AO58" s="491" t="s">
        <v>2804</v>
      </c>
      <c r="AP58" s="494">
        <v>0.63</v>
      </c>
      <c r="AQ58" s="498">
        <v>0.92420000000000002</v>
      </c>
      <c r="AR58" s="498">
        <v>0.70469999999999999</v>
      </c>
      <c r="AS58" s="494">
        <v>7.0000000000000007E-2</v>
      </c>
      <c r="AT58" s="498">
        <v>6.4699999999999994E-2</v>
      </c>
      <c r="AU58" s="498">
        <v>4.9329999999999999E-2</v>
      </c>
      <c r="AV58" s="495" t="s">
        <v>3081</v>
      </c>
      <c r="AW58" s="491">
        <v>2021</v>
      </c>
      <c r="AX58" s="491">
        <v>1</v>
      </c>
      <c r="AY58" s="491">
        <v>1</v>
      </c>
      <c r="AZ58" s="491">
        <v>1</v>
      </c>
      <c r="BA58" s="481" t="s">
        <v>2839</v>
      </c>
      <c r="BB58" s="480">
        <v>147511115</v>
      </c>
      <c r="BC58" s="481" t="s">
        <v>2841</v>
      </c>
      <c r="BD58" s="479">
        <v>2022</v>
      </c>
      <c r="BE58" s="479">
        <v>0</v>
      </c>
      <c r="BF58" s="479">
        <v>1</v>
      </c>
      <c r="BG58" s="479">
        <v>0</v>
      </c>
      <c r="BH58" s="481" t="s">
        <v>2842</v>
      </c>
      <c r="BI58" s="481" t="s">
        <v>2497</v>
      </c>
      <c r="BJ58" s="481" t="s">
        <v>2840</v>
      </c>
      <c r="BK58" s="479">
        <v>2023</v>
      </c>
      <c r="BL58" s="479">
        <v>1</v>
      </c>
      <c r="BM58" s="479">
        <v>0</v>
      </c>
      <c r="BN58" s="479">
        <v>0</v>
      </c>
      <c r="BO58" s="489" t="s">
        <v>2842</v>
      </c>
      <c r="BP58" s="485" t="s">
        <v>2496</v>
      </c>
      <c r="BQ58" s="485" t="s">
        <v>2496</v>
      </c>
      <c r="BR58" s="481" t="s">
        <v>27</v>
      </c>
    </row>
    <row r="59" spans="1:70" ht="25.5">
      <c r="A59" s="490">
        <v>117</v>
      </c>
      <c r="B59" s="491">
        <v>2</v>
      </c>
      <c r="C59" s="491" t="s">
        <v>2465</v>
      </c>
      <c r="D59" s="491" t="s">
        <v>2637</v>
      </c>
      <c r="E59" s="491">
        <v>3</v>
      </c>
      <c r="F59" s="491">
        <v>48</v>
      </c>
      <c r="G59" s="491" t="s">
        <v>2659</v>
      </c>
      <c r="H59" s="491" t="s">
        <v>3111</v>
      </c>
      <c r="I59" s="491">
        <v>366</v>
      </c>
      <c r="J59" s="492">
        <v>0</v>
      </c>
      <c r="K59" s="491">
        <v>117</v>
      </c>
      <c r="L59" s="491" t="s">
        <v>2672</v>
      </c>
      <c r="M59" s="491">
        <v>17402</v>
      </c>
      <c r="N59" s="491">
        <v>1740</v>
      </c>
      <c r="O59" s="491" t="s">
        <v>2015</v>
      </c>
      <c r="P59" s="491" t="s">
        <v>2909</v>
      </c>
      <c r="Q59" s="491" t="s">
        <v>2801</v>
      </c>
      <c r="R59" s="491">
        <v>17402</v>
      </c>
      <c r="S59" s="491" t="s">
        <v>2669</v>
      </c>
      <c r="T59" s="491">
        <v>1</v>
      </c>
      <c r="U59" s="491" t="s">
        <v>3112</v>
      </c>
      <c r="V59" s="491" t="s">
        <v>3118</v>
      </c>
      <c r="W59" s="491">
        <v>2</v>
      </c>
      <c r="X59" s="491">
        <v>7</v>
      </c>
      <c r="Y59" s="491" t="s">
        <v>2850</v>
      </c>
      <c r="Z59" s="491" t="s">
        <v>3114</v>
      </c>
      <c r="AA59" s="491">
        <v>102</v>
      </c>
      <c r="AB59" s="491" t="s">
        <v>3080</v>
      </c>
      <c r="AC59" s="491">
        <v>30</v>
      </c>
      <c r="AD59" s="491" t="s">
        <v>3115</v>
      </c>
      <c r="AE59" s="491">
        <v>66</v>
      </c>
      <c r="AF59" s="491" t="s">
        <v>2675</v>
      </c>
      <c r="AG59" s="493">
        <v>0.1578</v>
      </c>
      <c r="AH59" s="491">
        <v>1</v>
      </c>
      <c r="AI59" s="493">
        <v>1</v>
      </c>
      <c r="AJ59" s="493">
        <v>9.9400000000000002E-2</v>
      </c>
      <c r="AK59" s="491">
        <v>1</v>
      </c>
      <c r="AL59" s="493">
        <v>1</v>
      </c>
      <c r="AM59" s="493">
        <v>9.9400000000000002E-2</v>
      </c>
      <c r="AN59" s="491" t="s">
        <v>2804</v>
      </c>
      <c r="AO59" s="491" t="s">
        <v>2804</v>
      </c>
      <c r="AP59" s="494">
        <v>0.63</v>
      </c>
      <c r="AQ59" s="498">
        <v>0.92420000000000002</v>
      </c>
      <c r="AR59" s="498">
        <v>0.70469999999999999</v>
      </c>
      <c r="AS59" s="494">
        <v>7.0000000000000007E-2</v>
      </c>
      <c r="AT59" s="498">
        <v>6.4699999999999994E-2</v>
      </c>
      <c r="AU59" s="498">
        <v>4.9329999999999999E-2</v>
      </c>
      <c r="AV59" s="495" t="s">
        <v>3081</v>
      </c>
      <c r="AW59" s="491">
        <v>2021</v>
      </c>
      <c r="AX59" s="491">
        <v>0</v>
      </c>
      <c r="AY59" s="491">
        <v>0</v>
      </c>
      <c r="AZ59" s="491">
        <v>0</v>
      </c>
      <c r="BA59" s="481" t="s">
        <v>2839</v>
      </c>
      <c r="BB59" s="481" t="s">
        <v>2840</v>
      </c>
      <c r="BC59" s="481" t="s">
        <v>2841</v>
      </c>
      <c r="BD59" s="479">
        <v>2022</v>
      </c>
      <c r="BE59" s="479">
        <v>1</v>
      </c>
      <c r="BF59" s="479">
        <v>0</v>
      </c>
      <c r="BG59" s="479">
        <v>1</v>
      </c>
      <c r="BH59" s="480">
        <v>300000000</v>
      </c>
      <c r="BI59" s="480">
        <v>300000000</v>
      </c>
      <c r="BJ59" s="480">
        <v>58330000</v>
      </c>
      <c r="BK59" s="479">
        <v>2023</v>
      </c>
      <c r="BL59" s="479">
        <v>0</v>
      </c>
      <c r="BM59" s="479">
        <v>0</v>
      </c>
      <c r="BN59" s="479">
        <v>0</v>
      </c>
      <c r="BO59" s="489" t="s">
        <v>2842</v>
      </c>
      <c r="BP59" s="485" t="s">
        <v>2496</v>
      </c>
      <c r="BQ59" s="485" t="s">
        <v>2496</v>
      </c>
      <c r="BR59" s="481" t="s">
        <v>27</v>
      </c>
    </row>
    <row r="60" spans="1:70">
      <c r="A60" s="490">
        <v>118</v>
      </c>
      <c r="B60" s="491">
        <v>2</v>
      </c>
      <c r="C60" s="491" t="s">
        <v>2465</v>
      </c>
      <c r="D60" s="491" t="s">
        <v>2637</v>
      </c>
      <c r="E60" s="491">
        <v>3</v>
      </c>
      <c r="F60" s="491">
        <v>48</v>
      </c>
      <c r="G60" s="491" t="s">
        <v>2659</v>
      </c>
      <c r="H60" s="491" t="s">
        <v>3119</v>
      </c>
      <c r="I60" s="491">
        <v>349</v>
      </c>
      <c r="J60" s="492">
        <v>0</v>
      </c>
      <c r="K60" s="491">
        <v>118</v>
      </c>
      <c r="L60" s="491" t="s">
        <v>3120</v>
      </c>
      <c r="M60" s="491">
        <v>17401</v>
      </c>
      <c r="N60" s="491">
        <v>1740</v>
      </c>
      <c r="O60" s="491" t="s">
        <v>2015</v>
      </c>
      <c r="P60" s="491" t="s">
        <v>2909</v>
      </c>
      <c r="Q60" s="491" t="s">
        <v>2801</v>
      </c>
      <c r="R60" s="491">
        <v>17401</v>
      </c>
      <c r="S60" s="491" t="s">
        <v>2669</v>
      </c>
      <c r="T60" s="491">
        <v>1</v>
      </c>
      <c r="U60" s="491" t="s">
        <v>3112</v>
      </c>
      <c r="V60" s="491" t="s">
        <v>3121</v>
      </c>
      <c r="W60" s="491">
        <v>1</v>
      </c>
      <c r="X60" s="491">
        <v>7</v>
      </c>
      <c r="Y60" s="491" t="s">
        <v>2850</v>
      </c>
      <c r="Z60" s="491" t="s">
        <v>3114</v>
      </c>
      <c r="AA60" s="491">
        <v>102</v>
      </c>
      <c r="AB60" s="491" t="s">
        <v>3080</v>
      </c>
      <c r="AC60" s="491">
        <v>30</v>
      </c>
      <c r="AD60" s="491" t="s">
        <v>3115</v>
      </c>
      <c r="AE60" s="491">
        <v>65</v>
      </c>
      <c r="AF60" s="491" t="s">
        <v>2673</v>
      </c>
      <c r="AG60" s="493">
        <v>0.14524999999999999</v>
      </c>
      <c r="AH60" s="491">
        <v>1</v>
      </c>
      <c r="AI60" s="493">
        <v>1</v>
      </c>
      <c r="AJ60" s="493">
        <v>9.1499999999999998E-2</v>
      </c>
      <c r="AK60" s="491">
        <v>1</v>
      </c>
      <c r="AL60" s="493">
        <v>0.5</v>
      </c>
      <c r="AM60" s="493">
        <v>4.58E-2</v>
      </c>
      <c r="AN60" s="491" t="s">
        <v>2804</v>
      </c>
      <c r="AO60" s="491" t="s">
        <v>2853</v>
      </c>
      <c r="AP60" s="494">
        <v>0.63</v>
      </c>
      <c r="AQ60" s="498">
        <v>0.92420000000000002</v>
      </c>
      <c r="AR60" s="498">
        <v>0.70469999999999999</v>
      </c>
      <c r="AS60" s="494">
        <v>7.0000000000000007E-2</v>
      </c>
      <c r="AT60" s="498">
        <v>6.4699999999999994E-2</v>
      </c>
      <c r="AU60" s="498">
        <v>4.9329999999999999E-2</v>
      </c>
      <c r="AV60" s="495" t="s">
        <v>3081</v>
      </c>
      <c r="AW60" s="491">
        <v>2021</v>
      </c>
      <c r="AX60" s="491">
        <v>1</v>
      </c>
      <c r="AY60" s="491">
        <v>1</v>
      </c>
      <c r="AZ60" s="491">
        <v>1</v>
      </c>
      <c r="BA60" s="480">
        <v>276137000</v>
      </c>
      <c r="BB60" s="480">
        <v>324809000</v>
      </c>
      <c r="BC60" s="480">
        <v>47506667</v>
      </c>
      <c r="BD60" s="479">
        <v>2022</v>
      </c>
      <c r="BE60" s="479">
        <v>0</v>
      </c>
      <c r="BF60" s="479">
        <v>1</v>
      </c>
      <c r="BG60" s="479">
        <v>0</v>
      </c>
      <c r="BH60" s="481" t="s">
        <v>2842</v>
      </c>
      <c r="BI60" s="481" t="s">
        <v>2497</v>
      </c>
      <c r="BJ60" s="481" t="s">
        <v>2840</v>
      </c>
      <c r="BK60" s="479">
        <v>2023</v>
      </c>
      <c r="BL60" s="479">
        <v>1</v>
      </c>
      <c r="BM60" s="479">
        <v>1</v>
      </c>
      <c r="BN60" s="479">
        <v>0</v>
      </c>
      <c r="BO60" s="489" t="s">
        <v>2842</v>
      </c>
      <c r="BP60" s="483">
        <v>385000000</v>
      </c>
      <c r="BQ60" s="485" t="s">
        <v>2496</v>
      </c>
      <c r="BR60" s="481" t="s">
        <v>27</v>
      </c>
    </row>
    <row r="61" spans="1:70">
      <c r="A61" s="490">
        <v>119</v>
      </c>
      <c r="B61" s="491">
        <v>2</v>
      </c>
      <c r="C61" s="491" t="s">
        <v>2465</v>
      </c>
      <c r="D61" s="491" t="s">
        <v>2677</v>
      </c>
      <c r="E61" s="491">
        <v>4</v>
      </c>
      <c r="F61" s="491">
        <v>49</v>
      </c>
      <c r="G61" s="491" t="s">
        <v>2678</v>
      </c>
      <c r="H61" s="491" t="s">
        <v>3122</v>
      </c>
      <c r="I61" s="491">
        <v>380</v>
      </c>
      <c r="J61" s="492">
        <v>0</v>
      </c>
      <c r="K61" s="491">
        <v>119</v>
      </c>
      <c r="L61" s="491" t="s">
        <v>2679</v>
      </c>
      <c r="M61" s="491">
        <v>17343</v>
      </c>
      <c r="N61" s="491">
        <v>1734</v>
      </c>
      <c r="O61" s="491" t="s">
        <v>2681</v>
      </c>
      <c r="P61" s="491" t="s">
        <v>3123</v>
      </c>
      <c r="Q61" s="491" t="s">
        <v>2801</v>
      </c>
      <c r="R61" s="491">
        <v>17343</v>
      </c>
      <c r="S61" s="491" t="s">
        <v>2564</v>
      </c>
      <c r="T61" s="491">
        <v>0.8</v>
      </c>
      <c r="U61" s="491" t="s">
        <v>3124</v>
      </c>
      <c r="V61" s="491" t="s">
        <v>3125</v>
      </c>
      <c r="W61" s="491">
        <v>3</v>
      </c>
      <c r="X61" s="491">
        <v>6</v>
      </c>
      <c r="Y61" s="491" t="s">
        <v>1881</v>
      </c>
      <c r="Z61" s="491" t="s">
        <v>3126</v>
      </c>
      <c r="AA61" s="491">
        <v>95</v>
      </c>
      <c r="AB61" s="491" t="s">
        <v>3095</v>
      </c>
      <c r="AC61" s="491">
        <v>32</v>
      </c>
      <c r="AD61" s="491" t="s">
        <v>3127</v>
      </c>
      <c r="AE61" s="491">
        <v>71</v>
      </c>
      <c r="AF61" s="491" t="s">
        <v>2691</v>
      </c>
      <c r="AG61" s="493">
        <v>0.19073000000000001</v>
      </c>
      <c r="AH61" s="491">
        <v>0.8</v>
      </c>
      <c r="AI61" s="493">
        <v>1</v>
      </c>
      <c r="AJ61" s="493">
        <v>0.19070000000000001</v>
      </c>
      <c r="AK61" s="491">
        <v>0</v>
      </c>
      <c r="AL61" s="493">
        <v>0</v>
      </c>
      <c r="AM61" s="493">
        <v>0</v>
      </c>
      <c r="AN61" s="491" t="s">
        <v>2804</v>
      </c>
      <c r="AO61" s="491" t="s">
        <v>2816</v>
      </c>
      <c r="AP61" s="494">
        <v>1</v>
      </c>
      <c r="AQ61" s="498">
        <v>0.74729999999999996</v>
      </c>
      <c r="AR61" s="498">
        <v>0.36149999999999999</v>
      </c>
      <c r="AS61" s="494">
        <v>0.24</v>
      </c>
      <c r="AT61" s="498">
        <v>0.17929999999999999</v>
      </c>
      <c r="AU61" s="498">
        <v>8.6800000000000002E-2</v>
      </c>
      <c r="AV61" s="495" t="s">
        <v>3128</v>
      </c>
      <c r="AW61" s="491">
        <v>2021</v>
      </c>
      <c r="AX61" s="491">
        <v>0</v>
      </c>
      <c r="AY61" s="491">
        <v>0</v>
      </c>
      <c r="AZ61" s="491">
        <v>0</v>
      </c>
      <c r="BA61" s="481" t="s">
        <v>2839</v>
      </c>
      <c r="BB61" s="481" t="s">
        <v>2840</v>
      </c>
      <c r="BC61" s="481" t="s">
        <v>2841</v>
      </c>
      <c r="BD61" s="479">
        <v>2022</v>
      </c>
      <c r="BE61" s="479">
        <v>0.4</v>
      </c>
      <c r="BF61" s="479">
        <v>0</v>
      </c>
      <c r="BG61" s="479">
        <v>0</v>
      </c>
      <c r="BH61" s="480">
        <v>3658473000</v>
      </c>
      <c r="BI61" s="480">
        <v>4997602130</v>
      </c>
      <c r="BJ61" s="480">
        <v>446983734</v>
      </c>
      <c r="BK61" s="479">
        <v>2023</v>
      </c>
      <c r="BL61" s="479">
        <v>0.4</v>
      </c>
      <c r="BM61" s="479">
        <v>0.4</v>
      </c>
      <c r="BN61" s="479">
        <v>0</v>
      </c>
      <c r="BO61" s="496">
        <v>5135000000</v>
      </c>
      <c r="BP61" s="483">
        <v>4366431492</v>
      </c>
      <c r="BQ61" s="480">
        <v>374115200</v>
      </c>
      <c r="BR61" s="481" t="s">
        <v>27</v>
      </c>
    </row>
    <row r="62" spans="1:70">
      <c r="A62" s="490">
        <v>120</v>
      </c>
      <c r="B62" s="491">
        <v>2</v>
      </c>
      <c r="C62" s="491" t="s">
        <v>2465</v>
      </c>
      <c r="D62" s="491" t="s">
        <v>2677</v>
      </c>
      <c r="E62" s="491">
        <v>4</v>
      </c>
      <c r="F62" s="491">
        <v>49</v>
      </c>
      <c r="G62" s="491" t="s">
        <v>2678</v>
      </c>
      <c r="H62" s="491" t="s">
        <v>3122</v>
      </c>
      <c r="I62" s="491">
        <v>380</v>
      </c>
      <c r="J62" s="492">
        <v>0</v>
      </c>
      <c r="K62" s="491">
        <v>120</v>
      </c>
      <c r="L62" s="491" t="s">
        <v>2683</v>
      </c>
      <c r="M62" s="491">
        <v>17344</v>
      </c>
      <c r="N62" s="491">
        <v>1734</v>
      </c>
      <c r="O62" s="491" t="s">
        <v>2681</v>
      </c>
      <c r="P62" s="491" t="s">
        <v>3129</v>
      </c>
      <c r="Q62" s="491" t="s">
        <v>2801</v>
      </c>
      <c r="R62" s="491">
        <v>17344</v>
      </c>
      <c r="S62" s="491" t="s">
        <v>2564</v>
      </c>
      <c r="T62" s="491">
        <v>2.5</v>
      </c>
      <c r="U62" s="491" t="s">
        <v>3124</v>
      </c>
      <c r="V62" s="491" t="s">
        <v>3130</v>
      </c>
      <c r="W62" s="491">
        <v>4</v>
      </c>
      <c r="X62" s="491">
        <v>6</v>
      </c>
      <c r="Y62" s="491" t="s">
        <v>1881</v>
      </c>
      <c r="Z62" s="491" t="s">
        <v>3126</v>
      </c>
      <c r="AA62" s="491">
        <v>95</v>
      </c>
      <c r="AB62" s="491" t="s">
        <v>3095</v>
      </c>
      <c r="AC62" s="491">
        <v>32</v>
      </c>
      <c r="AD62" s="491" t="s">
        <v>3127</v>
      </c>
      <c r="AE62" s="491">
        <v>72</v>
      </c>
      <c r="AF62" s="491" t="s">
        <v>2684</v>
      </c>
      <c r="AG62" s="493">
        <v>0.37433</v>
      </c>
      <c r="AH62" s="491">
        <v>0.5</v>
      </c>
      <c r="AI62" s="493">
        <v>0.86209999999999998</v>
      </c>
      <c r="AJ62" s="493">
        <v>0.32269999999999999</v>
      </c>
      <c r="AK62" s="491">
        <v>2.7</v>
      </c>
      <c r="AL62" s="493">
        <v>0.93100000000000005</v>
      </c>
      <c r="AM62" s="493">
        <v>0.34849999999999998</v>
      </c>
      <c r="AN62" s="491" t="s">
        <v>2804</v>
      </c>
      <c r="AO62" s="491" t="s">
        <v>2804</v>
      </c>
      <c r="AP62" s="494">
        <v>1</v>
      </c>
      <c r="AQ62" s="498">
        <v>0.74729999999999996</v>
      </c>
      <c r="AR62" s="498">
        <v>0.36149999999999999</v>
      </c>
      <c r="AS62" s="494">
        <v>0.24</v>
      </c>
      <c r="AT62" s="498">
        <v>0.17929999999999999</v>
      </c>
      <c r="AU62" s="498">
        <v>8.6800000000000002E-2</v>
      </c>
      <c r="AV62" s="495" t="s">
        <v>3128</v>
      </c>
      <c r="AW62" s="491">
        <v>2021</v>
      </c>
      <c r="AX62" s="491">
        <v>2</v>
      </c>
      <c r="AY62" s="491">
        <v>2</v>
      </c>
      <c r="AZ62" s="491">
        <v>2</v>
      </c>
      <c r="BA62" s="480">
        <v>1840912000</v>
      </c>
      <c r="BB62" s="480">
        <v>2487192610</v>
      </c>
      <c r="BC62" s="480">
        <v>252745711</v>
      </c>
      <c r="BD62" s="479">
        <v>2022</v>
      </c>
      <c r="BE62" s="479">
        <v>0.5</v>
      </c>
      <c r="BF62" s="479">
        <v>2</v>
      </c>
      <c r="BG62" s="479">
        <v>0.7</v>
      </c>
      <c r="BH62" s="481" t="s">
        <v>2842</v>
      </c>
      <c r="BI62" s="480">
        <v>190000000</v>
      </c>
      <c r="BJ62" s="481" t="s">
        <v>2840</v>
      </c>
      <c r="BK62" s="479">
        <v>2023</v>
      </c>
      <c r="BL62" s="479">
        <v>0.4</v>
      </c>
      <c r="BM62" s="479">
        <v>0.4</v>
      </c>
      <c r="BN62" s="479">
        <v>0</v>
      </c>
      <c r="BO62" s="496">
        <v>500000000</v>
      </c>
      <c r="BP62" s="483">
        <v>4996035551</v>
      </c>
      <c r="BQ62" s="480">
        <v>1532741973</v>
      </c>
      <c r="BR62" s="481" t="s">
        <v>27</v>
      </c>
    </row>
    <row r="63" spans="1:70" ht="25.5">
      <c r="A63" s="490">
        <v>121</v>
      </c>
      <c r="B63" s="491">
        <v>2</v>
      </c>
      <c r="C63" s="491" t="s">
        <v>2465</v>
      </c>
      <c r="D63" s="491" t="s">
        <v>2677</v>
      </c>
      <c r="E63" s="491">
        <v>4</v>
      </c>
      <c r="F63" s="491">
        <v>49</v>
      </c>
      <c r="G63" s="491" t="s">
        <v>2678</v>
      </c>
      <c r="H63" s="491" t="s">
        <v>3131</v>
      </c>
      <c r="I63" s="491">
        <v>381</v>
      </c>
      <c r="J63" s="492">
        <v>0</v>
      </c>
      <c r="K63" s="491">
        <v>121</v>
      </c>
      <c r="L63" s="491" t="s">
        <v>2686</v>
      </c>
      <c r="M63" s="491">
        <v>17345</v>
      </c>
      <c r="N63" s="491">
        <v>1734</v>
      </c>
      <c r="O63" s="491" t="s">
        <v>2681</v>
      </c>
      <c r="P63" s="491" t="s">
        <v>3132</v>
      </c>
      <c r="Q63" s="491" t="s">
        <v>2801</v>
      </c>
      <c r="R63" s="491">
        <v>17345</v>
      </c>
      <c r="S63" s="491" t="s">
        <v>2564</v>
      </c>
      <c r="T63" s="491">
        <v>500</v>
      </c>
      <c r="U63" s="491" t="s">
        <v>3133</v>
      </c>
      <c r="V63" s="491" t="s">
        <v>3134</v>
      </c>
      <c r="W63" s="491">
        <v>5</v>
      </c>
      <c r="X63" s="491">
        <v>6</v>
      </c>
      <c r="Y63" s="491" t="s">
        <v>1881</v>
      </c>
      <c r="Z63" s="491" t="s">
        <v>3135</v>
      </c>
      <c r="AA63" s="491">
        <v>95</v>
      </c>
      <c r="AB63" s="491" t="s">
        <v>3095</v>
      </c>
      <c r="AC63" s="491">
        <v>33</v>
      </c>
      <c r="AD63" s="491" t="s">
        <v>3136</v>
      </c>
      <c r="AE63" s="491">
        <v>73</v>
      </c>
      <c r="AF63" s="491" t="s">
        <v>2680</v>
      </c>
      <c r="AG63" s="493">
        <v>0.11692</v>
      </c>
      <c r="AH63" s="491">
        <v>0</v>
      </c>
      <c r="AI63" s="493">
        <v>0</v>
      </c>
      <c r="AJ63" s="493">
        <v>0</v>
      </c>
      <c r="AK63" s="491">
        <v>0</v>
      </c>
      <c r="AL63" s="493">
        <v>0</v>
      </c>
      <c r="AM63" s="493">
        <v>0</v>
      </c>
      <c r="AN63" s="491" t="s">
        <v>2816</v>
      </c>
      <c r="AO63" s="491" t="s">
        <v>2816</v>
      </c>
      <c r="AP63" s="494">
        <v>1</v>
      </c>
      <c r="AQ63" s="498">
        <v>0.74729999999999996</v>
      </c>
      <c r="AR63" s="498">
        <v>0.36149999999999999</v>
      </c>
      <c r="AS63" s="494">
        <v>0.24</v>
      </c>
      <c r="AT63" s="498">
        <v>0.17929999999999999</v>
      </c>
      <c r="AU63" s="498">
        <v>8.6800000000000002E-2</v>
      </c>
      <c r="AV63" s="495" t="s">
        <v>3128</v>
      </c>
      <c r="AW63" s="491">
        <v>2021</v>
      </c>
      <c r="AX63" s="491">
        <v>0</v>
      </c>
      <c r="AY63" s="491">
        <v>0</v>
      </c>
      <c r="AZ63" s="491">
        <v>0</v>
      </c>
      <c r="BA63" s="481" t="s">
        <v>2839</v>
      </c>
      <c r="BB63" s="481" t="s">
        <v>2840</v>
      </c>
      <c r="BC63" s="481" t="s">
        <v>2841</v>
      </c>
      <c r="BD63" s="479">
        <v>2022</v>
      </c>
      <c r="BE63" s="479">
        <v>0</v>
      </c>
      <c r="BF63" s="479">
        <v>0</v>
      </c>
      <c r="BG63" s="479">
        <v>0</v>
      </c>
      <c r="BH63" s="481" t="s">
        <v>2842</v>
      </c>
      <c r="BI63" s="481" t="s">
        <v>2497</v>
      </c>
      <c r="BJ63" s="481" t="s">
        <v>2840</v>
      </c>
      <c r="BK63" s="479">
        <v>2023</v>
      </c>
      <c r="BL63" s="479">
        <v>0</v>
      </c>
      <c r="BM63" s="479">
        <v>0</v>
      </c>
      <c r="BN63" s="479">
        <v>0</v>
      </c>
      <c r="BO63" s="489" t="s">
        <v>2842</v>
      </c>
      <c r="BP63" s="485" t="s">
        <v>2496</v>
      </c>
      <c r="BQ63" s="485" t="s">
        <v>2496</v>
      </c>
      <c r="BR63" s="481" t="s">
        <v>27</v>
      </c>
    </row>
    <row r="64" spans="1:70" ht="25.5">
      <c r="A64" s="490">
        <v>122</v>
      </c>
      <c r="B64" s="491">
        <v>2</v>
      </c>
      <c r="C64" s="491" t="s">
        <v>2465</v>
      </c>
      <c r="D64" s="491" t="s">
        <v>2677</v>
      </c>
      <c r="E64" s="491">
        <v>4</v>
      </c>
      <c r="F64" s="491">
        <v>49</v>
      </c>
      <c r="G64" s="491" t="s">
        <v>2678</v>
      </c>
      <c r="H64" s="491" t="s">
        <v>3137</v>
      </c>
      <c r="I64" s="491">
        <v>382</v>
      </c>
      <c r="J64" s="492">
        <v>0</v>
      </c>
      <c r="K64" s="491">
        <v>122</v>
      </c>
      <c r="L64" s="491" t="s">
        <v>2688</v>
      </c>
      <c r="M64" s="491">
        <v>17342</v>
      </c>
      <c r="N64" s="491">
        <v>1734</v>
      </c>
      <c r="O64" s="491" t="s">
        <v>2681</v>
      </c>
      <c r="P64" s="491" t="s">
        <v>3138</v>
      </c>
      <c r="Q64" s="491" t="s">
        <v>2801</v>
      </c>
      <c r="R64" s="491">
        <v>17342</v>
      </c>
      <c r="S64" s="491" t="s">
        <v>2564</v>
      </c>
      <c r="T64" s="491">
        <v>75</v>
      </c>
      <c r="U64" s="491" t="s">
        <v>2995</v>
      </c>
      <c r="V64" s="491" t="s">
        <v>3139</v>
      </c>
      <c r="W64" s="491">
        <v>2</v>
      </c>
      <c r="X64" s="491">
        <v>6</v>
      </c>
      <c r="Y64" s="491" t="s">
        <v>1881</v>
      </c>
      <c r="Z64" s="491" t="s">
        <v>3140</v>
      </c>
      <c r="AA64" s="491">
        <v>95</v>
      </c>
      <c r="AB64" s="491" t="s">
        <v>3095</v>
      </c>
      <c r="AC64" s="491">
        <v>31</v>
      </c>
      <c r="AD64" s="491" t="s">
        <v>3141</v>
      </c>
      <c r="AE64" s="491">
        <v>70</v>
      </c>
      <c r="AF64" s="491" t="s">
        <v>2689</v>
      </c>
      <c r="AG64" s="493">
        <v>8.4180000000000005E-2</v>
      </c>
      <c r="AH64" s="491">
        <v>0</v>
      </c>
      <c r="AI64" s="493">
        <v>0</v>
      </c>
      <c r="AJ64" s="493">
        <v>0</v>
      </c>
      <c r="AK64" s="491">
        <v>0</v>
      </c>
      <c r="AL64" s="493">
        <v>0</v>
      </c>
      <c r="AM64" s="493">
        <v>0</v>
      </c>
      <c r="AN64" s="491" t="s">
        <v>2816</v>
      </c>
      <c r="AO64" s="491" t="s">
        <v>2816</v>
      </c>
      <c r="AP64" s="494">
        <v>1</v>
      </c>
      <c r="AQ64" s="498">
        <v>0.74729999999999996</v>
      </c>
      <c r="AR64" s="498">
        <v>0.36149999999999999</v>
      </c>
      <c r="AS64" s="494">
        <v>0.24</v>
      </c>
      <c r="AT64" s="498">
        <v>0.17929999999999999</v>
      </c>
      <c r="AU64" s="498">
        <v>8.6800000000000002E-2</v>
      </c>
      <c r="AV64" s="495" t="s">
        <v>3128</v>
      </c>
      <c r="AW64" s="491">
        <v>2021</v>
      </c>
      <c r="AX64" s="491">
        <v>0</v>
      </c>
      <c r="AY64" s="491">
        <v>0</v>
      </c>
      <c r="AZ64" s="491">
        <v>0</v>
      </c>
      <c r="BA64" s="481" t="s">
        <v>2839</v>
      </c>
      <c r="BB64" s="481" t="s">
        <v>2840</v>
      </c>
      <c r="BC64" s="481" t="s">
        <v>2841</v>
      </c>
      <c r="BD64" s="479">
        <v>2022</v>
      </c>
      <c r="BE64" s="479">
        <v>0</v>
      </c>
      <c r="BF64" s="479">
        <v>0</v>
      </c>
      <c r="BG64" s="479">
        <v>0</v>
      </c>
      <c r="BH64" s="481" t="s">
        <v>2842</v>
      </c>
      <c r="BI64" s="481" t="s">
        <v>2497</v>
      </c>
      <c r="BJ64" s="481" t="s">
        <v>2840</v>
      </c>
      <c r="BK64" s="479">
        <v>2023</v>
      </c>
      <c r="BL64" s="479">
        <v>0</v>
      </c>
      <c r="BM64" s="479">
        <v>0</v>
      </c>
      <c r="BN64" s="479">
        <v>0</v>
      </c>
      <c r="BO64" s="489" t="s">
        <v>2842</v>
      </c>
      <c r="BP64" s="485" t="s">
        <v>2496</v>
      </c>
      <c r="BQ64" s="485" t="s">
        <v>2496</v>
      </c>
      <c r="BR64" s="481" t="s">
        <v>27</v>
      </c>
    </row>
    <row r="65" spans="1:70">
      <c r="A65" s="490">
        <v>123</v>
      </c>
      <c r="B65" s="491">
        <v>2</v>
      </c>
      <c r="C65" s="491" t="s">
        <v>2465</v>
      </c>
      <c r="D65" s="491" t="s">
        <v>2677</v>
      </c>
      <c r="E65" s="491">
        <v>4</v>
      </c>
      <c r="F65" s="491">
        <v>49</v>
      </c>
      <c r="G65" s="491" t="s">
        <v>2678</v>
      </c>
      <c r="H65" s="491" t="s">
        <v>3142</v>
      </c>
      <c r="I65" s="491">
        <v>241</v>
      </c>
      <c r="J65" s="492">
        <v>0</v>
      </c>
      <c r="K65" s="491">
        <v>123</v>
      </c>
      <c r="L65" s="491" t="s">
        <v>2690</v>
      </c>
      <c r="M65" s="491">
        <v>17341</v>
      </c>
      <c r="N65" s="491">
        <v>1734</v>
      </c>
      <c r="O65" s="491" t="s">
        <v>2681</v>
      </c>
      <c r="P65" s="491" t="s">
        <v>3143</v>
      </c>
      <c r="Q65" s="491" t="s">
        <v>2801</v>
      </c>
      <c r="R65" s="491">
        <v>17341</v>
      </c>
      <c r="S65" s="491" t="s">
        <v>2564</v>
      </c>
      <c r="T65" s="491">
        <v>900</v>
      </c>
      <c r="U65" s="491" t="s">
        <v>2995</v>
      </c>
      <c r="V65" s="491" t="s">
        <v>3144</v>
      </c>
      <c r="W65" s="491">
        <v>1</v>
      </c>
      <c r="X65" s="491">
        <v>6</v>
      </c>
      <c r="Y65" s="491" t="s">
        <v>1881</v>
      </c>
      <c r="Z65" s="491" t="s">
        <v>3145</v>
      </c>
      <c r="AA65" s="491">
        <v>95</v>
      </c>
      <c r="AB65" s="491" t="s">
        <v>3095</v>
      </c>
      <c r="AC65" s="491">
        <v>31</v>
      </c>
      <c r="AD65" s="491" t="s">
        <v>3141</v>
      </c>
      <c r="AE65" s="491">
        <v>69</v>
      </c>
      <c r="AF65" s="491" t="s">
        <v>2687</v>
      </c>
      <c r="AG65" s="493">
        <v>0.23383999999999999</v>
      </c>
      <c r="AH65" s="491">
        <v>900</v>
      </c>
      <c r="AI65" s="493">
        <v>1</v>
      </c>
      <c r="AJ65" s="493">
        <v>0.23380000000000001</v>
      </c>
      <c r="AK65" s="491">
        <v>50</v>
      </c>
      <c r="AL65" s="493">
        <v>5.5599999999999997E-2</v>
      </c>
      <c r="AM65" s="493">
        <v>1.2999999999999999E-2</v>
      </c>
      <c r="AN65" s="491" t="s">
        <v>2804</v>
      </c>
      <c r="AO65" s="491" t="s">
        <v>2816</v>
      </c>
      <c r="AP65" s="494">
        <v>1</v>
      </c>
      <c r="AQ65" s="498">
        <v>0.74729999999999996</v>
      </c>
      <c r="AR65" s="498">
        <v>0.36149999999999999</v>
      </c>
      <c r="AS65" s="494">
        <v>0.24</v>
      </c>
      <c r="AT65" s="498">
        <v>0.17929999999999999</v>
      </c>
      <c r="AU65" s="498">
        <v>8.6800000000000002E-2</v>
      </c>
      <c r="AV65" s="495" t="s">
        <v>3128</v>
      </c>
      <c r="AW65" s="491">
        <v>2021</v>
      </c>
      <c r="AX65" s="491">
        <v>0</v>
      </c>
      <c r="AY65" s="491">
        <v>0</v>
      </c>
      <c r="AZ65" s="491">
        <v>0</v>
      </c>
      <c r="BA65" s="481" t="s">
        <v>2839</v>
      </c>
      <c r="BB65" s="481" t="s">
        <v>2840</v>
      </c>
      <c r="BC65" s="481" t="s">
        <v>2841</v>
      </c>
      <c r="BD65" s="479">
        <v>2022</v>
      </c>
      <c r="BE65" s="479">
        <v>50</v>
      </c>
      <c r="BF65" s="479">
        <v>0</v>
      </c>
      <c r="BG65" s="479">
        <v>50</v>
      </c>
      <c r="BH65" s="481" t="s">
        <v>2842</v>
      </c>
      <c r="BI65" s="480">
        <v>28000000</v>
      </c>
      <c r="BJ65" s="481" t="s">
        <v>2840</v>
      </c>
      <c r="BK65" s="479">
        <v>2023</v>
      </c>
      <c r="BL65" s="479">
        <v>850</v>
      </c>
      <c r="BM65" s="479">
        <v>850</v>
      </c>
      <c r="BN65" s="479">
        <v>0</v>
      </c>
      <c r="BO65" s="496">
        <v>1663962000</v>
      </c>
      <c r="BP65" s="483">
        <v>880069077</v>
      </c>
      <c r="BQ65" s="480">
        <v>382312198</v>
      </c>
      <c r="BR65" s="481" t="s">
        <v>27</v>
      </c>
    </row>
    <row r="66" spans="1:70" ht="25.5">
      <c r="A66" s="490">
        <v>124</v>
      </c>
      <c r="B66" s="491">
        <v>2</v>
      </c>
      <c r="C66" s="491" t="s">
        <v>2465</v>
      </c>
      <c r="D66" s="491" t="s">
        <v>2693</v>
      </c>
      <c r="E66" s="491">
        <v>5</v>
      </c>
      <c r="F66" s="491">
        <v>54</v>
      </c>
      <c r="G66" s="491" t="s">
        <v>2694</v>
      </c>
      <c r="H66" s="491" t="s">
        <v>3146</v>
      </c>
      <c r="I66" s="491">
        <v>498</v>
      </c>
      <c r="J66" s="492">
        <v>0</v>
      </c>
      <c r="K66" s="491">
        <v>124</v>
      </c>
      <c r="L66" s="491" t="s">
        <v>2695</v>
      </c>
      <c r="M66" s="491">
        <v>17371</v>
      </c>
      <c r="N66" s="491">
        <v>1737</v>
      </c>
      <c r="O66" s="491" t="s">
        <v>2024</v>
      </c>
      <c r="P66" s="491" t="s">
        <v>3147</v>
      </c>
      <c r="Q66" s="491" t="s">
        <v>2789</v>
      </c>
      <c r="R66" s="491">
        <v>17371</v>
      </c>
      <c r="S66" s="491" t="s">
        <v>2697</v>
      </c>
      <c r="T66" s="491">
        <v>1</v>
      </c>
      <c r="U66" s="491" t="s">
        <v>3148</v>
      </c>
      <c r="V66" s="491" t="s">
        <v>3149</v>
      </c>
      <c r="W66" s="491">
        <v>1</v>
      </c>
      <c r="X66" s="491">
        <v>9</v>
      </c>
      <c r="Y66" s="491" t="s">
        <v>2935</v>
      </c>
      <c r="Z66" s="491" t="s">
        <v>3150</v>
      </c>
      <c r="AA66" s="491">
        <v>85</v>
      </c>
      <c r="AB66" s="491" t="s">
        <v>3065</v>
      </c>
      <c r="AC66" s="491">
        <v>34</v>
      </c>
      <c r="AD66" s="491" t="s">
        <v>3151</v>
      </c>
      <c r="AE66" s="491">
        <v>74</v>
      </c>
      <c r="AF66" s="491" t="s">
        <v>2696</v>
      </c>
      <c r="AG66" s="493">
        <v>1</v>
      </c>
      <c r="AH66" s="491">
        <v>0</v>
      </c>
      <c r="AI66" s="493">
        <v>0</v>
      </c>
      <c r="AJ66" s="493">
        <v>0</v>
      </c>
      <c r="AK66" s="491">
        <v>0</v>
      </c>
      <c r="AL66" s="493">
        <v>0</v>
      </c>
      <c r="AM66" s="493">
        <v>0</v>
      </c>
      <c r="AN66" s="491" t="s">
        <v>2816</v>
      </c>
      <c r="AO66" s="491" t="s">
        <v>2816</v>
      </c>
      <c r="AP66" s="494">
        <v>0.48</v>
      </c>
      <c r="AQ66" s="498">
        <v>0.3947</v>
      </c>
      <c r="AR66" s="498">
        <v>0.30459999999999998</v>
      </c>
      <c r="AS66" s="494">
        <v>0.09</v>
      </c>
      <c r="AT66" s="498">
        <v>3.5529999999999999E-2</v>
      </c>
      <c r="AU66" s="498">
        <v>2.741E-2</v>
      </c>
      <c r="AV66" s="495" t="s">
        <v>3152</v>
      </c>
      <c r="AW66" s="491">
        <v>2021</v>
      </c>
      <c r="AX66" s="491">
        <v>0</v>
      </c>
      <c r="AY66" s="491">
        <v>0</v>
      </c>
      <c r="AZ66" s="491">
        <v>0</v>
      </c>
      <c r="BA66" s="481" t="s">
        <v>2839</v>
      </c>
      <c r="BB66" s="481" t="s">
        <v>2840</v>
      </c>
      <c r="BC66" s="481" t="s">
        <v>2841</v>
      </c>
      <c r="BD66" s="479">
        <v>2022</v>
      </c>
      <c r="BE66" s="479">
        <v>0</v>
      </c>
      <c r="BF66" s="479">
        <v>0</v>
      </c>
      <c r="BG66" s="479">
        <v>0</v>
      </c>
      <c r="BH66" s="481" t="s">
        <v>2842</v>
      </c>
      <c r="BI66" s="481" t="s">
        <v>2497</v>
      </c>
      <c r="BJ66" s="481" t="s">
        <v>2840</v>
      </c>
      <c r="BK66" s="479">
        <v>2023</v>
      </c>
      <c r="BL66" s="479">
        <v>0</v>
      </c>
      <c r="BM66" s="479">
        <v>0</v>
      </c>
      <c r="BN66" s="479">
        <v>0</v>
      </c>
      <c r="BO66" s="489" t="s">
        <v>2842</v>
      </c>
      <c r="BP66" s="485" t="s">
        <v>2496</v>
      </c>
      <c r="BQ66" s="485" t="s">
        <v>2496</v>
      </c>
      <c r="BR66" s="481" t="s">
        <v>27</v>
      </c>
    </row>
    <row r="67" spans="1:70" ht="25.5">
      <c r="A67" s="490">
        <v>125</v>
      </c>
      <c r="B67" s="491">
        <v>2</v>
      </c>
      <c r="C67" s="491" t="s">
        <v>2465</v>
      </c>
      <c r="D67" s="491" t="s">
        <v>2693</v>
      </c>
      <c r="E67" s="491">
        <v>5</v>
      </c>
      <c r="F67" s="491">
        <v>55</v>
      </c>
      <c r="G67" s="491" t="s">
        <v>2698</v>
      </c>
      <c r="H67" s="491" t="s">
        <v>3153</v>
      </c>
      <c r="I67" s="491">
        <v>329</v>
      </c>
      <c r="J67" s="492">
        <v>0</v>
      </c>
      <c r="K67" s="499">
        <v>125</v>
      </c>
      <c r="L67" s="491" t="s">
        <v>2699</v>
      </c>
      <c r="M67" s="491">
        <v>17393</v>
      </c>
      <c r="N67" s="491">
        <v>1739</v>
      </c>
      <c r="O67" s="491" t="s">
        <v>2701</v>
      </c>
      <c r="P67" s="491" t="s">
        <v>2950</v>
      </c>
      <c r="Q67" s="491" t="s">
        <v>2801</v>
      </c>
      <c r="R67" s="491">
        <v>17393</v>
      </c>
      <c r="S67" s="491" t="s">
        <v>2702</v>
      </c>
      <c r="T67" s="491">
        <v>450</v>
      </c>
      <c r="U67" s="491" t="s">
        <v>2848</v>
      </c>
      <c r="V67" s="491" t="s">
        <v>3154</v>
      </c>
      <c r="W67" s="491">
        <v>3</v>
      </c>
      <c r="X67" s="491">
        <v>7</v>
      </c>
      <c r="Y67" s="491" t="s">
        <v>2850</v>
      </c>
      <c r="Z67" s="491" t="s">
        <v>3155</v>
      </c>
      <c r="AA67" s="491">
        <v>98</v>
      </c>
      <c r="AB67" s="491" t="s">
        <v>3088</v>
      </c>
      <c r="AC67" s="491">
        <v>35</v>
      </c>
      <c r="AD67" s="491" t="s">
        <v>3156</v>
      </c>
      <c r="AE67" s="491">
        <v>78</v>
      </c>
      <c r="AF67" s="491" t="s">
        <v>2700</v>
      </c>
      <c r="AG67" s="493">
        <v>0.23119000000000001</v>
      </c>
      <c r="AH67" s="491">
        <v>219</v>
      </c>
      <c r="AI67" s="493">
        <v>0.48670000000000002</v>
      </c>
      <c r="AJ67" s="493">
        <v>1.7999999999999999E-2</v>
      </c>
      <c r="AK67" s="491">
        <v>200</v>
      </c>
      <c r="AL67" s="493">
        <v>0.44440000000000002</v>
      </c>
      <c r="AM67" s="493">
        <v>1.6400000000000001E-2</v>
      </c>
      <c r="AN67" s="491" t="s">
        <v>2853</v>
      </c>
      <c r="AO67" s="491" t="s">
        <v>2853</v>
      </c>
      <c r="AP67" s="494">
        <v>0.16</v>
      </c>
      <c r="AQ67" s="498">
        <v>0.3947</v>
      </c>
      <c r="AR67" s="498">
        <v>0.30459999999999998</v>
      </c>
      <c r="AS67" s="494">
        <v>0.09</v>
      </c>
      <c r="AT67" s="498">
        <v>3.5529999999999999E-2</v>
      </c>
      <c r="AU67" s="498">
        <v>2.741E-2</v>
      </c>
      <c r="AV67" s="495" t="s">
        <v>3157</v>
      </c>
      <c r="AW67" s="491">
        <v>2021</v>
      </c>
      <c r="AX67" s="491">
        <v>0</v>
      </c>
      <c r="AY67" s="491">
        <v>0</v>
      </c>
      <c r="AZ67" s="491">
        <v>0</v>
      </c>
      <c r="BA67" s="481" t="s">
        <v>2839</v>
      </c>
      <c r="BB67" s="481" t="s">
        <v>2840</v>
      </c>
      <c r="BC67" s="481" t="s">
        <v>2841</v>
      </c>
      <c r="BD67" s="479">
        <v>2022</v>
      </c>
      <c r="BE67" s="479">
        <v>200</v>
      </c>
      <c r="BF67" s="479">
        <v>0</v>
      </c>
      <c r="BG67" s="479">
        <v>200</v>
      </c>
      <c r="BH67" s="480">
        <v>80000000</v>
      </c>
      <c r="BI67" s="480">
        <v>156540001</v>
      </c>
      <c r="BJ67" s="480">
        <v>11710001</v>
      </c>
      <c r="BK67" s="479">
        <v>2023</v>
      </c>
      <c r="BL67" s="479">
        <v>0</v>
      </c>
      <c r="BM67" s="479">
        <v>0</v>
      </c>
      <c r="BN67" s="479">
        <v>0</v>
      </c>
      <c r="BO67" s="489" t="s">
        <v>2842</v>
      </c>
      <c r="BP67" s="485" t="s">
        <v>2496</v>
      </c>
      <c r="BQ67" s="485" t="s">
        <v>2496</v>
      </c>
      <c r="BR67" s="481" t="s">
        <v>27</v>
      </c>
    </row>
    <row r="68" spans="1:70">
      <c r="A68" s="490">
        <v>126</v>
      </c>
      <c r="B68" s="491">
        <v>2</v>
      </c>
      <c r="C68" s="491" t="s">
        <v>2465</v>
      </c>
      <c r="D68" s="491" t="s">
        <v>2693</v>
      </c>
      <c r="E68" s="491">
        <v>5</v>
      </c>
      <c r="F68" s="491">
        <v>55</v>
      </c>
      <c r="G68" s="491" t="s">
        <v>2698</v>
      </c>
      <c r="H68" s="491" t="s">
        <v>3158</v>
      </c>
      <c r="I68" s="491">
        <v>424</v>
      </c>
      <c r="J68" s="492">
        <v>0</v>
      </c>
      <c r="K68" s="491">
        <v>126</v>
      </c>
      <c r="L68" s="491" t="s">
        <v>2704</v>
      </c>
      <c r="M68" s="491">
        <v>17392</v>
      </c>
      <c r="N68" s="491">
        <v>1739</v>
      </c>
      <c r="O68" s="491" t="s">
        <v>2701</v>
      </c>
      <c r="P68" s="491" t="s">
        <v>3030</v>
      </c>
      <c r="Q68" s="491" t="s">
        <v>2801</v>
      </c>
      <c r="R68" s="491">
        <v>17392</v>
      </c>
      <c r="S68" s="491" t="s">
        <v>2589</v>
      </c>
      <c r="T68" s="491">
        <v>1</v>
      </c>
      <c r="U68" s="491" t="s">
        <v>2916</v>
      </c>
      <c r="V68" s="491" t="s">
        <v>3159</v>
      </c>
      <c r="W68" s="491">
        <v>2</v>
      </c>
      <c r="X68" s="491">
        <v>6</v>
      </c>
      <c r="Y68" s="491" t="s">
        <v>1881</v>
      </c>
      <c r="Z68" s="491" t="s">
        <v>3160</v>
      </c>
      <c r="AA68" s="491">
        <v>98</v>
      </c>
      <c r="AB68" s="491" t="s">
        <v>3088</v>
      </c>
      <c r="AC68" s="491">
        <v>35</v>
      </c>
      <c r="AD68" s="491" t="s">
        <v>3156</v>
      </c>
      <c r="AE68" s="491">
        <v>77</v>
      </c>
      <c r="AF68" s="491" t="s">
        <v>2705</v>
      </c>
      <c r="AG68" s="493">
        <v>0.35421999999999998</v>
      </c>
      <c r="AH68" s="491">
        <v>1</v>
      </c>
      <c r="AI68" s="493">
        <v>1</v>
      </c>
      <c r="AJ68" s="493">
        <v>5.67E-2</v>
      </c>
      <c r="AK68" s="491">
        <v>0</v>
      </c>
      <c r="AL68" s="493">
        <v>0</v>
      </c>
      <c r="AM68" s="493">
        <v>0</v>
      </c>
      <c r="AN68" s="491" t="s">
        <v>2804</v>
      </c>
      <c r="AO68" s="491" t="s">
        <v>2816</v>
      </c>
      <c r="AP68" s="494">
        <v>0.16</v>
      </c>
      <c r="AQ68" s="498">
        <v>0.3947</v>
      </c>
      <c r="AR68" s="498">
        <v>0.30459999999999998</v>
      </c>
      <c r="AS68" s="494">
        <v>0.09</v>
      </c>
      <c r="AT68" s="498">
        <v>3.5529999999999999E-2</v>
      </c>
      <c r="AU68" s="498">
        <v>2.741E-2</v>
      </c>
      <c r="AV68" s="495" t="s">
        <v>3157</v>
      </c>
      <c r="AW68" s="491">
        <v>2021</v>
      </c>
      <c r="AX68" s="491">
        <v>0</v>
      </c>
      <c r="AY68" s="491">
        <v>0</v>
      </c>
      <c r="AZ68" s="491">
        <v>0</v>
      </c>
      <c r="BA68" s="481" t="s">
        <v>2839</v>
      </c>
      <c r="BB68" s="481" t="s">
        <v>2840</v>
      </c>
      <c r="BC68" s="481" t="s">
        <v>2841</v>
      </c>
      <c r="BD68" s="479">
        <v>2022</v>
      </c>
      <c r="BE68" s="479">
        <v>0</v>
      </c>
      <c r="BF68" s="479">
        <v>0</v>
      </c>
      <c r="BG68" s="479">
        <v>0</v>
      </c>
      <c r="BH68" s="481" t="s">
        <v>2842</v>
      </c>
      <c r="BI68" s="481" t="s">
        <v>2497</v>
      </c>
      <c r="BJ68" s="481" t="s">
        <v>2840</v>
      </c>
      <c r="BK68" s="479">
        <v>2023</v>
      </c>
      <c r="BL68" s="479">
        <v>1</v>
      </c>
      <c r="BM68" s="479">
        <v>1</v>
      </c>
      <c r="BN68" s="479">
        <v>0</v>
      </c>
      <c r="BO68" s="496">
        <v>300000000</v>
      </c>
      <c r="BP68" s="483">
        <v>281216404</v>
      </c>
      <c r="BQ68" s="480">
        <v>46150000</v>
      </c>
      <c r="BR68" s="481" t="s">
        <v>27</v>
      </c>
    </row>
    <row r="69" spans="1:70" ht="25.5">
      <c r="A69" s="490">
        <v>127</v>
      </c>
      <c r="B69" s="491">
        <v>2</v>
      </c>
      <c r="C69" s="491" t="s">
        <v>2465</v>
      </c>
      <c r="D69" s="491" t="s">
        <v>2693</v>
      </c>
      <c r="E69" s="491">
        <v>5</v>
      </c>
      <c r="F69" s="491">
        <v>55</v>
      </c>
      <c r="G69" s="491" t="s">
        <v>2698</v>
      </c>
      <c r="H69" s="491" t="s">
        <v>3158</v>
      </c>
      <c r="I69" s="491">
        <v>424</v>
      </c>
      <c r="J69" s="492">
        <v>0</v>
      </c>
      <c r="K69" s="491">
        <v>127</v>
      </c>
      <c r="L69" s="491" t="s">
        <v>2707</v>
      </c>
      <c r="M69" s="491">
        <v>17391</v>
      </c>
      <c r="N69" s="491">
        <v>1739</v>
      </c>
      <c r="O69" s="491" t="s">
        <v>2701</v>
      </c>
      <c r="P69" s="491" t="s">
        <v>2909</v>
      </c>
      <c r="Q69" s="491" t="s">
        <v>2801</v>
      </c>
      <c r="R69" s="491">
        <v>17391</v>
      </c>
      <c r="S69" s="491" t="s">
        <v>2709</v>
      </c>
      <c r="T69" s="491">
        <v>17</v>
      </c>
      <c r="U69" s="491" t="s">
        <v>3161</v>
      </c>
      <c r="V69" s="491" t="s">
        <v>3161</v>
      </c>
      <c r="W69" s="491">
        <v>1</v>
      </c>
      <c r="X69" s="491">
        <v>6</v>
      </c>
      <c r="Y69" s="491" t="s">
        <v>1881</v>
      </c>
      <c r="Z69" s="491" t="s">
        <v>3160</v>
      </c>
      <c r="AA69" s="491">
        <v>98</v>
      </c>
      <c r="AB69" s="491" t="s">
        <v>3088</v>
      </c>
      <c r="AC69" s="491">
        <v>35</v>
      </c>
      <c r="AD69" s="491" t="s">
        <v>3156</v>
      </c>
      <c r="AE69" s="491">
        <v>76</v>
      </c>
      <c r="AF69" s="491" t="s">
        <v>2708</v>
      </c>
      <c r="AG69" s="493">
        <v>0.10177</v>
      </c>
      <c r="AH69" s="491">
        <v>0</v>
      </c>
      <c r="AI69" s="493">
        <v>1</v>
      </c>
      <c r="AJ69" s="493">
        <v>1.6299999999999999E-2</v>
      </c>
      <c r="AK69" s="491">
        <v>18</v>
      </c>
      <c r="AL69" s="493">
        <v>1.0588</v>
      </c>
      <c r="AM69" s="493">
        <v>1.72E-2</v>
      </c>
      <c r="AN69" s="491" t="s">
        <v>2804</v>
      </c>
      <c r="AO69" s="491" t="s">
        <v>2804</v>
      </c>
      <c r="AP69" s="494">
        <v>0.16</v>
      </c>
      <c r="AQ69" s="498">
        <v>0.3947</v>
      </c>
      <c r="AR69" s="498">
        <v>0.30459999999999998</v>
      </c>
      <c r="AS69" s="494">
        <v>0.09</v>
      </c>
      <c r="AT69" s="498">
        <v>3.5529999999999999E-2</v>
      </c>
      <c r="AU69" s="498">
        <v>2.741E-2</v>
      </c>
      <c r="AV69" s="495" t="s">
        <v>3157</v>
      </c>
      <c r="AW69" s="491">
        <v>2021</v>
      </c>
      <c r="AX69" s="491">
        <v>17</v>
      </c>
      <c r="AY69" s="491">
        <v>17</v>
      </c>
      <c r="AZ69" s="491">
        <v>18</v>
      </c>
      <c r="BA69" s="480">
        <v>253125000</v>
      </c>
      <c r="BB69" s="480">
        <v>248076704</v>
      </c>
      <c r="BC69" s="480">
        <v>238015204</v>
      </c>
      <c r="BD69" s="479">
        <v>2022</v>
      </c>
      <c r="BE69" s="479">
        <v>0</v>
      </c>
      <c r="BF69" s="479">
        <v>17</v>
      </c>
      <c r="BG69" s="479">
        <v>0</v>
      </c>
      <c r="BH69" s="481" t="s">
        <v>2842</v>
      </c>
      <c r="BI69" s="481" t="s">
        <v>2497</v>
      </c>
      <c r="BJ69" s="481" t="s">
        <v>2840</v>
      </c>
      <c r="BK69" s="479">
        <v>2023</v>
      </c>
      <c r="BL69" s="479">
        <v>0</v>
      </c>
      <c r="BM69" s="479">
        <v>0</v>
      </c>
      <c r="BN69" s="479">
        <v>0</v>
      </c>
      <c r="BO69" s="489" t="s">
        <v>2842</v>
      </c>
      <c r="BP69" s="485" t="s">
        <v>2496</v>
      </c>
      <c r="BQ69" s="485" t="s">
        <v>2496</v>
      </c>
      <c r="BR69" s="481" t="s">
        <v>27</v>
      </c>
    </row>
    <row r="70" spans="1:70">
      <c r="A70" s="490">
        <v>128</v>
      </c>
      <c r="B70" s="491">
        <v>2</v>
      </c>
      <c r="C70" s="491" t="s">
        <v>2465</v>
      </c>
      <c r="D70" s="491" t="s">
        <v>2693</v>
      </c>
      <c r="E70" s="491">
        <v>5</v>
      </c>
      <c r="F70" s="491">
        <v>55</v>
      </c>
      <c r="G70" s="491" t="s">
        <v>2698</v>
      </c>
      <c r="H70" s="491" t="s">
        <v>3158</v>
      </c>
      <c r="I70" s="491">
        <v>424</v>
      </c>
      <c r="J70" s="492">
        <v>0</v>
      </c>
      <c r="K70" s="491">
        <v>128</v>
      </c>
      <c r="L70" s="491" t="s">
        <v>2710</v>
      </c>
      <c r="M70" s="491">
        <v>17394</v>
      </c>
      <c r="N70" s="491">
        <v>1739</v>
      </c>
      <c r="O70" s="491" t="s">
        <v>2701</v>
      </c>
      <c r="P70" s="491" t="s">
        <v>3162</v>
      </c>
      <c r="Q70" s="491" t="s">
        <v>2801</v>
      </c>
      <c r="R70" s="491">
        <v>17394</v>
      </c>
      <c r="S70" s="491" t="s">
        <v>3163</v>
      </c>
      <c r="T70" s="491">
        <v>40</v>
      </c>
      <c r="U70" s="491" t="s">
        <v>3161</v>
      </c>
      <c r="V70" s="491" t="s">
        <v>3164</v>
      </c>
      <c r="W70" s="491">
        <v>4</v>
      </c>
      <c r="X70" s="491">
        <v>7</v>
      </c>
      <c r="Y70" s="491" t="s">
        <v>2850</v>
      </c>
      <c r="Z70" s="491" t="s">
        <v>3165</v>
      </c>
      <c r="AA70" s="491">
        <v>98</v>
      </c>
      <c r="AB70" s="491" t="s">
        <v>3088</v>
      </c>
      <c r="AC70" s="491">
        <v>35</v>
      </c>
      <c r="AD70" s="491" t="s">
        <v>3156</v>
      </c>
      <c r="AE70" s="491">
        <v>79</v>
      </c>
      <c r="AF70" s="491" t="s">
        <v>2711</v>
      </c>
      <c r="AG70" s="493">
        <v>0.31280999999999998</v>
      </c>
      <c r="AH70" s="491">
        <v>27</v>
      </c>
      <c r="AI70" s="493">
        <v>0.67500000000000004</v>
      </c>
      <c r="AJ70" s="493">
        <v>3.3799999999999997E-2</v>
      </c>
      <c r="AK70" s="491">
        <v>12</v>
      </c>
      <c r="AL70" s="493">
        <v>0.3</v>
      </c>
      <c r="AM70" s="493">
        <v>1.4999999999999999E-2</v>
      </c>
      <c r="AN70" s="491" t="s">
        <v>2853</v>
      </c>
      <c r="AO70" s="491" t="s">
        <v>2816</v>
      </c>
      <c r="AP70" s="494">
        <v>0.16</v>
      </c>
      <c r="AQ70" s="498">
        <v>0.3947</v>
      </c>
      <c r="AR70" s="498">
        <v>0.30459999999999998</v>
      </c>
      <c r="AS70" s="494">
        <v>0.09</v>
      </c>
      <c r="AT70" s="498">
        <v>3.5529999999999999E-2</v>
      </c>
      <c r="AU70" s="498">
        <v>2.741E-2</v>
      </c>
      <c r="AV70" s="495" t="s">
        <v>3157</v>
      </c>
      <c r="AW70" s="491">
        <v>2021</v>
      </c>
      <c r="AX70" s="491">
        <v>0</v>
      </c>
      <c r="AY70" s="491">
        <v>0</v>
      </c>
      <c r="AZ70" s="491">
        <v>0</v>
      </c>
      <c r="BA70" s="481" t="s">
        <v>2839</v>
      </c>
      <c r="BB70" s="481" t="s">
        <v>2840</v>
      </c>
      <c r="BC70" s="481" t="s">
        <v>2841</v>
      </c>
      <c r="BD70" s="479">
        <v>2022</v>
      </c>
      <c r="BE70" s="479">
        <v>13</v>
      </c>
      <c r="BF70" s="479">
        <v>0</v>
      </c>
      <c r="BG70" s="479">
        <v>10</v>
      </c>
      <c r="BH70" s="480">
        <v>200000000</v>
      </c>
      <c r="BI70" s="480">
        <v>156540001</v>
      </c>
      <c r="BJ70" s="480">
        <v>11710001</v>
      </c>
      <c r="BK70" s="479">
        <v>2023</v>
      </c>
      <c r="BL70" s="479">
        <v>13</v>
      </c>
      <c r="BM70" s="479">
        <v>14</v>
      </c>
      <c r="BN70" s="479">
        <v>2</v>
      </c>
      <c r="BO70" s="496">
        <v>350000000</v>
      </c>
      <c r="BP70" s="483">
        <v>358000000</v>
      </c>
      <c r="BQ70" s="480">
        <v>79350000</v>
      </c>
      <c r="BR70" s="481" t="s">
        <v>27</v>
      </c>
    </row>
    <row r="71" spans="1:70">
      <c r="A71" s="490">
        <v>129</v>
      </c>
      <c r="B71" s="491">
        <v>2</v>
      </c>
      <c r="C71" s="491" t="s">
        <v>2465</v>
      </c>
      <c r="D71" s="491" t="s">
        <v>2693</v>
      </c>
      <c r="E71" s="491">
        <v>5</v>
      </c>
      <c r="F71" s="491">
        <v>57</v>
      </c>
      <c r="G71" s="491" t="s">
        <v>2720</v>
      </c>
      <c r="H71" s="491" t="s">
        <v>2926</v>
      </c>
      <c r="I71" s="491" t="s">
        <v>2926</v>
      </c>
      <c r="J71" s="492">
        <v>0</v>
      </c>
      <c r="K71" s="491">
        <v>129</v>
      </c>
      <c r="L71" s="491" t="s">
        <v>2714</v>
      </c>
      <c r="M71" s="491">
        <v>17412</v>
      </c>
      <c r="N71" s="491">
        <v>1741</v>
      </c>
      <c r="O71" s="491" t="s">
        <v>2716</v>
      </c>
      <c r="P71" s="491" t="s">
        <v>3166</v>
      </c>
      <c r="Q71" s="491" t="s">
        <v>2789</v>
      </c>
      <c r="R71" s="491">
        <v>17412</v>
      </c>
      <c r="S71" s="491" t="s">
        <v>2570</v>
      </c>
      <c r="T71" s="491" t="s">
        <v>3167</v>
      </c>
      <c r="U71" s="491" t="s">
        <v>3168</v>
      </c>
      <c r="V71" s="491" t="s">
        <v>3169</v>
      </c>
      <c r="W71" s="491">
        <v>2</v>
      </c>
      <c r="X71" s="491">
        <v>10</v>
      </c>
      <c r="Y71" s="491" t="s">
        <v>3170</v>
      </c>
      <c r="Z71" s="491" t="s">
        <v>3171</v>
      </c>
      <c r="AA71" s="491">
        <v>98</v>
      </c>
      <c r="AB71" s="491" t="s">
        <v>3088</v>
      </c>
      <c r="AC71" s="491">
        <v>35</v>
      </c>
      <c r="AD71" s="491" t="s">
        <v>3156</v>
      </c>
      <c r="AE71" s="491">
        <v>83</v>
      </c>
      <c r="AF71" s="491" t="s">
        <v>2718</v>
      </c>
      <c r="AG71" s="493">
        <v>2.3470000000000001E-2</v>
      </c>
      <c r="AH71" s="491">
        <v>2</v>
      </c>
      <c r="AI71" s="493">
        <v>0.75</v>
      </c>
      <c r="AJ71" s="493">
        <v>6.3E-3</v>
      </c>
      <c r="AK71" s="491">
        <v>2</v>
      </c>
      <c r="AL71" s="493">
        <v>0.5</v>
      </c>
      <c r="AM71" s="493">
        <v>4.1999999999999997E-3</v>
      </c>
      <c r="AN71" s="491" t="s">
        <v>2796</v>
      </c>
      <c r="AO71" s="491" t="s">
        <v>2853</v>
      </c>
      <c r="AP71" s="494">
        <v>0.36</v>
      </c>
      <c r="AQ71" s="498">
        <v>0.3947</v>
      </c>
      <c r="AR71" s="498">
        <v>0.30459999999999998</v>
      </c>
      <c r="AS71" s="494">
        <v>0.09</v>
      </c>
      <c r="AT71" s="498">
        <v>3.5529999999999999E-2</v>
      </c>
      <c r="AU71" s="498">
        <v>2.741E-2</v>
      </c>
      <c r="AV71" s="495" t="s">
        <v>3081</v>
      </c>
      <c r="AW71" s="491">
        <v>2021</v>
      </c>
      <c r="AX71" s="491">
        <v>1</v>
      </c>
      <c r="AY71" s="491">
        <v>1</v>
      </c>
      <c r="AZ71" s="491">
        <v>1</v>
      </c>
      <c r="BA71" s="480">
        <v>63512000</v>
      </c>
      <c r="BB71" s="480">
        <v>54000000</v>
      </c>
      <c r="BC71" s="481" t="s">
        <v>2841</v>
      </c>
      <c r="BD71" s="479">
        <v>2022</v>
      </c>
      <c r="BE71" s="479">
        <v>1</v>
      </c>
      <c r="BF71" s="479">
        <v>1</v>
      </c>
      <c r="BG71" s="479">
        <v>1</v>
      </c>
      <c r="BH71" s="480">
        <v>56458000</v>
      </c>
      <c r="BI71" s="480">
        <v>75000000</v>
      </c>
      <c r="BJ71" s="480">
        <v>15000000</v>
      </c>
      <c r="BK71" s="479">
        <v>2023</v>
      </c>
      <c r="BL71" s="479">
        <v>1</v>
      </c>
      <c r="BM71" s="479">
        <v>1</v>
      </c>
      <c r="BN71" s="479">
        <v>0</v>
      </c>
      <c r="BO71" s="496">
        <v>110000000</v>
      </c>
      <c r="BP71" s="483">
        <v>180000000</v>
      </c>
      <c r="BQ71" s="480">
        <v>8709295</v>
      </c>
      <c r="BR71" s="481" t="s">
        <v>27</v>
      </c>
    </row>
    <row r="72" spans="1:70">
      <c r="A72" s="490">
        <v>130</v>
      </c>
      <c r="B72" s="491">
        <v>2</v>
      </c>
      <c r="C72" s="491" t="s">
        <v>2465</v>
      </c>
      <c r="D72" s="491" t="s">
        <v>2693</v>
      </c>
      <c r="E72" s="491">
        <v>5</v>
      </c>
      <c r="F72" s="491">
        <v>57</v>
      </c>
      <c r="G72" s="491" t="s">
        <v>2720</v>
      </c>
      <c r="H72" s="491" t="s">
        <v>2926</v>
      </c>
      <c r="I72" s="491" t="s">
        <v>2926</v>
      </c>
      <c r="J72" s="492">
        <v>0</v>
      </c>
      <c r="K72" s="491">
        <v>130</v>
      </c>
      <c r="L72" s="491" t="s">
        <v>2717</v>
      </c>
      <c r="M72" s="491">
        <v>17411</v>
      </c>
      <c r="N72" s="491">
        <v>1741</v>
      </c>
      <c r="O72" s="491" t="s">
        <v>2716</v>
      </c>
      <c r="P72" s="491" t="s">
        <v>3172</v>
      </c>
      <c r="Q72" s="491" t="s">
        <v>2801</v>
      </c>
      <c r="R72" s="491">
        <v>17411</v>
      </c>
      <c r="S72" s="491" t="s">
        <v>2570</v>
      </c>
      <c r="T72" s="491" t="s">
        <v>3173</v>
      </c>
      <c r="U72" s="491" t="s">
        <v>3105</v>
      </c>
      <c r="V72" s="491" t="s">
        <v>3174</v>
      </c>
      <c r="W72" s="491">
        <v>1</v>
      </c>
      <c r="X72" s="491">
        <v>1</v>
      </c>
      <c r="Y72" s="491" t="s">
        <v>2713</v>
      </c>
      <c r="Z72" s="491" t="s">
        <v>3175</v>
      </c>
      <c r="AA72" s="491">
        <v>98</v>
      </c>
      <c r="AB72" s="491" t="s">
        <v>3088</v>
      </c>
      <c r="AC72" s="491">
        <v>37</v>
      </c>
      <c r="AD72" s="491" t="s">
        <v>3175</v>
      </c>
      <c r="AE72" s="491">
        <v>82</v>
      </c>
      <c r="AF72" s="491" t="s">
        <v>2722</v>
      </c>
      <c r="AG72" s="493">
        <v>0.53247</v>
      </c>
      <c r="AH72" s="491">
        <v>2</v>
      </c>
      <c r="AI72" s="493">
        <v>0.75</v>
      </c>
      <c r="AJ72" s="493">
        <v>0.14380000000000001</v>
      </c>
      <c r="AK72" s="491">
        <v>3.25</v>
      </c>
      <c r="AL72" s="493">
        <v>0.6875</v>
      </c>
      <c r="AM72" s="493">
        <v>0.1318</v>
      </c>
      <c r="AN72" s="491" t="s">
        <v>2796</v>
      </c>
      <c r="AO72" s="491" t="s">
        <v>2853</v>
      </c>
      <c r="AP72" s="494">
        <v>0.36</v>
      </c>
      <c r="AQ72" s="498">
        <v>0.3947</v>
      </c>
      <c r="AR72" s="498">
        <v>0.30459999999999998</v>
      </c>
      <c r="AS72" s="494">
        <v>0.09</v>
      </c>
      <c r="AT72" s="498">
        <v>3.5529999999999999E-2</v>
      </c>
      <c r="AU72" s="498">
        <v>2.741E-2</v>
      </c>
      <c r="AV72" s="495" t="s">
        <v>3081</v>
      </c>
      <c r="AW72" s="491">
        <v>2021</v>
      </c>
      <c r="AX72" s="491">
        <v>1</v>
      </c>
      <c r="AY72" s="491">
        <v>1</v>
      </c>
      <c r="AZ72" s="491">
        <v>1</v>
      </c>
      <c r="BA72" s="480">
        <v>1430389000</v>
      </c>
      <c r="BB72" s="480">
        <v>1439849665</v>
      </c>
      <c r="BC72" s="480">
        <v>1277150231</v>
      </c>
      <c r="BD72" s="479">
        <v>2022</v>
      </c>
      <c r="BE72" s="479">
        <v>1</v>
      </c>
      <c r="BF72" s="479">
        <v>1</v>
      </c>
      <c r="BG72" s="479">
        <v>1</v>
      </c>
      <c r="BH72" s="480">
        <v>2106514000</v>
      </c>
      <c r="BI72" s="480">
        <v>2490965213</v>
      </c>
      <c r="BJ72" s="480">
        <v>1973815047</v>
      </c>
      <c r="BK72" s="479">
        <v>2023</v>
      </c>
      <c r="BL72" s="479">
        <v>1</v>
      </c>
      <c r="BM72" s="479">
        <v>1</v>
      </c>
      <c r="BN72" s="479">
        <v>0.75</v>
      </c>
      <c r="BO72" s="496">
        <v>2700000000</v>
      </c>
      <c r="BP72" s="483">
        <v>3074418638</v>
      </c>
      <c r="BQ72" s="480">
        <v>2347126195</v>
      </c>
      <c r="BR72" s="481" t="s">
        <v>27</v>
      </c>
    </row>
    <row r="73" spans="1:70">
      <c r="A73" s="490">
        <v>131</v>
      </c>
      <c r="B73" s="491">
        <v>2</v>
      </c>
      <c r="C73" s="491" t="s">
        <v>2465</v>
      </c>
      <c r="D73" s="491" t="s">
        <v>2693</v>
      </c>
      <c r="E73" s="491">
        <v>5</v>
      </c>
      <c r="F73" s="491">
        <v>57</v>
      </c>
      <c r="G73" s="491" t="s">
        <v>2720</v>
      </c>
      <c r="H73" s="491" t="s">
        <v>2926</v>
      </c>
      <c r="I73" s="491" t="s">
        <v>2926</v>
      </c>
      <c r="J73" s="492">
        <v>0</v>
      </c>
      <c r="K73" s="491">
        <v>131</v>
      </c>
      <c r="L73" s="491" t="s">
        <v>2721</v>
      </c>
      <c r="M73" s="491">
        <v>18411</v>
      </c>
      <c r="N73" s="491">
        <v>1841</v>
      </c>
      <c r="O73" s="491" t="s">
        <v>2036</v>
      </c>
      <c r="P73" s="491" t="s">
        <v>1298</v>
      </c>
      <c r="Q73" s="491" t="s">
        <v>2801</v>
      </c>
      <c r="R73" s="491">
        <v>18411</v>
      </c>
      <c r="S73" s="491" t="s">
        <v>2570</v>
      </c>
      <c r="T73" s="491" t="s">
        <v>3173</v>
      </c>
      <c r="U73" s="491" t="s">
        <v>3176</v>
      </c>
      <c r="V73" s="491" t="s">
        <v>3177</v>
      </c>
      <c r="W73" s="491">
        <v>1</v>
      </c>
      <c r="X73" s="491">
        <v>2</v>
      </c>
      <c r="Y73" s="491" t="s">
        <v>3178</v>
      </c>
      <c r="Z73" s="491" t="s">
        <v>3179</v>
      </c>
      <c r="AA73" s="491">
        <v>98</v>
      </c>
      <c r="AB73" s="491" t="s">
        <v>3088</v>
      </c>
      <c r="AC73" s="491">
        <v>38</v>
      </c>
      <c r="AD73" s="491" t="s">
        <v>3180</v>
      </c>
      <c r="AE73" s="491">
        <v>84</v>
      </c>
      <c r="AF73" s="491" t="s">
        <v>2715</v>
      </c>
      <c r="AG73" s="493">
        <v>0.44406000000000001</v>
      </c>
      <c r="AH73" s="491">
        <v>2</v>
      </c>
      <c r="AI73" s="493">
        <v>0.75</v>
      </c>
      <c r="AJ73" s="493">
        <v>0.11990000000000001</v>
      </c>
      <c r="AK73" s="491">
        <v>3.5</v>
      </c>
      <c r="AL73" s="493">
        <v>0.75</v>
      </c>
      <c r="AM73" s="493">
        <v>0.11990000000000001</v>
      </c>
      <c r="AN73" s="491" t="s">
        <v>2796</v>
      </c>
      <c r="AO73" s="491" t="s">
        <v>2853</v>
      </c>
      <c r="AP73" s="494">
        <v>0.36</v>
      </c>
      <c r="AQ73" s="498">
        <v>0.3947</v>
      </c>
      <c r="AR73" s="498">
        <v>0.30459999999999998</v>
      </c>
      <c r="AS73" s="494">
        <v>0.09</v>
      </c>
      <c r="AT73" s="498">
        <v>3.5529999999999999E-2</v>
      </c>
      <c r="AU73" s="498">
        <v>2.741E-2</v>
      </c>
      <c r="AV73" s="495" t="s">
        <v>3081</v>
      </c>
      <c r="AW73" s="491">
        <v>2021</v>
      </c>
      <c r="AX73" s="491">
        <v>1</v>
      </c>
      <c r="AY73" s="491">
        <v>1</v>
      </c>
      <c r="AZ73" s="491">
        <v>1</v>
      </c>
      <c r="BA73" s="480">
        <v>1191991000</v>
      </c>
      <c r="BB73" s="480">
        <v>1191855865</v>
      </c>
      <c r="BC73" s="480">
        <v>1028092336</v>
      </c>
      <c r="BD73" s="479">
        <v>2022</v>
      </c>
      <c r="BE73" s="479">
        <v>1</v>
      </c>
      <c r="BF73" s="479">
        <v>1</v>
      </c>
      <c r="BG73" s="479">
        <v>1</v>
      </c>
      <c r="BH73" s="480">
        <v>1412220000</v>
      </c>
      <c r="BI73" s="480">
        <v>1632142862</v>
      </c>
      <c r="BJ73" s="480">
        <v>1403826700</v>
      </c>
      <c r="BK73" s="479">
        <v>2023</v>
      </c>
      <c r="BL73" s="479">
        <v>1</v>
      </c>
      <c r="BM73" s="479">
        <v>1</v>
      </c>
      <c r="BN73" s="479">
        <v>1</v>
      </c>
      <c r="BO73" s="496">
        <v>2050000000</v>
      </c>
      <c r="BP73" s="483">
        <v>2333634085</v>
      </c>
      <c r="BQ73" s="480">
        <v>1534236134</v>
      </c>
      <c r="BR73" s="481" t="s">
        <v>27</v>
      </c>
    </row>
  </sheetData>
  <autoFilter ref="A1:BR73" xr:uid="{00000000-0009-0000-0000-00000F000000}"/>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14999847407452621"/>
  </sheetPr>
  <dimension ref="A1:I77"/>
  <sheetViews>
    <sheetView zoomScaleNormal="100" workbookViewId="0">
      <selection activeCell="K75" sqref="K75"/>
    </sheetView>
  </sheetViews>
  <sheetFormatPr baseColWidth="10" defaultColWidth="9.140625" defaultRowHeight="15"/>
  <cols>
    <col min="1" max="1" width="34.42578125" customWidth="1"/>
    <col min="2" max="2" width="25.28515625" style="18" customWidth="1"/>
    <col min="3" max="3" width="19" bestFit="1" customWidth="1"/>
    <col min="4" max="4" width="16" customWidth="1"/>
    <col min="5" max="5" width="18" bestFit="1" customWidth="1"/>
    <col min="6" max="6" width="16.42578125" customWidth="1"/>
    <col min="7" max="7" width="13.140625" bestFit="1" customWidth="1"/>
    <col min="8" max="8" width="19" bestFit="1" customWidth="1"/>
    <col min="9" max="9" width="15.85546875" bestFit="1" customWidth="1"/>
    <col min="10" max="10" width="19" bestFit="1" customWidth="1"/>
    <col min="11" max="11" width="11.42578125" customWidth="1"/>
    <col min="12" max="13" width="14.7109375" bestFit="1" customWidth="1"/>
    <col min="14" max="256" width="11.42578125" customWidth="1"/>
  </cols>
  <sheetData>
    <row r="1" spans="1:9">
      <c r="A1" s="89"/>
      <c r="B1"/>
    </row>
    <row r="2" spans="1:9" s="108" customFormat="1">
      <c r="A2" s="1162" t="s">
        <v>940</v>
      </c>
      <c r="B2" s="1163"/>
      <c r="C2" s="1163"/>
      <c r="D2" s="1164"/>
      <c r="E2" s="1165"/>
      <c r="F2" s="383" t="s">
        <v>759</v>
      </c>
    </row>
    <row r="3" spans="1:9">
      <c r="A3" s="90" t="s">
        <v>869</v>
      </c>
      <c r="B3" s="91">
        <v>2020</v>
      </c>
      <c r="C3" s="102">
        <v>2021</v>
      </c>
      <c r="D3" s="384">
        <v>2022</v>
      </c>
      <c r="E3" s="390">
        <v>2023</v>
      </c>
      <c r="F3" s="91"/>
    </row>
    <row r="4" spans="1:9">
      <c r="A4" s="90" t="s">
        <v>3181</v>
      </c>
      <c r="B4" s="194">
        <f>+B5+B6</f>
        <v>21068956671</v>
      </c>
      <c r="C4" s="194">
        <f>+C5+C6</f>
        <v>19029914000</v>
      </c>
      <c r="D4" s="385">
        <f>+D5+D6</f>
        <v>19108178000</v>
      </c>
      <c r="E4" s="387">
        <f>+E5+E6</f>
        <v>26907644194</v>
      </c>
      <c r="F4" s="194">
        <f>SUM(B4:E4)</f>
        <v>86114692865</v>
      </c>
    </row>
    <row r="5" spans="1:9">
      <c r="A5" s="92" t="s">
        <v>3182</v>
      </c>
      <c r="B5" s="193">
        <f>+B15</f>
        <v>2283000000</v>
      </c>
      <c r="C5" s="193">
        <f>+B28</f>
        <v>2218000000</v>
      </c>
      <c r="D5" s="386">
        <f>+B42</f>
        <v>2296264000</v>
      </c>
      <c r="E5" s="388">
        <v>2485691003</v>
      </c>
      <c r="F5" s="194">
        <f>SUM(B5:E5)</f>
        <v>9282955003</v>
      </c>
    </row>
    <row r="6" spans="1:9">
      <c r="A6" s="92" t="s">
        <v>3183</v>
      </c>
      <c r="B6" s="193">
        <f>+B19</f>
        <v>18785956671</v>
      </c>
      <c r="C6" s="193">
        <f>+B32</f>
        <v>16811914000</v>
      </c>
      <c r="D6" s="386">
        <f>+B32</f>
        <v>16811914000</v>
      </c>
      <c r="E6" s="185">
        <v>24421953191</v>
      </c>
      <c r="F6" s="194">
        <f>SUM(B6:E6)</f>
        <v>76831737862</v>
      </c>
    </row>
    <row r="7" spans="1:9">
      <c r="A7" s="89"/>
      <c r="B7"/>
      <c r="I7" s="389"/>
    </row>
    <row r="8" spans="1:9">
      <c r="A8" s="88"/>
      <c r="B8"/>
    </row>
    <row r="9" spans="1:9">
      <c r="A9" s="89"/>
      <c r="B9"/>
    </row>
    <row r="10" spans="1:9" ht="15.75" thickBot="1">
      <c r="A10" s="89"/>
      <c r="B10"/>
    </row>
    <row r="11" spans="1:9" ht="15.75" thickBot="1">
      <c r="A11" s="93"/>
      <c r="B11" s="1166" t="s">
        <v>3184</v>
      </c>
      <c r="C11" s="1166"/>
      <c r="D11" s="1166"/>
      <c r="E11" s="1166"/>
      <c r="F11" s="1167"/>
    </row>
    <row r="12" spans="1:9" ht="15.75" thickBot="1">
      <c r="A12" s="94" t="s">
        <v>3185</v>
      </c>
      <c r="B12" s="95" t="s">
        <v>3186</v>
      </c>
      <c r="C12" s="96" t="s">
        <v>3187</v>
      </c>
      <c r="D12" s="96" t="s">
        <v>3188</v>
      </c>
      <c r="E12" s="96" t="s">
        <v>3189</v>
      </c>
      <c r="F12" s="96" t="s">
        <v>3190</v>
      </c>
    </row>
    <row r="13" spans="1:9">
      <c r="A13" s="97" t="s">
        <v>3191</v>
      </c>
      <c r="B13" s="191">
        <f>+B14+B18</f>
        <v>46596994206</v>
      </c>
      <c r="C13" s="191">
        <f>+C14+C18</f>
        <v>45860863956</v>
      </c>
      <c r="D13" s="190">
        <f>+C13/B13</f>
        <v>0.9842021945289936</v>
      </c>
      <c r="E13" s="191">
        <f>+E14+E18</f>
        <v>23399457564</v>
      </c>
      <c r="F13" s="190">
        <f>+E13/B13</f>
        <v>0.50216667325264941</v>
      </c>
    </row>
    <row r="14" spans="1:9" ht="15.75" thickBot="1">
      <c r="A14" s="98" t="s">
        <v>3192</v>
      </c>
      <c r="B14" s="189">
        <f>+B15+B16</f>
        <v>2678447326</v>
      </c>
      <c r="C14" s="189">
        <f>+C15+C16</f>
        <v>2464019807</v>
      </c>
      <c r="D14" s="190">
        <f>+C14/B14</f>
        <v>0.9199433504185327</v>
      </c>
      <c r="E14" s="189">
        <f>+E15+E16</f>
        <v>1784653988</v>
      </c>
      <c r="F14" s="190">
        <f>+E14/B14</f>
        <v>0.66630169302795539</v>
      </c>
    </row>
    <row r="15" spans="1:9" ht="15.75" thickBot="1">
      <c r="A15" s="99" t="s">
        <v>3193</v>
      </c>
      <c r="B15" s="192">
        <v>2283000000</v>
      </c>
      <c r="C15" s="187">
        <v>2077679242</v>
      </c>
      <c r="D15" s="188">
        <f>+C15/B15</f>
        <v>0.91006537100306617</v>
      </c>
      <c r="E15" s="187">
        <v>1408999384</v>
      </c>
      <c r="F15" s="188">
        <f>+E15/B15</f>
        <v>0.61717012001752081</v>
      </c>
    </row>
    <row r="16" spans="1:9" ht="15.75" thickBot="1">
      <c r="A16" s="99" t="s">
        <v>3194</v>
      </c>
      <c r="B16" s="192">
        <v>395447326</v>
      </c>
      <c r="C16" s="187">
        <v>386340565</v>
      </c>
      <c r="D16" s="188">
        <f>+C16/B16</f>
        <v>0.97697098854576647</v>
      </c>
      <c r="E16" s="187">
        <v>375654604</v>
      </c>
      <c r="F16" s="188">
        <f>+E16/B16</f>
        <v>0.94994852487635739</v>
      </c>
    </row>
    <row r="17" spans="1:7" ht="15.75" thickBot="1">
      <c r="A17" s="99"/>
      <c r="B17" s="100"/>
      <c r="C17" s="101"/>
      <c r="D17" s="101"/>
      <c r="E17" s="101"/>
      <c r="F17" s="101"/>
    </row>
    <row r="18" spans="1:7" ht="15.75" thickBot="1">
      <c r="A18" s="98" t="s">
        <v>3195</v>
      </c>
      <c r="B18" s="189">
        <f>+B19+B20</f>
        <v>43918546880</v>
      </c>
      <c r="C18" s="189">
        <f>+C19+C20</f>
        <v>43396844149</v>
      </c>
      <c r="D18" s="190">
        <f>+C18/B18</f>
        <v>0.98812112949853592</v>
      </c>
      <c r="E18" s="189">
        <f>+E19+E20</f>
        <v>21614803576</v>
      </c>
      <c r="F18" s="190">
        <f>+E18/B18</f>
        <v>0.49215661973195046</v>
      </c>
    </row>
    <row r="19" spans="1:7" ht="15.75" thickBot="1">
      <c r="A19" s="99" t="s">
        <v>3196</v>
      </c>
      <c r="B19" s="192">
        <v>18785956671</v>
      </c>
      <c r="C19" s="187">
        <v>18400660685</v>
      </c>
      <c r="D19" s="188">
        <f>+C19/B19</f>
        <v>0.97949021214369225</v>
      </c>
      <c r="E19" s="187">
        <v>8606905121</v>
      </c>
      <c r="F19" s="188">
        <f>+E19/B19</f>
        <v>0.45815633836133213</v>
      </c>
    </row>
    <row r="20" spans="1:7" ht="15.75" thickBot="1">
      <c r="A20" s="99" t="s">
        <v>3194</v>
      </c>
      <c r="B20" s="192">
        <v>25132590209</v>
      </c>
      <c r="C20" s="187">
        <v>24996183464</v>
      </c>
      <c r="D20" s="188">
        <f>+C20/B20</f>
        <v>0.99457251545242031</v>
      </c>
      <c r="E20" s="187">
        <v>13007898455</v>
      </c>
      <c r="F20" s="188">
        <f>+E20/B20</f>
        <v>0.51757094461126663</v>
      </c>
    </row>
    <row r="21" spans="1:7">
      <c r="A21" s="89"/>
      <c r="B21"/>
    </row>
    <row r="22" spans="1:7">
      <c r="A22" s="89"/>
      <c r="B22"/>
    </row>
    <row r="23" spans="1:7" ht="15.75" thickBot="1">
      <c r="A23" s="89"/>
      <c r="B23"/>
    </row>
    <row r="24" spans="1:7" ht="15.75" thickBot="1">
      <c r="A24" s="93"/>
      <c r="B24" s="1166" t="s">
        <v>3197</v>
      </c>
      <c r="C24" s="1166"/>
      <c r="D24" s="1166"/>
      <c r="E24" s="1166"/>
      <c r="F24" s="1167"/>
    </row>
    <row r="25" spans="1:7" ht="15.75" thickBot="1">
      <c r="A25" s="94" t="s">
        <v>3185</v>
      </c>
      <c r="B25" s="95" t="s">
        <v>3186</v>
      </c>
      <c r="C25" s="96" t="s">
        <v>3187</v>
      </c>
      <c r="D25" s="96" t="s">
        <v>3188</v>
      </c>
      <c r="E25" s="96" t="s">
        <v>3189</v>
      </c>
      <c r="F25" s="96" t="s">
        <v>3190</v>
      </c>
    </row>
    <row r="26" spans="1:7">
      <c r="A26" s="97" t="s">
        <v>3191</v>
      </c>
      <c r="B26" s="191">
        <f>+B27+B31</f>
        <v>41491320392</v>
      </c>
      <c r="C26" s="191">
        <f>+C27+C31</f>
        <v>41221783855</v>
      </c>
      <c r="D26" s="190">
        <f>+C26/B26</f>
        <v>0.99350378502169889</v>
      </c>
      <c r="E26" s="191">
        <f>+E27+E31</f>
        <v>26588512375</v>
      </c>
      <c r="F26" s="190">
        <f>+E26/B26</f>
        <v>0.64082107110109154</v>
      </c>
    </row>
    <row r="27" spans="1:7">
      <c r="A27" s="98" t="s">
        <v>3192</v>
      </c>
      <c r="B27" s="189">
        <f>+B28+B29</f>
        <v>2897365819</v>
      </c>
      <c r="C27" s="189">
        <f>+C28+C29</f>
        <v>2843988780</v>
      </c>
      <c r="D27" s="190">
        <f>+C27/B27</f>
        <v>0.98157739052142801</v>
      </c>
      <c r="E27" s="189">
        <f>+E28+E29</f>
        <v>2165695976</v>
      </c>
      <c r="F27" s="190">
        <f>+E27/B27</f>
        <v>0.74747067208360685</v>
      </c>
      <c r="G27" s="381"/>
    </row>
    <row r="28" spans="1:7" ht="15.75" thickBot="1">
      <c r="A28" s="99" t="s">
        <v>3193</v>
      </c>
      <c r="B28" s="185">
        <v>2218000000</v>
      </c>
      <c r="C28" s="186">
        <v>2203330092</v>
      </c>
      <c r="D28" s="188">
        <f>+C28/B28</f>
        <v>0.99338597475202883</v>
      </c>
      <c r="E28" s="186">
        <v>1542362039</v>
      </c>
      <c r="F28" s="188">
        <f>+E28/B28</f>
        <v>0.69538414743011723</v>
      </c>
    </row>
    <row r="29" spans="1:7" ht="15.75" thickBot="1">
      <c r="A29" s="99" t="s">
        <v>3194</v>
      </c>
      <c r="B29" s="185">
        <v>679365819</v>
      </c>
      <c r="C29" s="186">
        <v>640658688</v>
      </c>
      <c r="D29" s="188">
        <f>+C29/B29</f>
        <v>0.94302461219350808</v>
      </c>
      <c r="E29" s="186">
        <v>623333937</v>
      </c>
      <c r="F29" s="188">
        <f>+E29/B29</f>
        <v>0.9175232541394609</v>
      </c>
    </row>
    <row r="30" spans="1:7" ht="15.75" thickBot="1">
      <c r="A30" s="99"/>
      <c r="B30" s="100"/>
      <c r="C30" s="101"/>
      <c r="D30" s="101"/>
      <c r="E30" s="101"/>
      <c r="F30" s="101"/>
    </row>
    <row r="31" spans="1:7">
      <c r="A31" s="98" t="s">
        <v>3195</v>
      </c>
      <c r="B31" s="189">
        <f>+B32+B33</f>
        <v>38593954573</v>
      </c>
      <c r="C31" s="189">
        <f>+C32+C33</f>
        <v>38377795075</v>
      </c>
      <c r="D31" s="190">
        <f>+C31/B31</f>
        <v>0.99439913581306794</v>
      </c>
      <c r="E31" s="189">
        <f>+E32+E33</f>
        <v>24422816399</v>
      </c>
      <c r="F31" s="190">
        <f>+E31/B31</f>
        <v>0.63281456044636564</v>
      </c>
    </row>
    <row r="32" spans="1:7" ht="15.75" thickBot="1">
      <c r="A32" s="99" t="s">
        <v>3196</v>
      </c>
      <c r="B32" s="185">
        <v>16811914000</v>
      </c>
      <c r="C32" s="186">
        <v>16674617967</v>
      </c>
      <c r="D32" s="188">
        <f>+C32/B32</f>
        <v>0.99183340855776447</v>
      </c>
      <c r="E32" s="186">
        <v>9412708514</v>
      </c>
      <c r="F32" s="188">
        <f>+E32/B32</f>
        <v>0.55988321817492048</v>
      </c>
    </row>
    <row r="33" spans="1:6" ht="15.75" thickBot="1">
      <c r="A33" s="99" t="s">
        <v>3194</v>
      </c>
      <c r="B33" s="185">
        <v>21782040573</v>
      </c>
      <c r="C33" s="186">
        <v>21703177108</v>
      </c>
      <c r="D33" s="188">
        <f>+C33/B33</f>
        <v>0.99637942713697103</v>
      </c>
      <c r="E33" s="186">
        <v>15010107885</v>
      </c>
      <c r="F33" s="188">
        <f>+E33/B33</f>
        <v>0.68910476200314441</v>
      </c>
    </row>
    <row r="34" spans="1:6">
      <c r="A34" s="89"/>
      <c r="B34"/>
    </row>
    <row r="35" spans="1:6">
      <c r="A35" s="89"/>
      <c r="B35"/>
    </row>
    <row r="36" spans="1:6">
      <c r="A36" s="89"/>
      <c r="B36"/>
    </row>
    <row r="37" spans="1:6">
      <c r="A37" s="89"/>
      <c r="B37"/>
    </row>
    <row r="38" spans="1:6" ht="15.75" customHeight="1">
      <c r="A38" s="93"/>
      <c r="B38" s="1166" t="s">
        <v>3198</v>
      </c>
      <c r="C38" s="1166"/>
      <c r="D38" s="1166"/>
      <c r="E38" s="1166"/>
      <c r="F38" s="1167"/>
    </row>
    <row r="39" spans="1:6">
      <c r="A39" s="94" t="s">
        <v>3185</v>
      </c>
      <c r="B39" s="95" t="s">
        <v>3186</v>
      </c>
      <c r="C39" s="96" t="s">
        <v>3187</v>
      </c>
      <c r="D39" s="96" t="s">
        <v>3188</v>
      </c>
      <c r="E39" s="96" t="s">
        <v>3189</v>
      </c>
      <c r="F39" s="96" t="s">
        <v>3190</v>
      </c>
    </row>
    <row r="40" spans="1:6">
      <c r="A40" s="97" t="s">
        <v>3191</v>
      </c>
      <c r="B40" s="191">
        <f>+B41+B45</f>
        <v>41351488671</v>
      </c>
      <c r="C40" s="191">
        <f>+C41+C45</f>
        <v>40681766221</v>
      </c>
      <c r="D40" s="190">
        <f>+C40/B40</f>
        <v>0.98380415139758493</v>
      </c>
      <c r="E40" s="191">
        <f>+E41+E45</f>
        <v>20831268832</v>
      </c>
      <c r="F40" s="190">
        <f>+E40/B40</f>
        <v>0.503761037425699</v>
      </c>
    </row>
    <row r="41" spans="1:6" ht="15.75" thickBot="1">
      <c r="A41" s="98" t="s">
        <v>3192</v>
      </c>
      <c r="B41" s="189">
        <f>+B42+B43</f>
        <v>2974556804</v>
      </c>
      <c r="C41" s="189">
        <f>+C42+C43</f>
        <v>2967215043</v>
      </c>
      <c r="D41" s="190">
        <f>+C41/B41</f>
        <v>0.9975318134822212</v>
      </c>
      <c r="E41" s="189">
        <f>+E42+E43</f>
        <v>2245441934</v>
      </c>
      <c r="F41" s="190">
        <f>+E41/B41</f>
        <v>0.75488285548303147</v>
      </c>
    </row>
    <row r="42" spans="1:6" ht="15.75" thickBot="1">
      <c r="A42" s="99" t="s">
        <v>3193</v>
      </c>
      <c r="B42" s="185">
        <v>2296264000</v>
      </c>
      <c r="C42" s="186">
        <v>2292232163</v>
      </c>
      <c r="D42" s="188">
        <f>+C42/B42</f>
        <v>0.99824417532130449</v>
      </c>
      <c r="E42" s="186">
        <v>1616461666</v>
      </c>
      <c r="F42" s="188">
        <f>+E42/B42</f>
        <v>0.70395288433734104</v>
      </c>
    </row>
    <row r="43" spans="1:6" ht="15.75" thickBot="1">
      <c r="A43" s="99" t="s">
        <v>3194</v>
      </c>
      <c r="B43" s="185">
        <v>678292804</v>
      </c>
      <c r="C43" s="186">
        <v>674982880</v>
      </c>
      <c r="D43" s="188">
        <f>+C43/B43</f>
        <v>0.99512021360026104</v>
      </c>
      <c r="E43" s="186">
        <v>628980268</v>
      </c>
      <c r="F43" s="188">
        <f>+E43/B43</f>
        <v>0.9272990429661111</v>
      </c>
    </row>
    <row r="44" spans="1:6" ht="15.75" thickBot="1">
      <c r="A44" s="99"/>
      <c r="B44" s="100"/>
      <c r="C44" s="101"/>
      <c r="D44" s="101"/>
      <c r="E44" s="101"/>
      <c r="F44" s="101"/>
    </row>
    <row r="45" spans="1:6" ht="15.75" thickBot="1">
      <c r="A45" s="98" t="s">
        <v>3195</v>
      </c>
      <c r="B45" s="189">
        <f>+B46+B47</f>
        <v>38376931867</v>
      </c>
      <c r="C45" s="189">
        <f>+C46+C47</f>
        <v>37714551178</v>
      </c>
      <c r="D45" s="190">
        <f>+C45/B45</f>
        <v>0.98274013432612173</v>
      </c>
      <c r="E45" s="189">
        <f>+E46+E47</f>
        <v>18585826898</v>
      </c>
      <c r="F45" s="190">
        <f>+E45/B45</f>
        <v>0.48429684171760995</v>
      </c>
    </row>
    <row r="46" spans="1:6" ht="15.75" thickBot="1">
      <c r="A46" s="99" t="s">
        <v>3196</v>
      </c>
      <c r="B46" s="185">
        <v>24421953191</v>
      </c>
      <c r="C46" s="186">
        <v>24296914848</v>
      </c>
      <c r="D46" s="188">
        <f>+C46/B46</f>
        <v>0.99488008424133423</v>
      </c>
      <c r="E46" s="186">
        <v>12625638325</v>
      </c>
      <c r="F46" s="188">
        <f>+E46/B46</f>
        <v>0.5169790567632736</v>
      </c>
    </row>
    <row r="47" spans="1:6" ht="15.75" thickBot="1">
      <c r="A47" s="99" t="s">
        <v>3194</v>
      </c>
      <c r="B47" s="185">
        <v>13954978676</v>
      </c>
      <c r="C47" s="186">
        <v>13417636330</v>
      </c>
      <c r="D47" s="188">
        <f>+C47/B47</f>
        <v>0.96149457777931757</v>
      </c>
      <c r="E47" s="186">
        <v>5960188573</v>
      </c>
      <c r="F47" s="188">
        <f>+E47/B47</f>
        <v>0.42710123113627035</v>
      </c>
    </row>
    <row r="48" spans="1:6">
      <c r="A48" s="89"/>
      <c r="B48"/>
    </row>
    <row r="49" spans="1:8" ht="15.75" thickBot="1">
      <c r="A49" s="89"/>
      <c r="B49"/>
    </row>
    <row r="50" spans="1:8" ht="15.75" thickBot="1">
      <c r="A50" s="93"/>
      <c r="B50" s="1166" t="s">
        <v>3199</v>
      </c>
      <c r="C50" s="1166"/>
      <c r="D50" s="1166"/>
      <c r="E50" s="1166"/>
      <c r="F50" s="1167"/>
    </row>
    <row r="51" spans="1:8" ht="15.75" thickBot="1">
      <c r="A51" s="94" t="s">
        <v>3185</v>
      </c>
      <c r="B51" s="95" t="s">
        <v>3186</v>
      </c>
      <c r="C51" s="96" t="s">
        <v>3187</v>
      </c>
      <c r="D51" s="96" t="s">
        <v>3188</v>
      </c>
      <c r="E51" s="96" t="s">
        <v>3189</v>
      </c>
      <c r="F51" s="96" t="s">
        <v>3190</v>
      </c>
    </row>
    <row r="52" spans="1:8" ht="15.75" thickBot="1">
      <c r="A52" s="97" t="s">
        <v>3191</v>
      </c>
      <c r="B52" s="191">
        <f>+B53+B57</f>
        <v>53864033578</v>
      </c>
      <c r="C52" s="191">
        <f>+C53+C57</f>
        <v>53585958918</v>
      </c>
      <c r="D52" s="190">
        <f>+C52/B52</f>
        <v>0.99483747054335758</v>
      </c>
      <c r="E52" s="191">
        <f>+E53+E57</f>
        <v>26866653254</v>
      </c>
      <c r="F52" s="190">
        <f>+E52/B52</f>
        <v>0.49878650872097524</v>
      </c>
    </row>
    <row r="53" spans="1:8" ht="15.75" thickBot="1">
      <c r="A53" s="98" t="s">
        <v>3192</v>
      </c>
      <c r="B53" s="189">
        <f>+B54+B55</f>
        <v>3207464109</v>
      </c>
      <c r="C53" s="189">
        <f>+C54+C55</f>
        <v>3196235421</v>
      </c>
      <c r="D53" s="190">
        <f>+C53/B53</f>
        <v>0.99649920073353504</v>
      </c>
      <c r="E53" s="189">
        <f>+E54+E55</f>
        <v>2695199452</v>
      </c>
      <c r="F53" s="190">
        <f>+E53/B53</f>
        <v>0.84028982411288455</v>
      </c>
      <c r="G53" s="382"/>
      <c r="H53" s="382"/>
    </row>
    <row r="54" spans="1:8" ht="15.75" thickBot="1">
      <c r="A54" s="99" t="s">
        <v>3193</v>
      </c>
      <c r="B54" s="185">
        <v>2485691003</v>
      </c>
      <c r="C54" s="186">
        <v>2478311696</v>
      </c>
      <c r="D54" s="188">
        <f>+C54/B54</f>
        <v>0.99703128546907327</v>
      </c>
      <c r="E54" s="186">
        <v>1998920760</v>
      </c>
      <c r="F54" s="188">
        <f>+E54/B54</f>
        <v>0.80417105649394349</v>
      </c>
    </row>
    <row r="55" spans="1:8" ht="15.75" thickBot="1">
      <c r="A55" s="99" t="s">
        <v>3194</v>
      </c>
      <c r="B55" s="185">
        <v>721773106</v>
      </c>
      <c r="C55" s="186">
        <v>717923725</v>
      </c>
      <c r="D55" s="188">
        <f>+C55/B55</f>
        <v>0.99466677136069404</v>
      </c>
      <c r="E55" s="186">
        <v>696278692</v>
      </c>
      <c r="F55" s="188">
        <f>+E55/B55</f>
        <v>0.96467807710197506</v>
      </c>
    </row>
    <row r="56" spans="1:8" ht="15.75" thickBot="1">
      <c r="A56" s="99"/>
      <c r="B56" s="100"/>
      <c r="C56" s="101"/>
      <c r="D56" s="101"/>
      <c r="E56" s="101"/>
      <c r="F56" s="101"/>
    </row>
    <row r="57" spans="1:8" ht="15.75" thickBot="1">
      <c r="A57" s="98" t="s">
        <v>3195</v>
      </c>
      <c r="B57" s="189">
        <f>+B58+B59</f>
        <v>50656569469</v>
      </c>
      <c r="C57" s="189">
        <f>+C58+C59</f>
        <v>50389723497</v>
      </c>
      <c r="D57" s="190">
        <f>+C57/B57</f>
        <v>0.99473225339186655</v>
      </c>
      <c r="E57" s="189">
        <f>+E58+E59</f>
        <v>24171453802</v>
      </c>
      <c r="F57" s="190">
        <f>+E57/B57</f>
        <v>0.47716325948191302</v>
      </c>
      <c r="G57" s="382"/>
    </row>
    <row r="58" spans="1:8" ht="15.75" thickBot="1">
      <c r="A58" s="99" t="s">
        <v>3196</v>
      </c>
      <c r="B58" s="185">
        <v>31527845189</v>
      </c>
      <c r="C58" s="186">
        <v>31518315145</v>
      </c>
      <c r="D58" s="188">
        <f>+C58/B58</f>
        <v>0.99969772612295982</v>
      </c>
      <c r="E58" s="186">
        <v>15382110288</v>
      </c>
      <c r="F58" s="188">
        <f>+E58/B58</f>
        <v>0.48788967960825902</v>
      </c>
    </row>
    <row r="59" spans="1:8" ht="15.75" thickBot="1">
      <c r="A59" s="99" t="s">
        <v>3194</v>
      </c>
      <c r="B59" s="185">
        <v>19128724280</v>
      </c>
      <c r="C59" s="186">
        <v>18871408352</v>
      </c>
      <c r="D59" s="188">
        <f>+C59/B59</f>
        <v>0.98654819191110221</v>
      </c>
      <c r="E59" s="186">
        <v>8789343514</v>
      </c>
      <c r="F59" s="188">
        <f>+E59/B59</f>
        <v>0.45948404009302812</v>
      </c>
    </row>
    <row r="62" spans="1:8">
      <c r="A62" s="93"/>
      <c r="B62" s="1166" t="s">
        <v>3200</v>
      </c>
      <c r="C62" s="1166"/>
      <c r="D62" s="1166"/>
      <c r="E62" s="1166"/>
      <c r="F62" s="1167"/>
    </row>
    <row r="63" spans="1:8">
      <c r="A63" s="94" t="s">
        <v>3185</v>
      </c>
      <c r="B63" s="95" t="s">
        <v>3186</v>
      </c>
      <c r="C63" s="96" t="s">
        <v>3187</v>
      </c>
      <c r="D63" s="96" t="s">
        <v>3188</v>
      </c>
      <c r="E63" s="96" t="s">
        <v>3189</v>
      </c>
      <c r="F63" s="96" t="s">
        <v>3190</v>
      </c>
    </row>
    <row r="64" spans="1:8">
      <c r="A64" s="97" t="s">
        <v>3191</v>
      </c>
      <c r="B64" s="191">
        <f>+B65+B69</f>
        <v>62143265664</v>
      </c>
      <c r="C64" s="191">
        <f>+C65+C69</f>
        <v>29729069809</v>
      </c>
      <c r="D64" s="190">
        <f>+C64/B64</f>
        <v>0.478395679585636</v>
      </c>
      <c r="E64" s="191">
        <f>+E65+E69</f>
        <v>4282464044</v>
      </c>
      <c r="F64" s="190">
        <f>+E64/B64</f>
        <v>6.8912761475309128E-2</v>
      </c>
    </row>
    <row r="65" spans="1:6">
      <c r="A65" s="98" t="s">
        <v>3192</v>
      </c>
      <c r="B65" s="189">
        <f>+B66+B67</f>
        <v>3230346969</v>
      </c>
      <c r="C65" s="189">
        <f>+C66+C67</f>
        <v>1619361678</v>
      </c>
      <c r="D65" s="190">
        <f>+C65/B65</f>
        <v>0.50129651506175399</v>
      </c>
      <c r="E65" s="189">
        <f>+E66+E67</f>
        <v>533716138</v>
      </c>
      <c r="F65" s="190">
        <f>+E65/B65</f>
        <v>0.16521944643154524</v>
      </c>
    </row>
    <row r="66" spans="1:6">
      <c r="A66" s="99" t="s">
        <v>3193</v>
      </c>
      <c r="B66" s="185">
        <f>3230346969-501035969</f>
        <v>2729311000</v>
      </c>
      <c r="C66" s="186">
        <f>1619361678-490270932</f>
        <v>1129090746</v>
      </c>
      <c r="D66" s="188">
        <f>+C66/B66</f>
        <v>0.4136907615145361</v>
      </c>
      <c r="E66" s="186">
        <f>533716138-342536968</f>
        <v>191179170</v>
      </c>
      <c r="F66" s="188">
        <f>+E66/B66</f>
        <v>7.0046678447417687E-2</v>
      </c>
    </row>
    <row r="67" spans="1:6">
      <c r="A67" s="99" t="s">
        <v>3194</v>
      </c>
      <c r="B67" s="185">
        <v>501035969</v>
      </c>
      <c r="C67" s="186">
        <v>490270932</v>
      </c>
      <c r="D67" s="188">
        <f>+C67/B67</f>
        <v>0.97851444274253296</v>
      </c>
      <c r="E67" s="186">
        <v>342536968</v>
      </c>
      <c r="F67" s="188">
        <f>+E67/B67</f>
        <v>0.68365744017072749</v>
      </c>
    </row>
    <row r="68" spans="1:6">
      <c r="A68" s="99"/>
      <c r="B68" s="100"/>
      <c r="C68" s="101"/>
      <c r="D68" s="101"/>
      <c r="E68" s="101"/>
      <c r="F68" s="101"/>
    </row>
    <row r="69" spans="1:6">
      <c r="A69" s="98" t="s">
        <v>3195</v>
      </c>
      <c r="B69" s="189">
        <f>+B70+B71</f>
        <v>58912918695</v>
      </c>
      <c r="C69" s="189">
        <f>+C70+C71</f>
        <v>28109708131</v>
      </c>
      <c r="D69" s="190">
        <f>+C69/B69</f>
        <v>0.47713996783163454</v>
      </c>
      <c r="E69" s="189">
        <f>+E70+E71</f>
        <v>3748747906</v>
      </c>
      <c r="F69" s="190">
        <f>+E69/B69</f>
        <v>6.3632018053761105E-2</v>
      </c>
    </row>
    <row r="70" spans="1:6">
      <c r="A70" s="99" t="s">
        <v>3196</v>
      </c>
      <c r="B70" s="185">
        <f>32694649000</f>
        <v>32694649000</v>
      </c>
      <c r="C70" s="186">
        <v>1974086300</v>
      </c>
      <c r="D70" s="188">
        <f>+C70/B70</f>
        <v>6.0379492069176213E-2</v>
      </c>
      <c r="E70" s="186">
        <v>329837600</v>
      </c>
      <c r="F70" s="188">
        <f>+E70/B70</f>
        <v>1.0088427620067125E-2</v>
      </c>
    </row>
    <row r="71" spans="1:6">
      <c r="A71" s="99" t="s">
        <v>3194</v>
      </c>
      <c r="B71" s="185">
        <v>26218269695</v>
      </c>
      <c r="C71" s="186">
        <v>26135621831</v>
      </c>
      <c r="D71" s="188">
        <f>+C71/B71</f>
        <v>0.99684769952550445</v>
      </c>
      <c r="E71" s="186">
        <v>3418910306</v>
      </c>
      <c r="F71" s="188">
        <f>+E71/B71</f>
        <v>0.13040182841097286</v>
      </c>
    </row>
    <row r="75" spans="1:6">
      <c r="B75" s="391"/>
    </row>
    <row r="77" spans="1:6">
      <c r="B77" s="391"/>
    </row>
  </sheetData>
  <mergeCells count="6">
    <mergeCell ref="A2:E2"/>
    <mergeCell ref="B62:F62"/>
    <mergeCell ref="B11:F11"/>
    <mergeCell ref="B38:F38"/>
    <mergeCell ref="B24:F24"/>
    <mergeCell ref="B50:F50"/>
  </mergeCells>
  <phoneticPr fontId="67" type="noConversion"/>
  <pageMargins left="0.7" right="0.7" top="0.75" bottom="0.75" header="0.3" footer="0.3"/>
  <pageSetup orientation="portrait" horizontalDpi="4294967293"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35"/>
  <sheetViews>
    <sheetView topLeftCell="A16" workbookViewId="0">
      <selection activeCell="N35" sqref="N35"/>
    </sheetView>
  </sheetViews>
  <sheetFormatPr baseColWidth="10" defaultColWidth="11.42578125" defaultRowHeight="12.75"/>
  <cols>
    <col min="1" max="1" width="23.28515625" style="85" bestFit="1" customWidth="1"/>
    <col min="2" max="2" width="11.42578125" style="85"/>
    <col min="3" max="3" width="21.7109375" style="85" customWidth="1"/>
    <col min="4" max="4" width="11.42578125" style="85"/>
    <col min="5" max="5" width="21.42578125" style="85" customWidth="1"/>
    <col min="6" max="6" width="11.42578125" style="85"/>
    <col min="7" max="7" width="24.42578125" style="85" customWidth="1"/>
    <col min="8" max="8" width="11.42578125" style="85"/>
    <col min="9" max="9" width="22.28515625" style="85" customWidth="1"/>
    <col min="10" max="10" width="11.42578125" style="85"/>
    <col min="11" max="11" width="20.140625" style="85" bestFit="1" customWidth="1"/>
    <col min="12" max="12" width="11.42578125" style="85"/>
    <col min="13" max="13" width="20.28515625" style="85" bestFit="1" customWidth="1"/>
    <col min="14" max="16384" width="11.42578125" style="85"/>
  </cols>
  <sheetData>
    <row r="1" spans="1:13" ht="12.75" customHeight="1">
      <c r="A1" s="735" t="s">
        <v>3201</v>
      </c>
      <c r="B1" s="1171">
        <v>2020</v>
      </c>
      <c r="C1" s="1173"/>
      <c r="D1" s="1171">
        <v>2021</v>
      </c>
      <c r="E1" s="1173"/>
      <c r="F1" s="1171">
        <v>2022</v>
      </c>
      <c r="G1" s="1173"/>
      <c r="H1" s="1171">
        <v>2023</v>
      </c>
      <c r="I1" s="1173"/>
      <c r="J1" s="1171" t="s">
        <v>3202</v>
      </c>
      <c r="K1" s="1173"/>
      <c r="L1" s="1168" t="s">
        <v>3202</v>
      </c>
      <c r="M1" s="1169"/>
    </row>
    <row r="2" spans="1:13" ht="15">
      <c r="A2" s="735"/>
      <c r="B2" s="735" t="s">
        <v>3203</v>
      </c>
      <c r="C2" s="736" t="s">
        <v>975</v>
      </c>
      <c r="D2" s="735" t="s">
        <v>3203</v>
      </c>
      <c r="E2" s="736" t="s">
        <v>975</v>
      </c>
      <c r="F2" s="735" t="s">
        <v>3203</v>
      </c>
      <c r="G2" s="736" t="s">
        <v>975</v>
      </c>
      <c r="H2" s="735" t="s">
        <v>3203</v>
      </c>
      <c r="I2" s="736" t="s">
        <v>975</v>
      </c>
      <c r="J2" s="735" t="s">
        <v>3203</v>
      </c>
      <c r="K2" s="735" t="s">
        <v>975</v>
      </c>
      <c r="L2" s="737" t="s">
        <v>3203</v>
      </c>
      <c r="M2" s="738" t="s">
        <v>975</v>
      </c>
    </row>
    <row r="3" spans="1:13" ht="15">
      <c r="A3" s="735" t="s">
        <v>3204</v>
      </c>
      <c r="B3" s="739">
        <v>2</v>
      </c>
      <c r="C3" s="740">
        <v>619239201</v>
      </c>
      <c r="D3" s="739">
        <v>4</v>
      </c>
      <c r="E3" s="740">
        <v>3936224337</v>
      </c>
      <c r="F3" s="741">
        <v>7</v>
      </c>
      <c r="G3" s="740">
        <v>6200632473</v>
      </c>
      <c r="H3" s="742">
        <v>7</v>
      </c>
      <c r="I3" s="740">
        <v>10972792826</v>
      </c>
      <c r="J3" s="743">
        <f>B3+D3+F3+H3</f>
        <v>20</v>
      </c>
      <c r="K3" s="744">
        <f>+C3+E3+G3+I3</f>
        <v>21728888837</v>
      </c>
      <c r="L3" s="745">
        <f>+H3+F3+D3+B3</f>
        <v>20</v>
      </c>
      <c r="M3" s="746">
        <f>+I3+G3+E3+C3</f>
        <v>21728888837</v>
      </c>
    </row>
    <row r="4" spans="1:13" ht="15">
      <c r="A4" s="1174" t="s">
        <v>3205</v>
      </c>
      <c r="B4" s="1175"/>
      <c r="C4" s="1175"/>
      <c r="D4" s="1175"/>
      <c r="E4" s="1175"/>
      <c r="F4" s="1175"/>
      <c r="G4" s="1175"/>
      <c r="H4" s="1175"/>
      <c r="I4" s="1175"/>
      <c r="J4" s="1175"/>
      <c r="K4" s="1175"/>
      <c r="L4" s="745"/>
      <c r="M4" s="746"/>
    </row>
    <row r="5" spans="1:13" ht="15">
      <c r="A5" s="735" t="s">
        <v>3206</v>
      </c>
      <c r="B5" s="747">
        <v>15</v>
      </c>
      <c r="C5" s="736">
        <v>1726106541</v>
      </c>
      <c r="D5" s="747">
        <v>11</v>
      </c>
      <c r="E5" s="736">
        <v>1281548583</v>
      </c>
      <c r="F5" s="747">
        <v>16</v>
      </c>
      <c r="G5" s="736">
        <v>2524149657</v>
      </c>
      <c r="H5" s="747">
        <v>14</v>
      </c>
      <c r="I5" s="736">
        <v>2973288459</v>
      </c>
      <c r="J5" s="743">
        <f>+B5+D5+H5+F5</f>
        <v>56</v>
      </c>
      <c r="K5" s="744">
        <f t="shared" ref="K5:K9" si="0">+C5+E5+I5</f>
        <v>5980943583</v>
      </c>
      <c r="L5" s="745">
        <f t="shared" ref="L5:M10" si="1">+H5+F5+D5+B5</f>
        <v>56</v>
      </c>
      <c r="M5" s="746">
        <f t="shared" si="1"/>
        <v>8505093240</v>
      </c>
    </row>
    <row r="6" spans="1:13" ht="15">
      <c r="A6" s="735" t="s">
        <v>3207</v>
      </c>
      <c r="B6" s="747">
        <v>1</v>
      </c>
      <c r="C6" s="736">
        <v>64900000</v>
      </c>
      <c r="D6" s="747">
        <v>9</v>
      </c>
      <c r="E6" s="736">
        <v>960271197</v>
      </c>
      <c r="F6" s="747">
        <v>4</v>
      </c>
      <c r="G6" s="736">
        <v>798259622</v>
      </c>
      <c r="H6" s="747">
        <v>4</v>
      </c>
      <c r="I6" s="736">
        <v>417931962</v>
      </c>
      <c r="J6" s="743">
        <f t="shared" ref="J6:J10" si="2">+B6+D6+H6+F6</f>
        <v>18</v>
      </c>
      <c r="K6" s="744">
        <f t="shared" si="0"/>
        <v>1443103159</v>
      </c>
      <c r="L6" s="745">
        <f t="shared" si="1"/>
        <v>18</v>
      </c>
      <c r="M6" s="746">
        <f t="shared" si="1"/>
        <v>2241362781</v>
      </c>
    </row>
    <row r="7" spans="1:13" ht="15">
      <c r="A7" s="735" t="s">
        <v>3208</v>
      </c>
      <c r="B7" s="748">
        <v>1</v>
      </c>
      <c r="C7" s="749">
        <v>361682103</v>
      </c>
      <c r="D7" s="747">
        <v>1</v>
      </c>
      <c r="E7" s="749">
        <v>537860584</v>
      </c>
      <c r="F7" s="747">
        <v>1</v>
      </c>
      <c r="G7" s="749">
        <v>437656884</v>
      </c>
      <c r="H7" s="747">
        <v>1</v>
      </c>
      <c r="I7" s="749">
        <v>437740981</v>
      </c>
      <c r="J7" s="743">
        <f t="shared" si="2"/>
        <v>4</v>
      </c>
      <c r="K7" s="744">
        <f t="shared" si="0"/>
        <v>1337283668</v>
      </c>
      <c r="L7" s="745">
        <f t="shared" si="1"/>
        <v>4</v>
      </c>
      <c r="M7" s="746">
        <f t="shared" si="1"/>
        <v>1774940552</v>
      </c>
    </row>
    <row r="8" spans="1:13" ht="15">
      <c r="A8" s="735" t="s">
        <v>3209</v>
      </c>
      <c r="B8" s="748">
        <v>3</v>
      </c>
      <c r="C8" s="749">
        <v>31327192</v>
      </c>
      <c r="D8" s="747">
        <v>7</v>
      </c>
      <c r="E8" s="749">
        <v>513637746</v>
      </c>
      <c r="F8" s="747">
        <v>3</v>
      </c>
      <c r="G8" s="749">
        <v>161030496</v>
      </c>
      <c r="H8" s="747">
        <v>3</v>
      </c>
      <c r="I8" s="749">
        <v>372851983</v>
      </c>
      <c r="J8" s="743">
        <f t="shared" si="2"/>
        <v>16</v>
      </c>
      <c r="K8" s="744">
        <f t="shared" si="0"/>
        <v>917816921</v>
      </c>
      <c r="L8" s="745">
        <f t="shared" si="1"/>
        <v>16</v>
      </c>
      <c r="M8" s="746">
        <f t="shared" si="1"/>
        <v>1078847417</v>
      </c>
    </row>
    <row r="9" spans="1:13" ht="15">
      <c r="A9" s="735" t="s">
        <v>3210</v>
      </c>
      <c r="B9" s="747">
        <v>1</v>
      </c>
      <c r="C9" s="736">
        <v>57868287</v>
      </c>
      <c r="D9" s="747">
        <v>2</v>
      </c>
      <c r="E9" s="736">
        <v>676450994</v>
      </c>
      <c r="F9" s="747">
        <v>1</v>
      </c>
      <c r="G9" s="736">
        <v>548402175</v>
      </c>
      <c r="H9" s="747">
        <v>6</v>
      </c>
      <c r="I9" s="736">
        <v>1718173342</v>
      </c>
      <c r="J9" s="743">
        <f t="shared" si="2"/>
        <v>10</v>
      </c>
      <c r="K9" s="744">
        <f t="shared" si="0"/>
        <v>2452492623</v>
      </c>
      <c r="L9" s="745">
        <f t="shared" si="1"/>
        <v>10</v>
      </c>
      <c r="M9" s="746">
        <f t="shared" si="1"/>
        <v>3000894798</v>
      </c>
    </row>
    <row r="10" spans="1:13" ht="15">
      <c r="A10" s="735" t="s">
        <v>3211</v>
      </c>
      <c r="B10" s="747">
        <v>18</v>
      </c>
      <c r="C10" s="736">
        <v>356991246</v>
      </c>
      <c r="D10" s="747">
        <v>17</v>
      </c>
      <c r="E10" s="736">
        <v>226382167</v>
      </c>
      <c r="F10" s="747">
        <v>8</v>
      </c>
      <c r="G10" s="736">
        <v>128681714</v>
      </c>
      <c r="H10" s="747">
        <v>21</v>
      </c>
      <c r="I10" s="736">
        <v>555469161</v>
      </c>
      <c r="J10" s="743">
        <f t="shared" si="2"/>
        <v>64</v>
      </c>
      <c r="K10" s="744">
        <f>+C10+E10+G10+I10</f>
        <v>1267524288</v>
      </c>
      <c r="L10" s="745">
        <f t="shared" si="1"/>
        <v>64</v>
      </c>
      <c r="M10" s="746">
        <f t="shared" si="1"/>
        <v>1267524288</v>
      </c>
    </row>
    <row r="11" spans="1:13">
      <c r="A11" s="1174" t="s">
        <v>3212</v>
      </c>
      <c r="B11" s="1175"/>
      <c r="C11" s="1175"/>
      <c r="D11" s="1175"/>
      <c r="E11" s="1175"/>
      <c r="F11" s="1175"/>
      <c r="G11" s="1175"/>
      <c r="H11" s="1175"/>
      <c r="I11" s="1175"/>
      <c r="J11" s="1175"/>
      <c r="K11" s="1175"/>
      <c r="L11" s="376"/>
      <c r="M11" s="376"/>
    </row>
    <row r="12" spans="1:13" ht="51">
      <c r="A12" s="750" t="s">
        <v>3213</v>
      </c>
      <c r="B12" s="748">
        <v>2</v>
      </c>
      <c r="C12" s="749">
        <v>4969345704</v>
      </c>
      <c r="D12" s="748">
        <v>0</v>
      </c>
      <c r="E12" s="749">
        <v>0</v>
      </c>
      <c r="F12" s="749">
        <v>0</v>
      </c>
      <c r="G12" s="749">
        <v>0</v>
      </c>
      <c r="H12" s="748">
        <v>0</v>
      </c>
      <c r="I12" s="749">
        <v>0</v>
      </c>
      <c r="J12" s="751">
        <f>B12+D12+F12+H12</f>
        <v>2</v>
      </c>
      <c r="K12" s="752">
        <f>+C12+E12+G12+I12</f>
        <v>4969345704</v>
      </c>
      <c r="L12" s="745">
        <f t="shared" ref="L12:M17" si="3">+H12+F12+D12+B12</f>
        <v>2</v>
      </c>
      <c r="M12" s="746">
        <f t="shared" si="3"/>
        <v>4969345704</v>
      </c>
    </row>
    <row r="13" spans="1:13" ht="38.25">
      <c r="A13" s="750" t="s">
        <v>3214</v>
      </c>
      <c r="B13" s="748">
        <v>4</v>
      </c>
      <c r="C13" s="749">
        <v>2251335923</v>
      </c>
      <c r="D13" s="748">
        <v>0</v>
      </c>
      <c r="E13" s="749">
        <v>0</v>
      </c>
      <c r="F13" s="748">
        <v>2</v>
      </c>
      <c r="G13" s="749">
        <v>122063100</v>
      </c>
      <c r="H13" s="748">
        <v>2</v>
      </c>
      <c r="I13" s="749">
        <v>240000000</v>
      </c>
      <c r="J13" s="751">
        <f>B13+D13+F13+H13</f>
        <v>8</v>
      </c>
      <c r="K13" s="752">
        <f t="shared" ref="K13:K15" si="4">+C13+E13+G13+I13</f>
        <v>2613399023</v>
      </c>
      <c r="L13" s="745">
        <f t="shared" si="3"/>
        <v>8</v>
      </c>
      <c r="M13" s="746">
        <f t="shared" si="3"/>
        <v>2613399023</v>
      </c>
    </row>
    <row r="14" spans="1:13" ht="38.25">
      <c r="A14" s="750" t="s">
        <v>3215</v>
      </c>
      <c r="B14" s="748">
        <v>141</v>
      </c>
      <c r="C14" s="749">
        <v>3236522123</v>
      </c>
      <c r="D14" s="748">
        <v>135</v>
      </c>
      <c r="E14" s="749">
        <v>3343426275</v>
      </c>
      <c r="F14" s="748">
        <v>157</v>
      </c>
      <c r="G14" s="749">
        <v>5204869043</v>
      </c>
      <c r="H14" s="748">
        <v>137</v>
      </c>
      <c r="I14" s="749">
        <v>7212332467</v>
      </c>
      <c r="J14" s="751">
        <f>B14+D14+F14+H14</f>
        <v>570</v>
      </c>
      <c r="K14" s="752">
        <f t="shared" si="4"/>
        <v>18997149908</v>
      </c>
      <c r="L14" s="745">
        <f t="shared" si="3"/>
        <v>570</v>
      </c>
      <c r="M14" s="746">
        <f t="shared" si="3"/>
        <v>18997149908</v>
      </c>
    </row>
    <row r="15" spans="1:13" ht="51">
      <c r="A15" s="750" t="s">
        <v>3216</v>
      </c>
      <c r="B15" s="748">
        <v>72</v>
      </c>
      <c r="C15" s="749">
        <v>879705147</v>
      </c>
      <c r="D15" s="748">
        <v>91</v>
      </c>
      <c r="E15" s="749">
        <v>1109249436</v>
      </c>
      <c r="F15" s="748">
        <v>120</v>
      </c>
      <c r="G15" s="749">
        <v>1909751192</v>
      </c>
      <c r="H15" s="748">
        <v>85</v>
      </c>
      <c r="I15" s="749">
        <v>1998511800</v>
      </c>
      <c r="J15" s="751">
        <f>B15+D15+F15+H15</f>
        <v>368</v>
      </c>
      <c r="K15" s="752">
        <f t="shared" si="4"/>
        <v>5897217575</v>
      </c>
      <c r="L15" s="745">
        <f t="shared" si="3"/>
        <v>368</v>
      </c>
      <c r="M15" s="746">
        <f t="shared" si="3"/>
        <v>5897217575</v>
      </c>
    </row>
    <row r="16" spans="1:13" ht="63.75">
      <c r="A16" s="750" t="s">
        <v>3217</v>
      </c>
      <c r="B16" s="748">
        <v>2</v>
      </c>
      <c r="C16" s="749">
        <v>215527454</v>
      </c>
      <c r="D16" s="748">
        <v>28</v>
      </c>
      <c r="E16" s="749">
        <v>2980120687</v>
      </c>
      <c r="F16" s="748">
        <v>8</v>
      </c>
      <c r="G16" s="749">
        <v>2884577882</v>
      </c>
      <c r="H16" s="748">
        <v>9</v>
      </c>
      <c r="I16" s="749">
        <v>5546491791</v>
      </c>
      <c r="J16" s="751">
        <f>B16+D16+F16+H16</f>
        <v>47</v>
      </c>
      <c r="K16" s="752">
        <f>+C16+E16+G16+I16</f>
        <v>11626717814</v>
      </c>
      <c r="L16" s="745">
        <f t="shared" si="3"/>
        <v>47</v>
      </c>
      <c r="M16" s="746">
        <f t="shared" si="3"/>
        <v>11626717814</v>
      </c>
    </row>
    <row r="17" spans="1:13" ht="15">
      <c r="A17" s="735" t="s">
        <v>3218</v>
      </c>
      <c r="B17" s="735">
        <f>+B3+B5+B7+B8+B9+B10+B13+B16+B6+B12++B14+B15</f>
        <v>262</v>
      </c>
      <c r="C17" s="736">
        <f>+C3+C5+C6+C7+C8+C9+C10+C12+C13+C14+C15+C16</f>
        <v>14770550921</v>
      </c>
      <c r="D17" s="735">
        <f>+D3+D5+D7+D8+D9+D10+D13+D16+D6+D12++D14+D15</f>
        <v>305</v>
      </c>
      <c r="E17" s="736">
        <f>+E3+E5+E6+E7+E8+E9+E10+E12+E13+E14+E15+E16</f>
        <v>15565172006</v>
      </c>
      <c r="F17" s="735">
        <f>+F3+F5+F7+F8+F9+F10+F13+F16+F6+F12++F14+F15</f>
        <v>327</v>
      </c>
      <c r="G17" s="736">
        <f>+G3+G5+G6+G7+G8+G9+G10+G12+G13+G14+G15+G16</f>
        <v>20920074238</v>
      </c>
      <c r="H17" s="735">
        <f>+H3+H5+H7+H8+H9+H10+H13+H16+H6+H12++H14+H15</f>
        <v>289</v>
      </c>
      <c r="I17" s="736">
        <f>+I3+I5+I6+I7+I8+I9+I10+I12+I13+I14+I15+I16</f>
        <v>32445584772</v>
      </c>
      <c r="J17" s="735">
        <f>+J3+J5+J7+J8+J9+J10+J13+J16+J6+J12++J14+J15</f>
        <v>1183</v>
      </c>
      <c r="K17" s="744">
        <f>+C17+E17+G17+I17</f>
        <v>83701381937</v>
      </c>
      <c r="L17" s="753">
        <f t="shared" si="3"/>
        <v>1183</v>
      </c>
      <c r="M17" s="754">
        <f t="shared" si="3"/>
        <v>83701381937</v>
      </c>
    </row>
    <row r="18" spans="1:13">
      <c r="A18" s="1171"/>
      <c r="B18" s="1172"/>
      <c r="C18" s="1172"/>
      <c r="D18" s="1172"/>
      <c r="E18" s="1172"/>
      <c r="F18" s="1172"/>
      <c r="G18" s="1172"/>
      <c r="H18" s="1172"/>
      <c r="I18" s="1172"/>
      <c r="J18" s="1172"/>
      <c r="K18" s="1173"/>
      <c r="L18" s="376"/>
      <c r="M18" s="376"/>
    </row>
    <row r="19" spans="1:13" ht="13.5" customHeight="1">
      <c r="A19" s="735" t="s">
        <v>3219</v>
      </c>
      <c r="B19" s="1171">
        <v>2020</v>
      </c>
      <c r="C19" s="1173"/>
      <c r="D19" s="1171">
        <v>2021</v>
      </c>
      <c r="E19" s="1173"/>
      <c r="F19" s="1171">
        <v>2022</v>
      </c>
      <c r="G19" s="1173"/>
      <c r="H19" s="1171">
        <v>2023</v>
      </c>
      <c r="I19" s="1173"/>
      <c r="J19" s="1171" t="s">
        <v>3202</v>
      </c>
      <c r="K19" s="1173"/>
      <c r="L19" s="1168" t="s">
        <v>3202</v>
      </c>
      <c r="M19" s="1170"/>
    </row>
    <row r="20" spans="1:13">
      <c r="A20" s="735"/>
      <c r="B20" s="735" t="s">
        <v>3203</v>
      </c>
      <c r="C20" s="735" t="s">
        <v>975</v>
      </c>
      <c r="D20" s="735" t="s">
        <v>3203</v>
      </c>
      <c r="E20" s="735" t="s">
        <v>975</v>
      </c>
      <c r="F20" s="735" t="s">
        <v>3203</v>
      </c>
      <c r="G20" s="735" t="s">
        <v>975</v>
      </c>
      <c r="H20" s="735" t="s">
        <v>3203</v>
      </c>
      <c r="I20" s="735" t="s">
        <v>975</v>
      </c>
      <c r="J20" s="735" t="s">
        <v>3203</v>
      </c>
      <c r="K20" s="735" t="s">
        <v>975</v>
      </c>
      <c r="L20" s="755" t="s">
        <v>3203</v>
      </c>
      <c r="M20" s="756" t="s">
        <v>975</v>
      </c>
    </row>
    <row r="21" spans="1:13" ht="15">
      <c r="A21" s="750" t="s">
        <v>3220</v>
      </c>
      <c r="B21" s="747">
        <v>1</v>
      </c>
      <c r="C21" s="736">
        <v>314788867</v>
      </c>
      <c r="D21" s="735">
        <v>2</v>
      </c>
      <c r="E21" s="736">
        <v>3237771465</v>
      </c>
      <c r="F21" s="748">
        <v>2</v>
      </c>
      <c r="G21" s="736">
        <v>3890922395</v>
      </c>
      <c r="H21" s="735">
        <v>2</v>
      </c>
      <c r="I21" s="736">
        <v>8409314372</v>
      </c>
      <c r="J21" s="735">
        <f t="shared" ref="J21:J32" si="5">+B21+D21+H21</f>
        <v>5</v>
      </c>
      <c r="K21" s="744">
        <f t="shared" ref="K21:K32" si="6">+C21+E21+I21</f>
        <v>11961874704</v>
      </c>
      <c r="L21" s="745">
        <f t="shared" ref="L21:L33" si="7">+H21+F21+D21+B21</f>
        <v>7</v>
      </c>
      <c r="M21" s="746">
        <f t="shared" ref="M21:M33" si="8">+I21+G21+E21+C21</f>
        <v>15852797099</v>
      </c>
    </row>
    <row r="22" spans="1:13" ht="15">
      <c r="A22" s="750" t="s">
        <v>3221</v>
      </c>
      <c r="B22" s="747">
        <v>1</v>
      </c>
      <c r="C22" s="736">
        <v>57868287</v>
      </c>
      <c r="D22" s="735">
        <v>2</v>
      </c>
      <c r="E22" s="736">
        <v>676450994</v>
      </c>
      <c r="F22" s="748">
        <v>1</v>
      </c>
      <c r="G22" s="736">
        <v>548402175</v>
      </c>
      <c r="H22" s="735">
        <v>4</v>
      </c>
      <c r="I22" s="736">
        <v>1331341056</v>
      </c>
      <c r="J22" s="735">
        <f t="shared" si="5"/>
        <v>7</v>
      </c>
      <c r="K22" s="744">
        <f t="shared" si="6"/>
        <v>2065660337</v>
      </c>
      <c r="L22" s="745">
        <f t="shared" si="7"/>
        <v>8</v>
      </c>
      <c r="M22" s="746">
        <f t="shared" si="8"/>
        <v>2614062512</v>
      </c>
    </row>
    <row r="23" spans="1:13" ht="26.25">
      <c r="A23" s="750" t="s">
        <v>3222</v>
      </c>
      <c r="B23" s="747">
        <v>141</v>
      </c>
      <c r="C23" s="736">
        <v>3236522123</v>
      </c>
      <c r="D23" s="735">
        <v>131</v>
      </c>
      <c r="E23" s="736">
        <v>3278876942</v>
      </c>
      <c r="F23" s="748">
        <v>157</v>
      </c>
      <c r="G23" s="736">
        <v>5204869043</v>
      </c>
      <c r="H23" s="735">
        <v>136</v>
      </c>
      <c r="I23" s="736">
        <v>7193132467</v>
      </c>
      <c r="J23" s="735">
        <f t="shared" si="5"/>
        <v>408</v>
      </c>
      <c r="K23" s="744">
        <f t="shared" si="6"/>
        <v>13708531532</v>
      </c>
      <c r="L23" s="745">
        <f t="shared" si="7"/>
        <v>565</v>
      </c>
      <c r="M23" s="746">
        <f t="shared" si="8"/>
        <v>18913400575</v>
      </c>
    </row>
    <row r="24" spans="1:13" ht="26.25">
      <c r="A24" s="750" t="s">
        <v>3223</v>
      </c>
      <c r="B24" s="747">
        <v>72</v>
      </c>
      <c r="C24" s="736">
        <v>879705147</v>
      </c>
      <c r="D24" s="735">
        <v>95</v>
      </c>
      <c r="E24" s="736">
        <v>1173798769</v>
      </c>
      <c r="F24" s="748">
        <v>120</v>
      </c>
      <c r="G24" s="736">
        <v>1909751192</v>
      </c>
      <c r="H24" s="735">
        <v>86</v>
      </c>
      <c r="I24" s="736">
        <v>2017711800</v>
      </c>
      <c r="J24" s="735">
        <f t="shared" si="5"/>
        <v>253</v>
      </c>
      <c r="K24" s="744">
        <f t="shared" si="6"/>
        <v>4071215716</v>
      </c>
      <c r="L24" s="745">
        <f t="shared" si="7"/>
        <v>373</v>
      </c>
      <c r="M24" s="746">
        <f t="shared" si="8"/>
        <v>5980966908</v>
      </c>
    </row>
    <row r="25" spans="1:13" ht="26.25">
      <c r="A25" s="750" t="s">
        <v>3224</v>
      </c>
      <c r="B25" s="747">
        <v>8</v>
      </c>
      <c r="C25" s="736">
        <v>698170571</v>
      </c>
      <c r="D25" s="735">
        <v>12</v>
      </c>
      <c r="E25" s="736">
        <v>396312644</v>
      </c>
      <c r="F25" s="748">
        <v>7</v>
      </c>
      <c r="G25" s="736">
        <v>317702714</v>
      </c>
      <c r="H25" s="735">
        <v>11</v>
      </c>
      <c r="I25" s="736">
        <v>516136383</v>
      </c>
      <c r="J25" s="735">
        <f t="shared" si="5"/>
        <v>31</v>
      </c>
      <c r="K25" s="744">
        <f t="shared" si="6"/>
        <v>1610619598</v>
      </c>
      <c r="L25" s="745">
        <f t="shared" si="7"/>
        <v>38</v>
      </c>
      <c r="M25" s="746">
        <f t="shared" si="8"/>
        <v>1928322312</v>
      </c>
    </row>
    <row r="26" spans="1:13" ht="15">
      <c r="A26" s="750" t="s">
        <v>3225</v>
      </c>
      <c r="B26" s="747">
        <v>5</v>
      </c>
      <c r="C26" s="736">
        <v>422724275</v>
      </c>
      <c r="D26" s="735">
        <v>13</v>
      </c>
      <c r="E26" s="736">
        <v>553120308</v>
      </c>
      <c r="F26" s="748">
        <v>2</v>
      </c>
      <c r="G26" s="736">
        <v>58900000</v>
      </c>
      <c r="H26" s="735">
        <v>5</v>
      </c>
      <c r="I26" s="736">
        <v>134480361</v>
      </c>
      <c r="J26" s="735">
        <f t="shared" si="5"/>
        <v>23</v>
      </c>
      <c r="K26" s="744">
        <f t="shared" si="6"/>
        <v>1110324944</v>
      </c>
      <c r="L26" s="745">
        <f t="shared" si="7"/>
        <v>25</v>
      </c>
      <c r="M26" s="746">
        <f t="shared" si="8"/>
        <v>1169224944</v>
      </c>
    </row>
    <row r="27" spans="1:13" ht="15">
      <c r="A27" s="750" t="s">
        <v>3226</v>
      </c>
      <c r="B27" s="747">
        <v>15</v>
      </c>
      <c r="C27" s="736">
        <v>386730781</v>
      </c>
      <c r="D27" s="735">
        <v>7</v>
      </c>
      <c r="E27" s="736">
        <v>741558506</v>
      </c>
      <c r="F27" s="748">
        <v>4</v>
      </c>
      <c r="G27" s="736">
        <v>568965922</v>
      </c>
      <c r="H27" s="735">
        <v>11</v>
      </c>
      <c r="I27" s="736">
        <v>640482355</v>
      </c>
      <c r="J27" s="735">
        <f t="shared" si="5"/>
        <v>33</v>
      </c>
      <c r="K27" s="744">
        <f t="shared" si="6"/>
        <v>1768771642</v>
      </c>
      <c r="L27" s="745">
        <f t="shared" si="7"/>
        <v>37</v>
      </c>
      <c r="M27" s="746">
        <f t="shared" si="8"/>
        <v>2337737564</v>
      </c>
    </row>
    <row r="28" spans="1:13" ht="15">
      <c r="A28" s="750" t="s">
        <v>3227</v>
      </c>
      <c r="B28" s="747">
        <v>3</v>
      </c>
      <c r="C28" s="736">
        <v>94588520</v>
      </c>
      <c r="D28" s="735">
        <v>2</v>
      </c>
      <c r="E28" s="736">
        <v>92956872</v>
      </c>
      <c r="F28" s="748">
        <v>4</v>
      </c>
      <c r="G28" s="736">
        <v>120522029</v>
      </c>
      <c r="H28" s="735">
        <v>4</v>
      </c>
      <c r="I28" s="736">
        <v>122781756</v>
      </c>
      <c r="J28" s="735">
        <f t="shared" si="5"/>
        <v>9</v>
      </c>
      <c r="K28" s="744">
        <f t="shared" si="6"/>
        <v>310327148</v>
      </c>
      <c r="L28" s="745">
        <f t="shared" si="7"/>
        <v>13</v>
      </c>
      <c r="M28" s="746">
        <f t="shared" si="8"/>
        <v>430849177</v>
      </c>
    </row>
    <row r="29" spans="1:13" ht="15">
      <c r="A29" s="750" t="s">
        <v>3228</v>
      </c>
      <c r="B29" s="747">
        <v>0</v>
      </c>
      <c r="C29" s="736">
        <v>0</v>
      </c>
      <c r="D29" s="735">
        <v>1</v>
      </c>
      <c r="E29" s="736">
        <v>537860584</v>
      </c>
      <c r="F29" s="748">
        <v>1</v>
      </c>
      <c r="G29" s="736">
        <v>437656884</v>
      </c>
      <c r="H29" s="735">
        <v>1</v>
      </c>
      <c r="I29" s="736">
        <v>437740981</v>
      </c>
      <c r="J29" s="735">
        <f t="shared" si="5"/>
        <v>2</v>
      </c>
      <c r="K29" s="744">
        <f t="shared" si="6"/>
        <v>975601565</v>
      </c>
      <c r="L29" s="745">
        <f t="shared" si="7"/>
        <v>3</v>
      </c>
      <c r="M29" s="746">
        <f t="shared" si="8"/>
        <v>1413258449</v>
      </c>
    </row>
    <row r="30" spans="1:13" ht="15">
      <c r="A30" s="750" t="s">
        <v>3229</v>
      </c>
      <c r="B30" s="747">
        <v>2</v>
      </c>
      <c r="C30" s="736">
        <v>1814917000</v>
      </c>
      <c r="D30" s="735">
        <v>8</v>
      </c>
      <c r="E30" s="736">
        <v>2575812687</v>
      </c>
      <c r="F30" s="748">
        <v>7</v>
      </c>
      <c r="G30" s="736">
        <v>2910327882</v>
      </c>
      <c r="H30" s="735">
        <v>7</v>
      </c>
      <c r="I30" s="736">
        <v>5493526791</v>
      </c>
      <c r="J30" s="735">
        <f t="shared" si="5"/>
        <v>17</v>
      </c>
      <c r="K30" s="744">
        <f t="shared" si="6"/>
        <v>9884256478</v>
      </c>
      <c r="L30" s="745">
        <f t="shared" si="7"/>
        <v>24</v>
      </c>
      <c r="M30" s="746">
        <f t="shared" si="8"/>
        <v>12794584360</v>
      </c>
    </row>
    <row r="31" spans="1:13" ht="26.25">
      <c r="A31" s="750" t="s">
        <v>3230</v>
      </c>
      <c r="B31" s="747">
        <v>2</v>
      </c>
      <c r="C31" s="736">
        <v>436418923</v>
      </c>
      <c r="D31" s="735">
        <v>0</v>
      </c>
      <c r="E31" s="736">
        <v>0</v>
      </c>
      <c r="F31" s="748">
        <v>0</v>
      </c>
      <c r="G31" s="736">
        <v>0</v>
      </c>
      <c r="H31" s="735">
        <v>2</v>
      </c>
      <c r="I31" s="736">
        <v>240000000</v>
      </c>
      <c r="J31" s="735">
        <f t="shared" si="5"/>
        <v>4</v>
      </c>
      <c r="K31" s="744">
        <f t="shared" si="6"/>
        <v>676418923</v>
      </c>
      <c r="L31" s="745">
        <f t="shared" si="7"/>
        <v>4</v>
      </c>
      <c r="M31" s="746">
        <f t="shared" si="8"/>
        <v>676418923</v>
      </c>
    </row>
    <row r="32" spans="1:13" ht="15">
      <c r="A32" s="750" t="s">
        <v>3231</v>
      </c>
      <c r="B32" s="747">
        <v>12</v>
      </c>
      <c r="C32" s="736">
        <v>6428116427</v>
      </c>
      <c r="D32" s="735">
        <v>32</v>
      </c>
      <c r="E32" s="736">
        <v>2300652235</v>
      </c>
      <c r="F32" s="748">
        <v>22</v>
      </c>
      <c r="G32" s="736">
        <v>4952054002</v>
      </c>
      <c r="H32" s="735">
        <v>20</v>
      </c>
      <c r="I32" s="736">
        <v>5908936450</v>
      </c>
      <c r="J32" s="735">
        <f t="shared" si="5"/>
        <v>64</v>
      </c>
      <c r="K32" s="744">
        <f t="shared" si="6"/>
        <v>14637705112</v>
      </c>
      <c r="L32" s="745">
        <f t="shared" si="7"/>
        <v>86</v>
      </c>
      <c r="M32" s="746">
        <f t="shared" si="8"/>
        <v>19589759114</v>
      </c>
    </row>
    <row r="33" spans="1:13" ht="15">
      <c r="A33" s="735" t="s">
        <v>759</v>
      </c>
      <c r="B33" s="735">
        <f t="shared" ref="B33:I33" si="9">+B21+B22+B23+B24+B25+B26+B27+B28+B29+B30+B31+B32</f>
        <v>262</v>
      </c>
      <c r="C33" s="736">
        <f t="shared" si="9"/>
        <v>14770550921</v>
      </c>
      <c r="D33" s="735">
        <f t="shared" si="9"/>
        <v>305</v>
      </c>
      <c r="E33" s="736">
        <f t="shared" si="9"/>
        <v>15565172006</v>
      </c>
      <c r="F33" s="735">
        <f t="shared" si="9"/>
        <v>327</v>
      </c>
      <c r="G33" s="736">
        <f t="shared" si="9"/>
        <v>20920074238</v>
      </c>
      <c r="H33" s="735">
        <f t="shared" si="9"/>
        <v>289</v>
      </c>
      <c r="I33" s="736">
        <f t="shared" si="9"/>
        <v>32445584772</v>
      </c>
      <c r="J33" s="735">
        <f>+B33+D33+F33+H33</f>
        <v>1183</v>
      </c>
      <c r="K33" s="744">
        <f>+C33+E33+G33+I33</f>
        <v>83701381937</v>
      </c>
      <c r="L33" s="757">
        <f t="shared" si="7"/>
        <v>1183</v>
      </c>
      <c r="M33" s="758">
        <f t="shared" si="8"/>
        <v>83701381937</v>
      </c>
    </row>
    <row r="34" spans="1:13">
      <c r="A34" s="1171"/>
      <c r="B34" s="1172"/>
      <c r="C34" s="1172"/>
      <c r="D34" s="1172"/>
      <c r="E34" s="1172"/>
      <c r="F34" s="1172"/>
      <c r="G34" s="1172"/>
      <c r="H34" s="1172"/>
      <c r="I34" s="1172"/>
      <c r="J34" s="1172"/>
      <c r="K34" s="1173"/>
      <c r="L34" s="86"/>
      <c r="M34" s="86"/>
    </row>
    <row r="35" spans="1:13" ht="15">
      <c r="A35" s="735" t="s">
        <v>3232</v>
      </c>
      <c r="B35" s="735">
        <f t="shared" ref="B35:G35" si="10">+B17-B33</f>
        <v>0</v>
      </c>
      <c r="C35" s="736">
        <f t="shared" si="10"/>
        <v>0</v>
      </c>
      <c r="D35" s="735">
        <f t="shared" si="10"/>
        <v>0</v>
      </c>
      <c r="E35" s="736">
        <f t="shared" si="10"/>
        <v>0</v>
      </c>
      <c r="F35" s="735">
        <f t="shared" si="10"/>
        <v>0</v>
      </c>
      <c r="G35" s="736">
        <f t="shared" si="10"/>
        <v>0</v>
      </c>
      <c r="H35" s="735">
        <f t="shared" ref="H35:K35" si="11">+H17-H33</f>
        <v>0</v>
      </c>
      <c r="I35" s="736">
        <f>+I17-I33</f>
        <v>0</v>
      </c>
      <c r="J35" s="735">
        <f t="shared" si="11"/>
        <v>0</v>
      </c>
      <c r="K35" s="735">
        <f t="shared" si="11"/>
        <v>0</v>
      </c>
      <c r="L35" s="87">
        <f>+H35+F35+D35+B35</f>
        <v>0</v>
      </c>
      <c r="M35" s="377">
        <f>+I35+G35+E35+C35</f>
        <v>0</v>
      </c>
    </row>
  </sheetData>
  <sheetProtection formatCells="0" formatColumns="0" formatRows="0" sort="0" autoFilter="0" pivotTables="0"/>
  <mergeCells count="16">
    <mergeCell ref="L1:M1"/>
    <mergeCell ref="L19:M19"/>
    <mergeCell ref="A34:K34"/>
    <mergeCell ref="A4:K4"/>
    <mergeCell ref="A11:K11"/>
    <mergeCell ref="A18:K18"/>
    <mergeCell ref="B19:C19"/>
    <mergeCell ref="D19:E19"/>
    <mergeCell ref="H19:I19"/>
    <mergeCell ref="J19:K19"/>
    <mergeCell ref="B1:C1"/>
    <mergeCell ref="D1:E1"/>
    <mergeCell ref="H1:I1"/>
    <mergeCell ref="J1:K1"/>
    <mergeCell ref="F1:G1"/>
    <mergeCell ref="F19:G19"/>
  </mergeCells>
  <phoneticPr fontId="67" type="noConversion"/>
  <dataValidations count="2">
    <dataValidation type="whole" allowBlank="1" showInputMessage="1" showErrorMessage="1" errorTitle="Error" error="Únicamente numeros enteros" promptTitle="Cantidad" prompt="Unicamente numeros enteros" sqref="B7:B8 H7:H8 H12:H16 B12:B16 D7:D8 D12:D16 B3 D3 H3" xr:uid="{00000000-0002-0000-1100-000000000000}">
      <formula1>0</formula1>
      <formula2>2500</formula2>
    </dataValidation>
    <dataValidation type="whole" allowBlank="1" showInputMessage="1" showErrorMessage="1" errorTitle="Error" error="Únicamente numeros sin puntos ni comas" promptTitle="Valor" prompt="Por favor ingrese los valores en numeros sin puntos ni comas" sqref="C12:C16 I7:I8 I12:I16 C7:C8 E7:G8 E12:G16" xr:uid="{00000000-0002-0000-1100-000001000000}">
      <formula1>0</formula1>
      <formula2>10000000000000000</formula2>
    </dataValidation>
  </dataValidations>
  <pageMargins left="0.75" right="0.75" top="1" bottom="1" header="0" footer="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1212"/>
  <sheetViews>
    <sheetView zoomScale="90" zoomScaleNormal="90" workbookViewId="0">
      <pane xSplit="2" ySplit="8" topLeftCell="C1142" activePane="bottomRight" state="frozen"/>
      <selection pane="topRight"/>
      <selection pane="bottomLeft"/>
      <selection pane="bottomRight" activeCell="A1213" sqref="A1213"/>
    </sheetView>
  </sheetViews>
  <sheetFormatPr baseColWidth="10" defaultColWidth="11.42578125" defaultRowHeight="12.75"/>
  <cols>
    <col min="1" max="1" width="21.42578125" style="51" customWidth="1"/>
    <col min="2" max="2" width="20.85546875" style="51" customWidth="1"/>
    <col min="3" max="3" width="27.42578125" style="51" customWidth="1"/>
    <col min="4" max="11" width="24.140625" style="51" customWidth="1"/>
    <col min="12" max="13" width="24.140625" style="286" customWidth="1"/>
    <col min="14" max="18" width="24.140625" style="51" customWidth="1"/>
    <col min="19" max="19" width="24.140625" style="286" customWidth="1"/>
    <col min="20" max="21" width="24.140625" style="51" customWidth="1"/>
    <col min="22" max="22" width="24.140625" style="347" customWidth="1"/>
    <col min="23" max="24" width="24.140625" style="51" customWidth="1"/>
    <col min="25" max="25" width="25.7109375" style="51" customWidth="1"/>
    <col min="26" max="16384" width="11.42578125" style="51"/>
  </cols>
  <sheetData>
    <row r="1" spans="1:25" s="49" customFormat="1">
      <c r="A1" s="155"/>
      <c r="B1" s="155"/>
      <c r="C1" s="155"/>
      <c r="D1" s="155"/>
      <c r="E1" s="155"/>
      <c r="F1" s="155"/>
      <c r="G1" s="155"/>
      <c r="H1" s="155"/>
      <c r="I1" s="155"/>
      <c r="J1" s="155"/>
      <c r="K1" s="155"/>
      <c r="L1" s="283"/>
      <c r="M1" s="283"/>
      <c r="N1" s="155"/>
      <c r="O1" s="155"/>
      <c r="P1" s="155"/>
      <c r="Q1" s="155"/>
      <c r="R1" s="155"/>
      <c r="S1" s="283"/>
      <c r="T1" s="155"/>
      <c r="U1" s="155"/>
      <c r="V1" s="344"/>
      <c r="W1" s="155"/>
      <c r="X1" s="155"/>
      <c r="Y1" s="155"/>
    </row>
    <row r="2" spans="1:25" s="27" customFormat="1" ht="12.6" customHeight="1">
      <c r="L2" s="284"/>
      <c r="M2" s="284"/>
      <c r="S2" s="284"/>
      <c r="V2" s="345"/>
    </row>
    <row r="3" spans="1:25" s="27" customFormat="1" ht="15">
      <c r="F3"/>
      <c r="G3"/>
      <c r="L3" s="284"/>
      <c r="M3" s="284"/>
      <c r="S3" s="284"/>
      <c r="V3" s="345"/>
    </row>
    <row r="4" spans="1:25" s="27" customFormat="1" ht="15">
      <c r="L4" s="284"/>
      <c r="M4" s="284"/>
      <c r="S4" s="284"/>
      <c r="V4" s="345"/>
    </row>
    <row r="5" spans="1:25" s="27" customFormat="1" ht="16.149999999999999" customHeight="1">
      <c r="L5" s="284"/>
      <c r="M5" s="284"/>
      <c r="S5" s="284"/>
      <c r="V5" s="345"/>
    </row>
    <row r="6" spans="1:25" s="49" customFormat="1" ht="15">
      <c r="A6" s="27"/>
      <c r="B6" s="27"/>
      <c r="C6" s="27"/>
      <c r="D6" s="27"/>
      <c r="E6" s="27"/>
      <c r="F6" s="27"/>
      <c r="G6" s="27"/>
      <c r="H6" s="27"/>
      <c r="I6" s="27"/>
      <c r="J6" s="27"/>
      <c r="K6" s="155"/>
      <c r="L6" s="283"/>
      <c r="M6" s="283"/>
      <c r="N6" s="155"/>
      <c r="O6" s="155"/>
      <c r="P6" s="155"/>
      <c r="Q6" s="155"/>
      <c r="R6" s="155"/>
      <c r="S6" s="283"/>
      <c r="T6" s="155"/>
      <c r="U6" s="155"/>
      <c r="V6" s="344"/>
      <c r="W6" s="155"/>
      <c r="X6" s="155"/>
      <c r="Y6" s="155"/>
    </row>
    <row r="7" spans="1:25" s="49" customFormat="1" ht="13.5" thickBot="1">
      <c r="A7" s="155"/>
      <c r="B7" s="155"/>
      <c r="C7" s="155"/>
      <c r="D7" s="155"/>
      <c r="E7" s="155"/>
      <c r="F7" s="155"/>
      <c r="G7" s="155"/>
      <c r="H7" s="155"/>
      <c r="I7" s="155"/>
      <c r="J7" s="155"/>
      <c r="K7" s="155"/>
      <c r="L7" s="283"/>
      <c r="M7" s="283"/>
      <c r="N7" s="155"/>
      <c r="O7" s="155"/>
      <c r="P7" s="155"/>
      <c r="Q7" s="155"/>
      <c r="R7" s="155"/>
      <c r="S7" s="283"/>
      <c r="T7" s="155"/>
      <c r="U7" s="155"/>
      <c r="V7" s="344"/>
      <c r="W7" s="155"/>
      <c r="X7" s="155"/>
      <c r="Y7" s="155"/>
    </row>
    <row r="8" spans="1:25" s="50" customFormat="1" ht="63">
      <c r="A8" s="156" t="s">
        <v>3233</v>
      </c>
      <c r="B8" s="157" t="s">
        <v>3234</v>
      </c>
      <c r="C8" s="157" t="s">
        <v>3235</v>
      </c>
      <c r="D8" s="157" t="s">
        <v>3236</v>
      </c>
      <c r="E8" s="378" t="s">
        <v>3237</v>
      </c>
      <c r="F8" s="157" t="s">
        <v>3238</v>
      </c>
      <c r="G8" s="338" t="s">
        <v>3239</v>
      </c>
      <c r="H8" s="335" t="s">
        <v>3240</v>
      </c>
      <c r="I8" s="157" t="s">
        <v>3241</v>
      </c>
      <c r="J8" s="157" t="s">
        <v>3242</v>
      </c>
      <c r="K8" s="335" t="s">
        <v>3243</v>
      </c>
      <c r="L8" s="285" t="s">
        <v>3244</v>
      </c>
      <c r="M8" s="336" t="s">
        <v>3245</v>
      </c>
      <c r="N8" s="335" t="s">
        <v>3246</v>
      </c>
      <c r="O8" s="335" t="s">
        <v>3247</v>
      </c>
      <c r="P8" s="157" t="s">
        <v>3248</v>
      </c>
      <c r="Q8" s="157" t="s">
        <v>3249</v>
      </c>
      <c r="R8" s="157" t="s">
        <v>3250</v>
      </c>
      <c r="S8" s="336" t="s">
        <v>3251</v>
      </c>
      <c r="T8" s="335" t="s">
        <v>3252</v>
      </c>
      <c r="U8" s="335" t="s">
        <v>3253</v>
      </c>
      <c r="V8" s="346" t="s">
        <v>3254</v>
      </c>
      <c r="W8" s="157" t="s">
        <v>3255</v>
      </c>
      <c r="X8" s="335" t="s">
        <v>22</v>
      </c>
      <c r="Y8" s="337" t="s">
        <v>3256</v>
      </c>
    </row>
    <row r="9" spans="1:25" s="158" customFormat="1">
      <c r="A9" s="759">
        <v>2020</v>
      </c>
      <c r="B9" s="760" t="s">
        <v>3257</v>
      </c>
      <c r="C9" s="760" t="s">
        <v>3258</v>
      </c>
      <c r="D9" s="760" t="s">
        <v>3259</v>
      </c>
      <c r="E9" s="760" t="s">
        <v>3183</v>
      </c>
      <c r="F9" s="760" t="s">
        <v>3260</v>
      </c>
      <c r="G9" s="760">
        <v>33075000</v>
      </c>
      <c r="H9" s="760">
        <v>33075000</v>
      </c>
      <c r="I9" s="760" t="s">
        <v>846</v>
      </c>
      <c r="J9" s="760" t="s">
        <v>846</v>
      </c>
      <c r="K9" s="760" t="s">
        <v>3261</v>
      </c>
      <c r="L9" s="761">
        <v>43852</v>
      </c>
      <c r="M9" s="761">
        <v>44027</v>
      </c>
      <c r="N9" s="760">
        <v>11025000</v>
      </c>
      <c r="O9" s="760">
        <v>60</v>
      </c>
      <c r="P9" s="760" t="s">
        <v>3262</v>
      </c>
      <c r="Q9" s="760" t="s">
        <v>846</v>
      </c>
      <c r="R9" s="760" t="s">
        <v>846</v>
      </c>
      <c r="S9" s="761">
        <v>44156</v>
      </c>
      <c r="T9" s="760" t="s">
        <v>3263</v>
      </c>
      <c r="U9" s="760" t="s">
        <v>846</v>
      </c>
      <c r="V9" s="762" t="s">
        <v>846</v>
      </c>
      <c r="W9" s="760" t="s">
        <v>846</v>
      </c>
      <c r="X9" s="760" t="s">
        <v>3264</v>
      </c>
      <c r="Y9" s="763" t="s">
        <v>3265</v>
      </c>
    </row>
    <row r="10" spans="1:25" s="158" customFormat="1">
      <c r="A10" s="759">
        <v>2020</v>
      </c>
      <c r="B10" s="760" t="s">
        <v>3266</v>
      </c>
      <c r="C10" s="760" t="s">
        <v>3258</v>
      </c>
      <c r="D10" s="760" t="s">
        <v>3259</v>
      </c>
      <c r="E10" s="760" t="s">
        <v>3183</v>
      </c>
      <c r="F10" s="760" t="s">
        <v>3267</v>
      </c>
      <c r="G10" s="760">
        <v>33075000</v>
      </c>
      <c r="H10" s="760">
        <v>33075000</v>
      </c>
      <c r="I10" s="760" t="s">
        <v>846</v>
      </c>
      <c r="J10" s="760" t="s">
        <v>846</v>
      </c>
      <c r="K10" s="760" t="s">
        <v>3261</v>
      </c>
      <c r="L10" s="761">
        <v>43852</v>
      </c>
      <c r="M10" s="761">
        <v>44027</v>
      </c>
      <c r="N10" s="760">
        <v>11025000</v>
      </c>
      <c r="O10" s="760">
        <v>60</v>
      </c>
      <c r="P10" s="760" t="s">
        <v>3262</v>
      </c>
      <c r="Q10" s="760" t="s">
        <v>846</v>
      </c>
      <c r="R10" s="760" t="s">
        <v>846</v>
      </c>
      <c r="S10" s="761">
        <v>44156</v>
      </c>
      <c r="T10" s="760" t="s">
        <v>3263</v>
      </c>
      <c r="U10" s="760" t="s">
        <v>846</v>
      </c>
      <c r="V10" s="762" t="s">
        <v>846</v>
      </c>
      <c r="W10" s="760" t="s">
        <v>846</v>
      </c>
      <c r="X10" s="760" t="s">
        <v>3264</v>
      </c>
      <c r="Y10" s="763" t="s">
        <v>3265</v>
      </c>
    </row>
    <row r="11" spans="1:25" s="158" customFormat="1">
      <c r="A11" s="759">
        <v>2020</v>
      </c>
      <c r="B11" s="760" t="s">
        <v>3268</v>
      </c>
      <c r="C11" s="760" t="s">
        <v>3269</v>
      </c>
      <c r="D11" s="760" t="s">
        <v>3259</v>
      </c>
      <c r="E11" s="760" t="s">
        <v>3183</v>
      </c>
      <c r="F11" s="760" t="s">
        <v>3270</v>
      </c>
      <c r="G11" s="760">
        <v>36000000</v>
      </c>
      <c r="H11" s="760">
        <v>36000000</v>
      </c>
      <c r="I11" s="760" t="s">
        <v>846</v>
      </c>
      <c r="J11" s="760" t="s">
        <v>846</v>
      </c>
      <c r="K11" s="760" t="s">
        <v>3271</v>
      </c>
      <c r="L11" s="761">
        <v>43852</v>
      </c>
      <c r="M11" s="761">
        <v>43972</v>
      </c>
      <c r="N11" s="760">
        <v>0</v>
      </c>
      <c r="O11" s="760">
        <v>0</v>
      </c>
      <c r="P11" s="760" t="s">
        <v>3272</v>
      </c>
      <c r="Q11" s="760" t="s">
        <v>846</v>
      </c>
      <c r="R11" s="760" t="s">
        <v>846</v>
      </c>
      <c r="S11" s="761">
        <v>44161</v>
      </c>
      <c r="T11" s="760" t="s">
        <v>3263</v>
      </c>
      <c r="U11" s="760" t="s">
        <v>846</v>
      </c>
      <c r="V11" s="762" t="s">
        <v>846</v>
      </c>
      <c r="W11" s="760" t="s">
        <v>846</v>
      </c>
      <c r="X11" s="760" t="s">
        <v>3273</v>
      </c>
      <c r="Y11" s="763" t="s">
        <v>3265</v>
      </c>
    </row>
    <row r="12" spans="1:25" s="158" customFormat="1">
      <c r="A12" s="759">
        <v>2020</v>
      </c>
      <c r="B12" s="760" t="s">
        <v>3274</v>
      </c>
      <c r="C12" s="760" t="s">
        <v>3258</v>
      </c>
      <c r="D12" s="760" t="s">
        <v>3259</v>
      </c>
      <c r="E12" s="760" t="s">
        <v>3183</v>
      </c>
      <c r="F12" s="760" t="s">
        <v>3275</v>
      </c>
      <c r="G12" s="760">
        <v>27562500</v>
      </c>
      <c r="H12" s="760">
        <v>27562500</v>
      </c>
      <c r="I12" s="760" t="s">
        <v>846</v>
      </c>
      <c r="J12" s="760" t="s">
        <v>846</v>
      </c>
      <c r="K12" s="760" t="s">
        <v>3276</v>
      </c>
      <c r="L12" s="761">
        <v>43854</v>
      </c>
      <c r="M12" s="761">
        <v>44023</v>
      </c>
      <c r="N12" s="760">
        <v>5512500</v>
      </c>
      <c r="O12" s="760">
        <v>30</v>
      </c>
      <c r="P12" s="760" t="s">
        <v>3262</v>
      </c>
      <c r="Q12" s="760" t="s">
        <v>846</v>
      </c>
      <c r="R12" s="760" t="s">
        <v>846</v>
      </c>
      <c r="S12" s="761">
        <v>44158</v>
      </c>
      <c r="T12" s="760" t="s">
        <v>3263</v>
      </c>
      <c r="U12" s="760" t="s">
        <v>846</v>
      </c>
      <c r="V12" s="762" t="s">
        <v>846</v>
      </c>
      <c r="W12" s="760" t="s">
        <v>846</v>
      </c>
      <c r="X12" s="760" t="s">
        <v>3273</v>
      </c>
      <c r="Y12" s="763" t="s">
        <v>3265</v>
      </c>
    </row>
    <row r="13" spans="1:25" s="158" customFormat="1">
      <c r="A13" s="759">
        <v>2020</v>
      </c>
      <c r="B13" s="760" t="s">
        <v>3277</v>
      </c>
      <c r="C13" s="760" t="s">
        <v>3278</v>
      </c>
      <c r="D13" s="760" t="s">
        <v>3259</v>
      </c>
      <c r="E13" s="760" t="s">
        <v>3183</v>
      </c>
      <c r="F13" s="760" t="s">
        <v>3279</v>
      </c>
      <c r="G13" s="760">
        <v>23100000</v>
      </c>
      <c r="H13" s="760">
        <v>23100000</v>
      </c>
      <c r="I13" s="760" t="s">
        <v>846</v>
      </c>
      <c r="J13" s="760" t="s">
        <v>846</v>
      </c>
      <c r="K13" s="760" t="s">
        <v>3271</v>
      </c>
      <c r="L13" s="761">
        <v>43854</v>
      </c>
      <c r="M13" s="761">
        <v>43974</v>
      </c>
      <c r="N13" s="760">
        <v>0</v>
      </c>
      <c r="O13" s="760">
        <v>0</v>
      </c>
      <c r="P13" s="760" t="s">
        <v>67</v>
      </c>
      <c r="Q13" s="760" t="s">
        <v>846</v>
      </c>
      <c r="R13" s="760" t="s">
        <v>846</v>
      </c>
      <c r="S13" s="761">
        <v>44158</v>
      </c>
      <c r="T13" s="760" t="s">
        <v>3263</v>
      </c>
      <c r="U13" s="760" t="s">
        <v>846</v>
      </c>
      <c r="V13" s="762" t="s">
        <v>846</v>
      </c>
      <c r="W13" s="760" t="s">
        <v>846</v>
      </c>
      <c r="X13" s="760" t="s">
        <v>3273</v>
      </c>
      <c r="Y13" s="763" t="s">
        <v>3265</v>
      </c>
    </row>
    <row r="14" spans="1:25" s="158" customFormat="1">
      <c r="A14" s="759">
        <v>2020</v>
      </c>
      <c r="B14" s="760" t="s">
        <v>3280</v>
      </c>
      <c r="C14" s="760" t="s">
        <v>3281</v>
      </c>
      <c r="D14" s="760" t="s">
        <v>3259</v>
      </c>
      <c r="E14" s="760" t="s">
        <v>3183</v>
      </c>
      <c r="F14" s="760" t="s">
        <v>3282</v>
      </c>
      <c r="G14" s="760">
        <v>14883750</v>
      </c>
      <c r="H14" s="760">
        <v>14883750</v>
      </c>
      <c r="I14" s="760" t="s">
        <v>846</v>
      </c>
      <c r="J14" s="760" t="s">
        <v>846</v>
      </c>
      <c r="K14" s="760" t="s">
        <v>3276</v>
      </c>
      <c r="L14" s="761">
        <v>43852</v>
      </c>
      <c r="M14" s="761">
        <v>44026</v>
      </c>
      <c r="N14" s="760">
        <v>4961250</v>
      </c>
      <c r="O14" s="760">
        <v>30</v>
      </c>
      <c r="P14" s="760" t="s">
        <v>67</v>
      </c>
      <c r="Q14" s="760" t="s">
        <v>846</v>
      </c>
      <c r="R14" s="760" t="s">
        <v>846</v>
      </c>
      <c r="S14" s="761">
        <v>44382</v>
      </c>
      <c r="T14" s="760" t="s">
        <v>3263</v>
      </c>
      <c r="U14" s="760" t="s">
        <v>846</v>
      </c>
      <c r="V14" s="762" t="s">
        <v>846</v>
      </c>
      <c r="W14" s="760" t="s">
        <v>846</v>
      </c>
      <c r="X14" s="760" t="s">
        <v>3264</v>
      </c>
      <c r="Y14" s="763" t="s">
        <v>3265</v>
      </c>
    </row>
    <row r="15" spans="1:25" s="158" customFormat="1">
      <c r="A15" s="759">
        <v>2020</v>
      </c>
      <c r="B15" s="760" t="s">
        <v>3283</v>
      </c>
      <c r="C15" s="760" t="s">
        <v>3284</v>
      </c>
      <c r="D15" s="760" t="s">
        <v>3259</v>
      </c>
      <c r="E15" s="760" t="s">
        <v>3183</v>
      </c>
      <c r="F15" s="760" t="s">
        <v>3285</v>
      </c>
      <c r="G15" s="760">
        <v>14040000</v>
      </c>
      <c r="H15" s="760">
        <v>14040000</v>
      </c>
      <c r="I15" s="760" t="s">
        <v>846</v>
      </c>
      <c r="J15" s="760" t="s">
        <v>846</v>
      </c>
      <c r="K15" s="760" t="s">
        <v>3261</v>
      </c>
      <c r="L15" s="761">
        <v>43854</v>
      </c>
      <c r="M15" s="761">
        <v>44027</v>
      </c>
      <c r="N15" s="760">
        <v>4680000</v>
      </c>
      <c r="O15" s="760">
        <v>60</v>
      </c>
      <c r="P15" s="760" t="s">
        <v>67</v>
      </c>
      <c r="Q15" s="760" t="s">
        <v>846</v>
      </c>
      <c r="R15" s="760" t="s">
        <v>846</v>
      </c>
      <c r="S15" s="761">
        <v>44158</v>
      </c>
      <c r="T15" s="760" t="s">
        <v>3263</v>
      </c>
      <c r="U15" s="760" t="s">
        <v>846</v>
      </c>
      <c r="V15" s="762" t="s">
        <v>846</v>
      </c>
      <c r="W15" s="760" t="s">
        <v>846</v>
      </c>
      <c r="X15" s="760" t="s">
        <v>3264</v>
      </c>
      <c r="Y15" s="763" t="s">
        <v>3265</v>
      </c>
    </row>
    <row r="16" spans="1:25" s="158" customFormat="1">
      <c r="A16" s="759">
        <v>2020</v>
      </c>
      <c r="B16" s="760" t="s">
        <v>3286</v>
      </c>
      <c r="C16" s="760" t="s">
        <v>3287</v>
      </c>
      <c r="D16" s="760" t="s">
        <v>3259</v>
      </c>
      <c r="E16" s="760" t="s">
        <v>3183</v>
      </c>
      <c r="F16" s="760" t="s">
        <v>1282</v>
      </c>
      <c r="G16" s="760">
        <v>9816660</v>
      </c>
      <c r="H16" s="760">
        <v>9816660</v>
      </c>
      <c r="I16" s="760" t="s">
        <v>846</v>
      </c>
      <c r="J16" s="760" t="s">
        <v>846</v>
      </c>
      <c r="K16" s="760" t="s">
        <v>3271</v>
      </c>
      <c r="L16" s="761">
        <v>43854</v>
      </c>
      <c r="M16" s="761">
        <v>43974</v>
      </c>
      <c r="N16" s="760">
        <v>0</v>
      </c>
      <c r="O16" s="760">
        <v>0</v>
      </c>
      <c r="P16" s="760" t="s">
        <v>3262</v>
      </c>
      <c r="Q16" s="760" t="s">
        <v>846</v>
      </c>
      <c r="R16" s="760" t="s">
        <v>846</v>
      </c>
      <c r="S16" s="761">
        <v>44162</v>
      </c>
      <c r="T16" s="760" t="s">
        <v>3263</v>
      </c>
      <c r="U16" s="760" t="s">
        <v>846</v>
      </c>
      <c r="V16" s="762" t="s">
        <v>846</v>
      </c>
      <c r="W16" s="760" t="s">
        <v>846</v>
      </c>
      <c r="X16" s="760" t="s">
        <v>3273</v>
      </c>
      <c r="Y16" s="763" t="s">
        <v>3265</v>
      </c>
    </row>
    <row r="17" spans="1:25" s="158" customFormat="1">
      <c r="A17" s="759">
        <v>2020</v>
      </c>
      <c r="B17" s="760" t="s">
        <v>3288</v>
      </c>
      <c r="C17" s="760" t="s">
        <v>3289</v>
      </c>
      <c r="D17" s="760" t="s">
        <v>3259</v>
      </c>
      <c r="E17" s="760" t="s">
        <v>3183</v>
      </c>
      <c r="F17" s="760" t="s">
        <v>3290</v>
      </c>
      <c r="G17" s="760">
        <v>15400000</v>
      </c>
      <c r="H17" s="760">
        <v>15400000</v>
      </c>
      <c r="I17" s="760" t="s">
        <v>846</v>
      </c>
      <c r="J17" s="760" t="s">
        <v>846</v>
      </c>
      <c r="K17" s="760" t="s">
        <v>3271</v>
      </c>
      <c r="L17" s="761">
        <v>43854</v>
      </c>
      <c r="M17" s="761">
        <v>43974</v>
      </c>
      <c r="N17" s="760">
        <v>0</v>
      </c>
      <c r="O17" s="760">
        <v>0</v>
      </c>
      <c r="P17" s="760" t="s">
        <v>3291</v>
      </c>
      <c r="Q17" s="760" t="s">
        <v>846</v>
      </c>
      <c r="R17" s="760" t="s">
        <v>846</v>
      </c>
      <c r="S17" s="761">
        <v>44162</v>
      </c>
      <c r="T17" s="760" t="s">
        <v>3263</v>
      </c>
      <c r="U17" s="760" t="s">
        <v>846</v>
      </c>
      <c r="V17" s="762" t="s">
        <v>846</v>
      </c>
      <c r="W17" s="760" t="s">
        <v>846</v>
      </c>
      <c r="X17" s="760" t="s">
        <v>3273</v>
      </c>
      <c r="Y17" s="763" t="s">
        <v>3265</v>
      </c>
    </row>
    <row r="18" spans="1:25" s="158" customFormat="1">
      <c r="A18" s="759">
        <v>2020</v>
      </c>
      <c r="B18" s="760" t="s">
        <v>3292</v>
      </c>
      <c r="C18" s="760" t="s">
        <v>3284</v>
      </c>
      <c r="D18" s="760" t="s">
        <v>3259</v>
      </c>
      <c r="E18" s="760" t="s">
        <v>3183</v>
      </c>
      <c r="F18" s="760" t="s">
        <v>3293</v>
      </c>
      <c r="G18" s="760">
        <v>14040000</v>
      </c>
      <c r="H18" s="760">
        <v>14040000</v>
      </c>
      <c r="I18" s="760" t="s">
        <v>846</v>
      </c>
      <c r="J18" s="760" t="s">
        <v>846</v>
      </c>
      <c r="K18" s="760" t="s">
        <v>3261</v>
      </c>
      <c r="L18" s="761">
        <v>43853</v>
      </c>
      <c r="M18" s="761">
        <v>44027</v>
      </c>
      <c r="N18" s="760">
        <v>4680000</v>
      </c>
      <c r="O18" s="760">
        <v>60</v>
      </c>
      <c r="P18" s="760" t="s">
        <v>3294</v>
      </c>
      <c r="Q18" s="760" t="s">
        <v>846</v>
      </c>
      <c r="R18" s="760" t="s">
        <v>846</v>
      </c>
      <c r="S18" s="761">
        <v>44157</v>
      </c>
      <c r="T18" s="760" t="s">
        <v>3263</v>
      </c>
      <c r="U18" s="760" t="s">
        <v>846</v>
      </c>
      <c r="V18" s="762" t="s">
        <v>846</v>
      </c>
      <c r="W18" s="760" t="s">
        <v>846</v>
      </c>
      <c r="X18" s="760" t="s">
        <v>3264</v>
      </c>
      <c r="Y18" s="763" t="s">
        <v>3265</v>
      </c>
    </row>
    <row r="19" spans="1:25" s="158" customFormat="1">
      <c r="A19" s="759">
        <v>2020</v>
      </c>
      <c r="B19" s="760" t="s">
        <v>3295</v>
      </c>
      <c r="C19" s="760" t="s">
        <v>3284</v>
      </c>
      <c r="D19" s="760" t="s">
        <v>3259</v>
      </c>
      <c r="E19" s="760" t="s">
        <v>3183</v>
      </c>
      <c r="F19" s="760" t="s">
        <v>3296</v>
      </c>
      <c r="G19" s="760">
        <v>14040000</v>
      </c>
      <c r="H19" s="760">
        <v>14040000</v>
      </c>
      <c r="I19" s="760" t="s">
        <v>846</v>
      </c>
      <c r="J19" s="760" t="s">
        <v>846</v>
      </c>
      <c r="K19" s="760" t="s">
        <v>3261</v>
      </c>
      <c r="L19" s="761">
        <v>43853</v>
      </c>
      <c r="M19" s="761">
        <v>44027</v>
      </c>
      <c r="N19" s="760">
        <v>4680000</v>
      </c>
      <c r="O19" s="760">
        <v>60</v>
      </c>
      <c r="P19" s="760" t="s">
        <v>67</v>
      </c>
      <c r="Q19" s="760" t="s">
        <v>846</v>
      </c>
      <c r="R19" s="760" t="s">
        <v>846</v>
      </c>
      <c r="S19" s="761">
        <v>44157</v>
      </c>
      <c r="T19" s="760" t="s">
        <v>3263</v>
      </c>
      <c r="U19" s="760" t="s">
        <v>846</v>
      </c>
      <c r="V19" s="762" t="s">
        <v>846</v>
      </c>
      <c r="W19" s="760" t="s">
        <v>846</v>
      </c>
      <c r="X19" s="760" t="s">
        <v>3264</v>
      </c>
      <c r="Y19" s="763" t="s">
        <v>3265</v>
      </c>
    </row>
    <row r="20" spans="1:25" s="158" customFormat="1">
      <c r="A20" s="759">
        <v>2020</v>
      </c>
      <c r="B20" s="760" t="s">
        <v>3297</v>
      </c>
      <c r="C20" s="760" t="s">
        <v>3298</v>
      </c>
      <c r="D20" s="760" t="s">
        <v>3259</v>
      </c>
      <c r="E20" s="760" t="s">
        <v>3183</v>
      </c>
      <c r="F20" s="760" t="s">
        <v>3299</v>
      </c>
      <c r="G20" s="760">
        <v>14883750</v>
      </c>
      <c r="H20" s="760">
        <v>14883750</v>
      </c>
      <c r="I20" s="760" t="s">
        <v>846</v>
      </c>
      <c r="J20" s="760" t="s">
        <v>846</v>
      </c>
      <c r="K20" s="760" t="s">
        <v>3261</v>
      </c>
      <c r="L20" s="761">
        <v>43854</v>
      </c>
      <c r="M20" s="761">
        <v>44026</v>
      </c>
      <c r="N20" s="760">
        <v>4961250</v>
      </c>
      <c r="O20" s="760">
        <v>60</v>
      </c>
      <c r="P20" s="760" t="s">
        <v>67</v>
      </c>
      <c r="Q20" s="760" t="s">
        <v>846</v>
      </c>
      <c r="R20" s="760" t="s">
        <v>846</v>
      </c>
      <c r="S20" s="761">
        <v>44158</v>
      </c>
      <c r="T20" s="760" t="s">
        <v>3263</v>
      </c>
      <c r="U20" s="760" t="s">
        <v>846</v>
      </c>
      <c r="V20" s="762" t="s">
        <v>846</v>
      </c>
      <c r="W20" s="760" t="s">
        <v>846</v>
      </c>
      <c r="X20" s="760" t="s">
        <v>3264</v>
      </c>
      <c r="Y20" s="763" t="s">
        <v>3265</v>
      </c>
    </row>
    <row r="21" spans="1:25" s="158" customFormat="1">
      <c r="A21" s="759">
        <v>2020</v>
      </c>
      <c r="B21" s="760" t="s">
        <v>3300</v>
      </c>
      <c r="C21" s="760" t="s">
        <v>3301</v>
      </c>
      <c r="D21" s="760" t="s">
        <v>3259</v>
      </c>
      <c r="E21" s="760" t="s">
        <v>3183</v>
      </c>
      <c r="F21" s="760" t="s">
        <v>228</v>
      </c>
      <c r="G21" s="760">
        <v>29400000</v>
      </c>
      <c r="H21" s="760">
        <v>29400000</v>
      </c>
      <c r="I21" s="760" t="s">
        <v>846</v>
      </c>
      <c r="J21" s="760" t="s">
        <v>846</v>
      </c>
      <c r="K21" s="760" t="s">
        <v>3261</v>
      </c>
      <c r="L21" s="761">
        <v>43854</v>
      </c>
      <c r="M21" s="761">
        <v>44026</v>
      </c>
      <c r="N21" s="760">
        <v>9800000</v>
      </c>
      <c r="O21" s="760">
        <v>240</v>
      </c>
      <c r="P21" s="760" t="s">
        <v>3272</v>
      </c>
      <c r="Q21" s="760" t="s">
        <v>846</v>
      </c>
      <c r="R21" s="760" t="s">
        <v>846</v>
      </c>
      <c r="S21" s="761">
        <v>44158</v>
      </c>
      <c r="T21" s="760" t="s">
        <v>3263</v>
      </c>
      <c r="U21" s="760" t="s">
        <v>846</v>
      </c>
      <c r="V21" s="762" t="s">
        <v>846</v>
      </c>
      <c r="W21" s="760" t="s">
        <v>846</v>
      </c>
      <c r="X21" s="760" t="s">
        <v>3264</v>
      </c>
      <c r="Y21" s="763" t="s">
        <v>3265</v>
      </c>
    </row>
    <row r="22" spans="1:25" s="158" customFormat="1">
      <c r="A22" s="759">
        <v>2020</v>
      </c>
      <c r="B22" s="760" t="s">
        <v>3302</v>
      </c>
      <c r="C22" s="760" t="s">
        <v>3303</v>
      </c>
      <c r="D22" s="760" t="s">
        <v>3259</v>
      </c>
      <c r="E22" s="760" t="s">
        <v>3183</v>
      </c>
      <c r="F22" s="760" t="s">
        <v>3304</v>
      </c>
      <c r="G22" s="760">
        <v>9349200</v>
      </c>
      <c r="H22" s="760">
        <v>9349200</v>
      </c>
      <c r="I22" s="760" t="s">
        <v>846</v>
      </c>
      <c r="J22" s="760" t="s">
        <v>846</v>
      </c>
      <c r="K22" s="760" t="s">
        <v>3271</v>
      </c>
      <c r="L22" s="761">
        <v>43858</v>
      </c>
      <c r="M22" s="761">
        <v>43986</v>
      </c>
      <c r="N22" s="760">
        <v>0</v>
      </c>
      <c r="O22" s="760">
        <v>0</v>
      </c>
      <c r="P22" s="760" t="s">
        <v>67</v>
      </c>
      <c r="Q22" s="760" t="s">
        <v>846</v>
      </c>
      <c r="R22" s="760" t="s">
        <v>846</v>
      </c>
      <c r="S22" s="761">
        <v>44165</v>
      </c>
      <c r="T22" s="760" t="s">
        <v>3263</v>
      </c>
      <c r="U22" s="760" t="s">
        <v>846</v>
      </c>
      <c r="V22" s="762" t="s">
        <v>846</v>
      </c>
      <c r="W22" s="760" t="s">
        <v>846</v>
      </c>
      <c r="X22" s="760" t="s">
        <v>3273</v>
      </c>
      <c r="Y22" s="763" t="s">
        <v>3265</v>
      </c>
    </row>
    <row r="23" spans="1:25" s="158" customFormat="1">
      <c r="A23" s="759">
        <v>2020</v>
      </c>
      <c r="B23" s="760" t="s">
        <v>3305</v>
      </c>
      <c r="C23" s="760" t="s">
        <v>3306</v>
      </c>
      <c r="D23" s="760" t="s">
        <v>3259</v>
      </c>
      <c r="E23" s="760" t="s">
        <v>3183</v>
      </c>
      <c r="F23" s="760" t="s">
        <v>81</v>
      </c>
      <c r="G23" s="760">
        <v>14040000</v>
      </c>
      <c r="H23" s="760">
        <v>14040000</v>
      </c>
      <c r="I23" s="760" t="s">
        <v>846</v>
      </c>
      <c r="J23" s="760" t="s">
        <v>846</v>
      </c>
      <c r="K23" s="760" t="s">
        <v>3261</v>
      </c>
      <c r="L23" s="761">
        <v>43857</v>
      </c>
      <c r="M23" s="761">
        <v>44027</v>
      </c>
      <c r="N23" s="760">
        <v>4680000</v>
      </c>
      <c r="O23" s="760">
        <v>60</v>
      </c>
      <c r="P23" s="760" t="s">
        <v>67</v>
      </c>
      <c r="Q23" s="760" t="s">
        <v>846</v>
      </c>
      <c r="R23" s="760" t="s">
        <v>846</v>
      </c>
      <c r="S23" s="761">
        <v>44158</v>
      </c>
      <c r="T23" s="760" t="s">
        <v>3263</v>
      </c>
      <c r="U23" s="760" t="s">
        <v>846</v>
      </c>
      <c r="V23" s="762" t="s">
        <v>846</v>
      </c>
      <c r="W23" s="760" t="s">
        <v>846</v>
      </c>
      <c r="X23" s="760" t="s">
        <v>3264</v>
      </c>
      <c r="Y23" s="763" t="s">
        <v>3265</v>
      </c>
    </row>
    <row r="24" spans="1:25" s="158" customFormat="1">
      <c r="A24" s="759">
        <v>2020</v>
      </c>
      <c r="B24" s="760" t="s">
        <v>3307</v>
      </c>
      <c r="C24" s="760" t="s">
        <v>3308</v>
      </c>
      <c r="D24" s="760" t="s">
        <v>3259</v>
      </c>
      <c r="E24" s="760" t="s">
        <v>3183</v>
      </c>
      <c r="F24" s="760" t="s">
        <v>3309</v>
      </c>
      <c r="G24" s="760">
        <v>28000000</v>
      </c>
      <c r="H24" s="760">
        <v>28000000</v>
      </c>
      <c r="I24" s="760" t="s">
        <v>846</v>
      </c>
      <c r="J24" s="760" t="s">
        <v>846</v>
      </c>
      <c r="K24" s="760" t="s">
        <v>3271</v>
      </c>
      <c r="L24" s="761">
        <v>43859</v>
      </c>
      <c r="M24" s="761">
        <v>43979</v>
      </c>
      <c r="N24" s="760">
        <v>0</v>
      </c>
      <c r="O24" s="760">
        <v>0</v>
      </c>
      <c r="P24" s="760" t="s">
        <v>3310</v>
      </c>
      <c r="Q24" s="760" t="s">
        <v>846</v>
      </c>
      <c r="R24" s="760" t="s">
        <v>846</v>
      </c>
      <c r="S24" s="761">
        <v>44165</v>
      </c>
      <c r="T24" s="760" t="s">
        <v>3263</v>
      </c>
      <c r="U24" s="760" t="s">
        <v>846</v>
      </c>
      <c r="V24" s="762" t="s">
        <v>846</v>
      </c>
      <c r="W24" s="760" t="s">
        <v>846</v>
      </c>
      <c r="X24" s="760" t="s">
        <v>3273</v>
      </c>
      <c r="Y24" s="763" t="s">
        <v>3265</v>
      </c>
    </row>
    <row r="25" spans="1:25" s="158" customFormat="1">
      <c r="A25" s="759">
        <v>2020</v>
      </c>
      <c r="B25" s="760" t="s">
        <v>3311</v>
      </c>
      <c r="C25" s="760" t="s">
        <v>3312</v>
      </c>
      <c r="D25" s="760" t="s">
        <v>3259</v>
      </c>
      <c r="E25" s="760" t="s">
        <v>3183</v>
      </c>
      <c r="F25" s="760" t="s">
        <v>3313</v>
      </c>
      <c r="G25" s="760">
        <v>26000000</v>
      </c>
      <c r="H25" s="760">
        <v>26000000</v>
      </c>
      <c r="I25" s="760" t="s">
        <v>846</v>
      </c>
      <c r="J25" s="760" t="s">
        <v>846</v>
      </c>
      <c r="K25" s="760" t="s">
        <v>3276</v>
      </c>
      <c r="L25" s="761">
        <v>43857</v>
      </c>
      <c r="M25" s="761">
        <v>44008</v>
      </c>
      <c r="N25" s="760">
        <v>5200000</v>
      </c>
      <c r="O25" s="760">
        <v>30</v>
      </c>
      <c r="P25" s="760" t="s">
        <v>3314</v>
      </c>
      <c r="Q25" s="760" t="s">
        <v>846</v>
      </c>
      <c r="R25" s="760" t="s">
        <v>846</v>
      </c>
      <c r="S25" s="761">
        <v>44165</v>
      </c>
      <c r="T25" s="760" t="s">
        <v>3263</v>
      </c>
      <c r="U25" s="760" t="s">
        <v>846</v>
      </c>
      <c r="V25" s="762" t="s">
        <v>846</v>
      </c>
      <c r="W25" s="760" t="s">
        <v>846</v>
      </c>
      <c r="X25" s="760" t="s">
        <v>3273</v>
      </c>
      <c r="Y25" s="763" t="s">
        <v>3265</v>
      </c>
    </row>
    <row r="26" spans="1:25" s="158" customFormat="1">
      <c r="A26" s="759">
        <v>2020</v>
      </c>
      <c r="B26" s="760" t="s">
        <v>3315</v>
      </c>
      <c r="C26" s="760" t="s">
        <v>3316</v>
      </c>
      <c r="D26" s="760" t="s">
        <v>3259</v>
      </c>
      <c r="E26" s="760" t="s">
        <v>3183</v>
      </c>
      <c r="F26" s="760" t="s">
        <v>115</v>
      </c>
      <c r="G26" s="760">
        <v>31000000</v>
      </c>
      <c r="H26" s="760">
        <v>31000000</v>
      </c>
      <c r="I26" s="760" t="s">
        <v>846</v>
      </c>
      <c r="J26" s="760" t="s">
        <v>846</v>
      </c>
      <c r="K26" s="760" t="s">
        <v>3276</v>
      </c>
      <c r="L26" s="761">
        <v>43859</v>
      </c>
      <c r="M26" s="761">
        <v>44010</v>
      </c>
      <c r="N26" s="760">
        <v>6200000</v>
      </c>
      <c r="O26" s="760">
        <v>30</v>
      </c>
      <c r="P26" s="760" t="s">
        <v>3272</v>
      </c>
      <c r="Q26" s="760" t="s">
        <v>846</v>
      </c>
      <c r="R26" s="760" t="s">
        <v>846</v>
      </c>
      <c r="S26" s="761">
        <v>44170</v>
      </c>
      <c r="T26" s="760" t="s">
        <v>3263</v>
      </c>
      <c r="U26" s="760" t="s">
        <v>846</v>
      </c>
      <c r="V26" s="762" t="s">
        <v>846</v>
      </c>
      <c r="W26" s="760" t="s">
        <v>846</v>
      </c>
      <c r="X26" s="760" t="s">
        <v>3273</v>
      </c>
      <c r="Y26" s="763" t="s">
        <v>3265</v>
      </c>
    </row>
    <row r="27" spans="1:25" s="158" customFormat="1">
      <c r="A27" s="759">
        <v>2020</v>
      </c>
      <c r="B27" s="760" t="s">
        <v>3317</v>
      </c>
      <c r="C27" s="760" t="s">
        <v>3318</v>
      </c>
      <c r="D27" s="760" t="s">
        <v>3259</v>
      </c>
      <c r="E27" s="760" t="s">
        <v>3183</v>
      </c>
      <c r="F27" s="760" t="s">
        <v>3319</v>
      </c>
      <c r="G27" s="760">
        <v>18698400</v>
      </c>
      <c r="H27" s="760">
        <v>18698400</v>
      </c>
      <c r="I27" s="760" t="s">
        <v>846</v>
      </c>
      <c r="J27" s="760" t="s">
        <v>846</v>
      </c>
      <c r="K27" s="760" t="s">
        <v>3271</v>
      </c>
      <c r="L27" s="761">
        <v>43864</v>
      </c>
      <c r="M27" s="761">
        <v>43984</v>
      </c>
      <c r="N27" s="760">
        <v>0</v>
      </c>
      <c r="O27" s="760">
        <v>0</v>
      </c>
      <c r="P27" s="760" t="s">
        <v>3314</v>
      </c>
      <c r="Q27" s="760" t="s">
        <v>846</v>
      </c>
      <c r="R27" s="760" t="s">
        <v>846</v>
      </c>
      <c r="S27" s="761">
        <v>44170</v>
      </c>
      <c r="T27" s="760" t="s">
        <v>3263</v>
      </c>
      <c r="U27" s="760" t="s">
        <v>846</v>
      </c>
      <c r="V27" s="762" t="s">
        <v>846</v>
      </c>
      <c r="W27" s="760" t="s">
        <v>846</v>
      </c>
      <c r="X27" s="760" t="s">
        <v>3273</v>
      </c>
      <c r="Y27" s="763" t="s">
        <v>3265</v>
      </c>
    </row>
    <row r="28" spans="1:25" s="158" customFormat="1">
      <c r="A28" s="759">
        <v>2020</v>
      </c>
      <c r="B28" s="760" t="s">
        <v>3320</v>
      </c>
      <c r="C28" s="760" t="s">
        <v>3321</v>
      </c>
      <c r="D28" s="760" t="s">
        <v>3259</v>
      </c>
      <c r="E28" s="760" t="s">
        <v>3183</v>
      </c>
      <c r="F28" s="760" t="s">
        <v>3322</v>
      </c>
      <c r="G28" s="760">
        <v>22824000</v>
      </c>
      <c r="H28" s="760">
        <v>22824000</v>
      </c>
      <c r="I28" s="760" t="s">
        <v>846</v>
      </c>
      <c r="J28" s="760" t="s">
        <v>846</v>
      </c>
      <c r="K28" s="760" t="s">
        <v>3271</v>
      </c>
      <c r="L28" s="761">
        <v>43859</v>
      </c>
      <c r="M28" s="761">
        <v>43979</v>
      </c>
      <c r="N28" s="760">
        <v>0</v>
      </c>
      <c r="O28" s="760">
        <v>0</v>
      </c>
      <c r="P28" s="760" t="s">
        <v>3323</v>
      </c>
      <c r="Q28" s="760" t="s">
        <v>846</v>
      </c>
      <c r="R28" s="760" t="s">
        <v>846</v>
      </c>
      <c r="S28" s="761">
        <v>44163</v>
      </c>
      <c r="T28" s="760" t="s">
        <v>3263</v>
      </c>
      <c r="U28" s="760" t="s">
        <v>846</v>
      </c>
      <c r="V28" s="762" t="s">
        <v>846</v>
      </c>
      <c r="W28" s="760" t="s">
        <v>846</v>
      </c>
      <c r="X28" s="760" t="s">
        <v>3273</v>
      </c>
      <c r="Y28" s="763" t="s">
        <v>3265</v>
      </c>
    </row>
    <row r="29" spans="1:25" s="158" customFormat="1">
      <c r="A29" s="759">
        <v>2020</v>
      </c>
      <c r="B29" s="760" t="s">
        <v>3324</v>
      </c>
      <c r="C29" s="760" t="s">
        <v>3325</v>
      </c>
      <c r="D29" s="760" t="s">
        <v>3259</v>
      </c>
      <c r="E29" s="760" t="s">
        <v>3183</v>
      </c>
      <c r="F29" s="760" t="s">
        <v>3326</v>
      </c>
      <c r="G29" s="760">
        <v>15400000</v>
      </c>
      <c r="H29" s="760">
        <v>15400000</v>
      </c>
      <c r="I29" s="760" t="s">
        <v>846</v>
      </c>
      <c r="J29" s="760" t="s">
        <v>846</v>
      </c>
      <c r="K29" s="760" t="s">
        <v>3271</v>
      </c>
      <c r="L29" s="761">
        <v>43866</v>
      </c>
      <c r="M29" s="761">
        <v>43986</v>
      </c>
      <c r="N29" s="760">
        <v>0</v>
      </c>
      <c r="O29" s="760">
        <v>0</v>
      </c>
      <c r="P29" s="760" t="s">
        <v>3294</v>
      </c>
      <c r="Q29" s="760" t="s">
        <v>846</v>
      </c>
      <c r="R29" s="760" t="s">
        <v>846</v>
      </c>
      <c r="S29" s="761">
        <v>44164</v>
      </c>
      <c r="T29" s="760" t="s">
        <v>3263</v>
      </c>
      <c r="U29" s="760" t="s">
        <v>846</v>
      </c>
      <c r="V29" s="762" t="s">
        <v>846</v>
      </c>
      <c r="W29" s="760" t="s">
        <v>846</v>
      </c>
      <c r="X29" s="760" t="s">
        <v>3273</v>
      </c>
      <c r="Y29" s="763" t="s">
        <v>3265</v>
      </c>
    </row>
    <row r="30" spans="1:25" s="158" customFormat="1">
      <c r="A30" s="759">
        <v>2020</v>
      </c>
      <c r="B30" s="760" t="s">
        <v>3327</v>
      </c>
      <c r="C30" s="760" t="s">
        <v>3328</v>
      </c>
      <c r="D30" s="760" t="s">
        <v>3259</v>
      </c>
      <c r="E30" s="760" t="s">
        <v>3183</v>
      </c>
      <c r="F30" s="760" t="s">
        <v>3329</v>
      </c>
      <c r="G30" s="760">
        <v>9360000</v>
      </c>
      <c r="H30" s="760">
        <v>9360000</v>
      </c>
      <c r="I30" s="760" t="s">
        <v>846</v>
      </c>
      <c r="J30" s="760" t="s">
        <v>846</v>
      </c>
      <c r="K30" s="760" t="s">
        <v>3271</v>
      </c>
      <c r="L30" s="761">
        <v>43859</v>
      </c>
      <c r="M30" s="761">
        <v>43979</v>
      </c>
      <c r="N30" s="760">
        <v>0</v>
      </c>
      <c r="O30" s="760">
        <v>0</v>
      </c>
      <c r="P30" s="760" t="s">
        <v>103</v>
      </c>
      <c r="Q30" s="760" t="s">
        <v>846</v>
      </c>
      <c r="R30" s="760" t="s">
        <v>846</v>
      </c>
      <c r="S30" s="761">
        <v>44165</v>
      </c>
      <c r="T30" s="760" t="s">
        <v>3263</v>
      </c>
      <c r="U30" s="760" t="s">
        <v>846</v>
      </c>
      <c r="V30" s="762" t="s">
        <v>846</v>
      </c>
      <c r="W30" s="760" t="s">
        <v>846</v>
      </c>
      <c r="X30" s="760" t="s">
        <v>3273</v>
      </c>
      <c r="Y30" s="763" t="s">
        <v>3265</v>
      </c>
    </row>
    <row r="31" spans="1:25" s="158" customFormat="1">
      <c r="A31" s="759">
        <v>2020</v>
      </c>
      <c r="B31" s="760" t="s">
        <v>3330</v>
      </c>
      <c r="C31" s="760" t="s">
        <v>3331</v>
      </c>
      <c r="D31" s="760" t="s">
        <v>3259</v>
      </c>
      <c r="E31" s="760" t="s">
        <v>3183</v>
      </c>
      <c r="F31" s="760" t="s">
        <v>3332</v>
      </c>
      <c r="G31" s="760">
        <v>18800000</v>
      </c>
      <c r="H31" s="760">
        <v>18800000</v>
      </c>
      <c r="I31" s="760" t="s">
        <v>846</v>
      </c>
      <c r="J31" s="760" t="s">
        <v>846</v>
      </c>
      <c r="K31" s="760" t="s">
        <v>3271</v>
      </c>
      <c r="L31" s="761">
        <v>43858</v>
      </c>
      <c r="M31" s="761">
        <v>43978</v>
      </c>
      <c r="N31" s="760">
        <v>0</v>
      </c>
      <c r="O31" s="760">
        <v>0</v>
      </c>
      <c r="P31" s="760" t="s">
        <v>3333</v>
      </c>
      <c r="Q31" s="760" t="s">
        <v>846</v>
      </c>
      <c r="R31" s="760" t="s">
        <v>846</v>
      </c>
      <c r="S31" s="761">
        <v>44162</v>
      </c>
      <c r="T31" s="760" t="s">
        <v>3263</v>
      </c>
      <c r="U31" s="760" t="s">
        <v>846</v>
      </c>
      <c r="V31" s="762" t="s">
        <v>846</v>
      </c>
      <c r="W31" s="760" t="s">
        <v>846</v>
      </c>
      <c r="X31" s="760" t="s">
        <v>3273</v>
      </c>
      <c r="Y31" s="763" t="s">
        <v>3265</v>
      </c>
    </row>
    <row r="32" spans="1:25" s="158" customFormat="1">
      <c r="A32" s="759">
        <v>2020</v>
      </c>
      <c r="B32" s="760" t="s">
        <v>3334</v>
      </c>
      <c r="C32" s="760" t="s">
        <v>3335</v>
      </c>
      <c r="D32" s="760" t="s">
        <v>3259</v>
      </c>
      <c r="E32" s="760" t="s">
        <v>3183</v>
      </c>
      <c r="F32" s="760" t="s">
        <v>3336</v>
      </c>
      <c r="G32" s="760">
        <v>17400000</v>
      </c>
      <c r="H32" s="760">
        <v>17400000</v>
      </c>
      <c r="I32" s="760" t="s">
        <v>846</v>
      </c>
      <c r="J32" s="760" t="s">
        <v>846</v>
      </c>
      <c r="K32" s="760" t="s">
        <v>3261</v>
      </c>
      <c r="L32" s="761">
        <v>43858</v>
      </c>
      <c r="M32" s="761">
        <v>44028</v>
      </c>
      <c r="N32" s="760">
        <v>5800000</v>
      </c>
      <c r="O32" s="760">
        <v>60</v>
      </c>
      <c r="P32" s="760" t="s">
        <v>3262</v>
      </c>
      <c r="Q32" s="760" t="s">
        <v>846</v>
      </c>
      <c r="R32" s="760" t="s">
        <v>846</v>
      </c>
      <c r="S32" s="761">
        <v>44162</v>
      </c>
      <c r="T32" s="760" t="s">
        <v>3263</v>
      </c>
      <c r="U32" s="760" t="s">
        <v>846</v>
      </c>
      <c r="V32" s="762" t="s">
        <v>846</v>
      </c>
      <c r="W32" s="760" t="s">
        <v>846</v>
      </c>
      <c r="X32" s="760" t="s">
        <v>3264</v>
      </c>
      <c r="Y32" s="763" t="s">
        <v>3265</v>
      </c>
    </row>
    <row r="33" spans="1:25" s="158" customFormat="1">
      <c r="A33" s="759">
        <v>2020</v>
      </c>
      <c r="B33" s="760" t="s">
        <v>3337</v>
      </c>
      <c r="C33" s="760" t="s">
        <v>3338</v>
      </c>
      <c r="D33" s="760" t="s">
        <v>3259</v>
      </c>
      <c r="E33" s="760" t="s">
        <v>3183</v>
      </c>
      <c r="F33" s="760" t="s">
        <v>3339</v>
      </c>
      <c r="G33" s="760">
        <v>9360000</v>
      </c>
      <c r="H33" s="760">
        <v>9360000</v>
      </c>
      <c r="I33" s="760" t="s">
        <v>846</v>
      </c>
      <c r="J33" s="760" t="s">
        <v>846</v>
      </c>
      <c r="K33" s="760" t="s">
        <v>3271</v>
      </c>
      <c r="L33" s="761">
        <v>43858</v>
      </c>
      <c r="M33" s="761">
        <v>44351</v>
      </c>
      <c r="N33" s="760">
        <v>0</v>
      </c>
      <c r="O33" s="760">
        <v>0</v>
      </c>
      <c r="P33" s="760" t="s">
        <v>67</v>
      </c>
      <c r="Q33" s="760" t="s">
        <v>846</v>
      </c>
      <c r="R33" s="760" t="s">
        <v>846</v>
      </c>
      <c r="S33" s="761">
        <v>44159</v>
      </c>
      <c r="T33" s="760" t="s">
        <v>3263</v>
      </c>
      <c r="U33" s="760" t="s">
        <v>837</v>
      </c>
      <c r="V33" s="762">
        <v>44554</v>
      </c>
      <c r="W33" s="760" t="s">
        <v>3265</v>
      </c>
      <c r="X33" s="760" t="s">
        <v>3340</v>
      </c>
      <c r="Y33" s="763" t="s">
        <v>3265</v>
      </c>
    </row>
    <row r="34" spans="1:25" s="158" customFormat="1">
      <c r="A34" s="759">
        <v>2020</v>
      </c>
      <c r="B34" s="760" t="s">
        <v>3341</v>
      </c>
      <c r="C34" s="760" t="s">
        <v>3342</v>
      </c>
      <c r="D34" s="760" t="s">
        <v>3259</v>
      </c>
      <c r="E34" s="760" t="s">
        <v>3183</v>
      </c>
      <c r="F34" s="760" t="s">
        <v>3343</v>
      </c>
      <c r="G34" s="760">
        <v>24806250</v>
      </c>
      <c r="H34" s="760">
        <v>24806250</v>
      </c>
      <c r="I34" s="760" t="s">
        <v>846</v>
      </c>
      <c r="J34" s="760" t="s">
        <v>846</v>
      </c>
      <c r="K34" s="760" t="s">
        <v>3276</v>
      </c>
      <c r="L34" s="761">
        <v>43867</v>
      </c>
      <c r="M34" s="761">
        <v>44017</v>
      </c>
      <c r="N34" s="760">
        <v>4961250</v>
      </c>
      <c r="O34" s="760">
        <v>30</v>
      </c>
      <c r="P34" s="760" t="s">
        <v>3344</v>
      </c>
      <c r="Q34" s="760" t="s">
        <v>846</v>
      </c>
      <c r="R34" s="760" t="s">
        <v>846</v>
      </c>
      <c r="S34" s="761">
        <v>44174</v>
      </c>
      <c r="T34" s="760" t="s">
        <v>3263</v>
      </c>
      <c r="U34" s="760" t="s">
        <v>846</v>
      </c>
      <c r="V34" s="762" t="s">
        <v>846</v>
      </c>
      <c r="W34" s="760" t="s">
        <v>846</v>
      </c>
      <c r="X34" s="760" t="s">
        <v>3273</v>
      </c>
      <c r="Y34" s="763" t="s">
        <v>3265</v>
      </c>
    </row>
    <row r="35" spans="1:25" s="158" customFormat="1">
      <c r="A35" s="759">
        <v>2020</v>
      </c>
      <c r="B35" s="760" t="s">
        <v>3345</v>
      </c>
      <c r="C35" s="760" t="s">
        <v>3346</v>
      </c>
      <c r="D35" s="760" t="s">
        <v>3259</v>
      </c>
      <c r="E35" s="760" t="s">
        <v>3183</v>
      </c>
      <c r="F35" s="760" t="s">
        <v>3347</v>
      </c>
      <c r="G35" s="760">
        <v>19845000</v>
      </c>
      <c r="H35" s="760">
        <v>19845000</v>
      </c>
      <c r="I35" s="760" t="s">
        <v>846</v>
      </c>
      <c r="J35" s="760" t="s">
        <v>846</v>
      </c>
      <c r="K35" s="760" t="s">
        <v>3271</v>
      </c>
      <c r="L35" s="761">
        <v>43859</v>
      </c>
      <c r="M35" s="761">
        <v>43987</v>
      </c>
      <c r="N35" s="760">
        <v>0</v>
      </c>
      <c r="O35" s="760">
        <v>0</v>
      </c>
      <c r="P35" s="760" t="s">
        <v>3272</v>
      </c>
      <c r="Q35" s="760" t="s">
        <v>846</v>
      </c>
      <c r="R35" s="760" t="s">
        <v>846</v>
      </c>
      <c r="S35" s="761">
        <v>44163</v>
      </c>
      <c r="T35" s="760" t="s">
        <v>3263</v>
      </c>
      <c r="U35" s="760" t="s">
        <v>846</v>
      </c>
      <c r="V35" s="762" t="s">
        <v>846</v>
      </c>
      <c r="W35" s="760" t="s">
        <v>846</v>
      </c>
      <c r="X35" s="760" t="s">
        <v>3273</v>
      </c>
      <c r="Y35" s="763" t="s">
        <v>3265</v>
      </c>
    </row>
    <row r="36" spans="1:25" s="158" customFormat="1">
      <c r="A36" s="759">
        <v>2020</v>
      </c>
      <c r="B36" s="760" t="s">
        <v>3348</v>
      </c>
      <c r="C36" s="760" t="s">
        <v>3349</v>
      </c>
      <c r="D36" s="760" t="s">
        <v>3259</v>
      </c>
      <c r="E36" s="760" t="s">
        <v>3183</v>
      </c>
      <c r="F36" s="760" t="s">
        <v>3350</v>
      </c>
      <c r="G36" s="760">
        <v>19320000</v>
      </c>
      <c r="H36" s="760">
        <v>19320000</v>
      </c>
      <c r="I36" s="760" t="s">
        <v>846</v>
      </c>
      <c r="J36" s="760" t="s">
        <v>846</v>
      </c>
      <c r="K36" s="760" t="s">
        <v>3276</v>
      </c>
      <c r="L36" s="761">
        <v>43859</v>
      </c>
      <c r="M36" s="761">
        <v>43987</v>
      </c>
      <c r="N36" s="760">
        <v>0</v>
      </c>
      <c r="O36" s="760">
        <v>0</v>
      </c>
      <c r="P36" s="760" t="s">
        <v>67</v>
      </c>
      <c r="Q36" s="760" t="s">
        <v>846</v>
      </c>
      <c r="R36" s="760" t="s">
        <v>846</v>
      </c>
      <c r="S36" s="761">
        <v>44170</v>
      </c>
      <c r="T36" s="760" t="s">
        <v>3263</v>
      </c>
      <c r="U36" s="760" t="s">
        <v>846</v>
      </c>
      <c r="V36" s="762" t="s">
        <v>846</v>
      </c>
      <c r="W36" s="760" t="s">
        <v>846</v>
      </c>
      <c r="X36" s="760" t="s">
        <v>3273</v>
      </c>
      <c r="Y36" s="763" t="s">
        <v>3265</v>
      </c>
    </row>
    <row r="37" spans="1:25" s="158" customFormat="1">
      <c r="A37" s="759">
        <v>2020</v>
      </c>
      <c r="B37" s="760" t="s">
        <v>3351</v>
      </c>
      <c r="C37" s="760" t="s">
        <v>3352</v>
      </c>
      <c r="D37" s="760" t="s">
        <v>3259</v>
      </c>
      <c r="E37" s="760" t="s">
        <v>3183</v>
      </c>
      <c r="F37" s="760" t="s">
        <v>3353</v>
      </c>
      <c r="G37" s="760">
        <v>36000000</v>
      </c>
      <c r="H37" s="760">
        <v>36000000</v>
      </c>
      <c r="I37" s="760" t="s">
        <v>846</v>
      </c>
      <c r="J37" s="760" t="s">
        <v>846</v>
      </c>
      <c r="K37" s="760" t="s">
        <v>3271</v>
      </c>
      <c r="L37" s="761">
        <v>43860</v>
      </c>
      <c r="M37" s="761">
        <v>43980</v>
      </c>
      <c r="N37" s="760">
        <v>0</v>
      </c>
      <c r="O37" s="760">
        <v>0</v>
      </c>
      <c r="P37" s="760" t="s">
        <v>3262</v>
      </c>
      <c r="Q37" s="760" t="s">
        <v>846</v>
      </c>
      <c r="R37" s="760" t="s">
        <v>846</v>
      </c>
      <c r="S37" s="761">
        <v>44174</v>
      </c>
      <c r="T37" s="760" t="s">
        <v>3263</v>
      </c>
      <c r="U37" s="760" t="s">
        <v>846</v>
      </c>
      <c r="V37" s="762" t="s">
        <v>846</v>
      </c>
      <c r="W37" s="760" t="s">
        <v>846</v>
      </c>
      <c r="X37" s="760" t="s">
        <v>3273</v>
      </c>
      <c r="Y37" s="763" t="s">
        <v>3265</v>
      </c>
    </row>
    <row r="38" spans="1:25" s="158" customFormat="1">
      <c r="A38" s="759">
        <v>2020</v>
      </c>
      <c r="B38" s="760" t="s">
        <v>3354</v>
      </c>
      <c r="C38" s="760" t="s">
        <v>3355</v>
      </c>
      <c r="D38" s="760" t="s">
        <v>3259</v>
      </c>
      <c r="E38" s="760" t="s">
        <v>3183</v>
      </c>
      <c r="F38" s="760" t="s">
        <v>3356</v>
      </c>
      <c r="G38" s="760">
        <v>26160000</v>
      </c>
      <c r="H38" s="760">
        <v>26160000</v>
      </c>
      <c r="I38" s="760" t="s">
        <v>846</v>
      </c>
      <c r="J38" s="760" t="s">
        <v>846</v>
      </c>
      <c r="K38" s="760" t="s">
        <v>3261</v>
      </c>
      <c r="L38" s="761">
        <v>43858</v>
      </c>
      <c r="M38" s="761">
        <v>44041</v>
      </c>
      <c r="N38" s="760">
        <v>8720000</v>
      </c>
      <c r="O38" s="760">
        <v>60</v>
      </c>
      <c r="P38" s="760" t="s">
        <v>3357</v>
      </c>
      <c r="Q38" s="760" t="s">
        <v>846</v>
      </c>
      <c r="R38" s="760" t="s">
        <v>846</v>
      </c>
      <c r="S38" s="761">
        <v>44162</v>
      </c>
      <c r="T38" s="760" t="s">
        <v>3263</v>
      </c>
      <c r="U38" s="760" t="s">
        <v>846</v>
      </c>
      <c r="V38" s="762" t="s">
        <v>846</v>
      </c>
      <c r="W38" s="760" t="s">
        <v>846</v>
      </c>
      <c r="X38" s="760" t="s">
        <v>3273</v>
      </c>
      <c r="Y38" s="763" t="s">
        <v>3265</v>
      </c>
    </row>
    <row r="39" spans="1:25" s="158" customFormat="1">
      <c r="A39" s="759">
        <v>2020</v>
      </c>
      <c r="B39" s="760" t="s">
        <v>3358</v>
      </c>
      <c r="C39" s="760" t="s">
        <v>3359</v>
      </c>
      <c r="D39" s="760" t="s">
        <v>3259</v>
      </c>
      <c r="E39" s="760" t="s">
        <v>3183</v>
      </c>
      <c r="F39" s="760" t="s">
        <v>3360</v>
      </c>
      <c r="G39" s="760">
        <v>26000000</v>
      </c>
      <c r="H39" s="760">
        <v>26000000</v>
      </c>
      <c r="I39" s="760" t="s">
        <v>846</v>
      </c>
      <c r="J39" s="760" t="s">
        <v>846</v>
      </c>
      <c r="K39" s="760" t="s">
        <v>3271</v>
      </c>
      <c r="L39" s="761">
        <v>43860</v>
      </c>
      <c r="M39" s="761">
        <v>43988</v>
      </c>
      <c r="N39" s="760">
        <v>0</v>
      </c>
      <c r="O39" s="760">
        <v>0</v>
      </c>
      <c r="P39" s="760" t="s">
        <v>3361</v>
      </c>
      <c r="Q39" s="760" t="s">
        <v>846</v>
      </c>
      <c r="R39" s="760" t="s">
        <v>846</v>
      </c>
      <c r="S39" s="761">
        <v>44163</v>
      </c>
      <c r="T39" s="760" t="s">
        <v>3263</v>
      </c>
      <c r="U39" s="760" t="s">
        <v>846</v>
      </c>
      <c r="V39" s="762" t="s">
        <v>846</v>
      </c>
      <c r="W39" s="760" t="s">
        <v>846</v>
      </c>
      <c r="X39" s="760" t="s">
        <v>3273</v>
      </c>
      <c r="Y39" s="763" t="s">
        <v>3265</v>
      </c>
    </row>
    <row r="40" spans="1:25" s="158" customFormat="1">
      <c r="A40" s="759">
        <v>2020</v>
      </c>
      <c r="B40" s="760" t="s">
        <v>3362</v>
      </c>
      <c r="C40" s="760" t="s">
        <v>3363</v>
      </c>
      <c r="D40" s="760" t="s">
        <v>3259</v>
      </c>
      <c r="E40" s="760" t="s">
        <v>3183</v>
      </c>
      <c r="F40" s="760" t="s">
        <v>3364</v>
      </c>
      <c r="G40" s="760">
        <v>10280000</v>
      </c>
      <c r="H40" s="760">
        <v>10280000</v>
      </c>
      <c r="I40" s="760" t="s">
        <v>846</v>
      </c>
      <c r="J40" s="760" t="s">
        <v>846</v>
      </c>
      <c r="K40" s="760" t="s">
        <v>3276</v>
      </c>
      <c r="L40" s="761">
        <v>43864</v>
      </c>
      <c r="M40" s="761">
        <v>44014</v>
      </c>
      <c r="N40" s="760">
        <v>2056000</v>
      </c>
      <c r="O40" s="760">
        <v>30</v>
      </c>
      <c r="P40" s="760" t="s">
        <v>3365</v>
      </c>
      <c r="Q40" s="760" t="s">
        <v>846</v>
      </c>
      <c r="R40" s="760" t="s">
        <v>846</v>
      </c>
      <c r="S40" s="761">
        <v>44168</v>
      </c>
      <c r="T40" s="760" t="s">
        <v>3263</v>
      </c>
      <c r="U40" s="760" t="s">
        <v>846</v>
      </c>
      <c r="V40" s="762" t="s">
        <v>846</v>
      </c>
      <c r="W40" s="760" t="s">
        <v>846</v>
      </c>
      <c r="X40" s="760" t="s">
        <v>3273</v>
      </c>
      <c r="Y40" s="763" t="s">
        <v>3265</v>
      </c>
    </row>
    <row r="41" spans="1:25" s="158" customFormat="1">
      <c r="A41" s="759">
        <v>2020</v>
      </c>
      <c r="B41" s="760" t="s">
        <v>3366</v>
      </c>
      <c r="C41" s="760" t="s">
        <v>3363</v>
      </c>
      <c r="D41" s="760" t="s">
        <v>3259</v>
      </c>
      <c r="E41" s="760" t="s">
        <v>3183</v>
      </c>
      <c r="F41" s="760" t="s">
        <v>3367</v>
      </c>
      <c r="G41" s="760">
        <v>10280000</v>
      </c>
      <c r="H41" s="760">
        <v>10280000</v>
      </c>
      <c r="I41" s="760" t="s">
        <v>846</v>
      </c>
      <c r="J41" s="760" t="s">
        <v>846</v>
      </c>
      <c r="K41" s="760" t="s">
        <v>3276</v>
      </c>
      <c r="L41" s="761">
        <v>43867</v>
      </c>
      <c r="M41" s="761">
        <v>44017</v>
      </c>
      <c r="N41" s="760">
        <v>2056000</v>
      </c>
      <c r="O41" s="760">
        <v>30</v>
      </c>
      <c r="P41" s="760" t="s">
        <v>3365</v>
      </c>
      <c r="Q41" s="760" t="s">
        <v>846</v>
      </c>
      <c r="R41" s="760" t="s">
        <v>846</v>
      </c>
      <c r="S41" s="761">
        <v>44176</v>
      </c>
      <c r="T41" s="760" t="s">
        <v>3263</v>
      </c>
      <c r="U41" s="760" t="s">
        <v>846</v>
      </c>
      <c r="V41" s="762" t="s">
        <v>846</v>
      </c>
      <c r="W41" s="760" t="s">
        <v>846</v>
      </c>
      <c r="X41" s="760" t="s">
        <v>3273</v>
      </c>
      <c r="Y41" s="763" t="s">
        <v>3265</v>
      </c>
    </row>
    <row r="42" spans="1:25" s="158" customFormat="1">
      <c r="A42" s="759">
        <v>2020</v>
      </c>
      <c r="B42" s="760" t="s">
        <v>3368</v>
      </c>
      <c r="C42" s="760" t="s">
        <v>3346</v>
      </c>
      <c r="D42" s="760" t="s">
        <v>3259</v>
      </c>
      <c r="E42" s="760" t="s">
        <v>3183</v>
      </c>
      <c r="F42" s="760" t="s">
        <v>3369</v>
      </c>
      <c r="G42" s="760">
        <v>19845000</v>
      </c>
      <c r="H42" s="760">
        <v>19845000</v>
      </c>
      <c r="I42" s="760" t="s">
        <v>846</v>
      </c>
      <c r="J42" s="760" t="s">
        <v>846</v>
      </c>
      <c r="K42" s="760" t="s">
        <v>3271</v>
      </c>
      <c r="L42" s="761">
        <v>43864</v>
      </c>
      <c r="M42" s="761">
        <v>43984</v>
      </c>
      <c r="N42" s="760">
        <v>0</v>
      </c>
      <c r="O42" s="760">
        <v>0</v>
      </c>
      <c r="P42" s="760" t="s">
        <v>3314</v>
      </c>
      <c r="Q42" s="760" t="s">
        <v>846</v>
      </c>
      <c r="R42" s="760" t="s">
        <v>846</v>
      </c>
      <c r="S42" s="761">
        <v>44167</v>
      </c>
      <c r="T42" s="760" t="s">
        <v>3263</v>
      </c>
      <c r="U42" s="760" t="s">
        <v>846</v>
      </c>
      <c r="V42" s="762" t="s">
        <v>846</v>
      </c>
      <c r="W42" s="760" t="s">
        <v>846</v>
      </c>
      <c r="X42" s="760" t="s">
        <v>3264</v>
      </c>
      <c r="Y42" s="763" t="s">
        <v>3265</v>
      </c>
    </row>
    <row r="43" spans="1:25" s="158" customFormat="1">
      <c r="A43" s="759">
        <v>2020</v>
      </c>
      <c r="B43" s="760" t="s">
        <v>3370</v>
      </c>
      <c r="C43" s="760" t="s">
        <v>3301</v>
      </c>
      <c r="D43" s="760" t="s">
        <v>3259</v>
      </c>
      <c r="E43" s="760" t="s">
        <v>3183</v>
      </c>
      <c r="F43" s="760" t="s">
        <v>3371</v>
      </c>
      <c r="G43" s="760">
        <v>24800000</v>
      </c>
      <c r="H43" s="760">
        <v>24800000</v>
      </c>
      <c r="I43" s="760" t="s">
        <v>846</v>
      </c>
      <c r="J43" s="760" t="s">
        <v>846</v>
      </c>
      <c r="K43" s="760" t="s">
        <v>3276</v>
      </c>
      <c r="L43" s="761">
        <v>43860</v>
      </c>
      <c r="M43" s="761">
        <v>44011</v>
      </c>
      <c r="N43" s="760">
        <v>5200000</v>
      </c>
      <c r="O43" s="760">
        <v>30</v>
      </c>
      <c r="P43" s="760" t="s">
        <v>3272</v>
      </c>
      <c r="Q43" s="760" t="s">
        <v>846</v>
      </c>
      <c r="R43" s="760" t="s">
        <v>846</v>
      </c>
      <c r="S43" s="761">
        <v>44164</v>
      </c>
      <c r="T43" s="760" t="s">
        <v>3263</v>
      </c>
      <c r="U43" s="760" t="s">
        <v>846</v>
      </c>
      <c r="V43" s="762" t="s">
        <v>846</v>
      </c>
      <c r="W43" s="760" t="s">
        <v>846</v>
      </c>
      <c r="X43" s="760" t="s">
        <v>3273</v>
      </c>
      <c r="Y43" s="763" t="s">
        <v>3265</v>
      </c>
    </row>
    <row r="44" spans="1:25" s="158" customFormat="1">
      <c r="A44" s="759">
        <v>2020</v>
      </c>
      <c r="B44" s="760" t="s">
        <v>3372</v>
      </c>
      <c r="C44" s="760" t="s">
        <v>3373</v>
      </c>
      <c r="D44" s="760" t="s">
        <v>3259</v>
      </c>
      <c r="E44" s="760" t="s">
        <v>3183</v>
      </c>
      <c r="F44" s="760" t="s">
        <v>3374</v>
      </c>
      <c r="G44" s="760">
        <v>28400000</v>
      </c>
      <c r="H44" s="760">
        <v>28400000</v>
      </c>
      <c r="I44" s="760" t="s">
        <v>846</v>
      </c>
      <c r="J44" s="760" t="s">
        <v>846</v>
      </c>
      <c r="K44" s="760" t="s">
        <v>3271</v>
      </c>
      <c r="L44" s="761">
        <v>43865</v>
      </c>
      <c r="M44" s="761">
        <v>43985</v>
      </c>
      <c r="N44" s="760">
        <v>0</v>
      </c>
      <c r="O44" s="760">
        <v>0</v>
      </c>
      <c r="P44" s="760" t="s">
        <v>3375</v>
      </c>
      <c r="Q44" s="760" t="s">
        <v>846</v>
      </c>
      <c r="R44" s="760" t="s">
        <v>846</v>
      </c>
      <c r="S44" s="761">
        <v>44173</v>
      </c>
      <c r="T44" s="760" t="s">
        <v>3263</v>
      </c>
      <c r="U44" s="760" t="s">
        <v>846</v>
      </c>
      <c r="V44" s="762" t="s">
        <v>846</v>
      </c>
      <c r="W44" s="760" t="s">
        <v>846</v>
      </c>
      <c r="X44" s="760" t="s">
        <v>3273</v>
      </c>
      <c r="Y44" s="763" t="s">
        <v>3265</v>
      </c>
    </row>
    <row r="45" spans="1:25" s="158" customFormat="1">
      <c r="A45" s="759">
        <v>2020</v>
      </c>
      <c r="B45" s="760" t="s">
        <v>3376</v>
      </c>
      <c r="C45" s="760" t="s">
        <v>3377</v>
      </c>
      <c r="D45" s="760" t="s">
        <v>3259</v>
      </c>
      <c r="E45" s="760" t="s">
        <v>3183</v>
      </c>
      <c r="F45" s="760" t="s">
        <v>3378</v>
      </c>
      <c r="G45" s="760">
        <v>19320000</v>
      </c>
      <c r="H45" s="760">
        <v>19320000</v>
      </c>
      <c r="I45" s="760" t="s">
        <v>846</v>
      </c>
      <c r="J45" s="760" t="s">
        <v>846</v>
      </c>
      <c r="K45" s="760" t="s">
        <v>3271</v>
      </c>
      <c r="L45" s="761">
        <v>43860</v>
      </c>
      <c r="M45" s="761">
        <v>43987</v>
      </c>
      <c r="N45" s="760">
        <v>0</v>
      </c>
      <c r="O45" s="760">
        <v>0</v>
      </c>
      <c r="P45" s="760" t="s">
        <v>1329</v>
      </c>
      <c r="Q45" s="760" t="s">
        <v>846</v>
      </c>
      <c r="R45" s="760" t="s">
        <v>846</v>
      </c>
      <c r="S45" s="761">
        <v>44165</v>
      </c>
      <c r="T45" s="760" t="s">
        <v>3263</v>
      </c>
      <c r="U45" s="760" t="s">
        <v>846</v>
      </c>
      <c r="V45" s="762" t="s">
        <v>846</v>
      </c>
      <c r="W45" s="760" t="s">
        <v>846</v>
      </c>
      <c r="X45" s="760" t="s">
        <v>3273</v>
      </c>
      <c r="Y45" s="763" t="s">
        <v>3265</v>
      </c>
    </row>
    <row r="46" spans="1:25" s="158" customFormat="1">
      <c r="A46" s="759">
        <v>2020</v>
      </c>
      <c r="B46" s="760" t="s">
        <v>3379</v>
      </c>
      <c r="C46" s="760" t="s">
        <v>3380</v>
      </c>
      <c r="D46" s="760" t="s">
        <v>3259</v>
      </c>
      <c r="E46" s="760" t="s">
        <v>3183</v>
      </c>
      <c r="F46" s="760" t="s">
        <v>310</v>
      </c>
      <c r="G46" s="760">
        <v>35500000</v>
      </c>
      <c r="H46" s="760">
        <v>35500000</v>
      </c>
      <c r="I46" s="760" t="s">
        <v>846</v>
      </c>
      <c r="J46" s="760" t="s">
        <v>846</v>
      </c>
      <c r="K46" s="760" t="s">
        <v>3271</v>
      </c>
      <c r="L46" s="761">
        <v>43865</v>
      </c>
      <c r="M46" s="761">
        <v>44015</v>
      </c>
      <c r="N46" s="760">
        <v>7100000</v>
      </c>
      <c r="O46" s="760">
        <v>30</v>
      </c>
      <c r="P46" s="760" t="s">
        <v>3375</v>
      </c>
      <c r="Q46" s="760" t="s">
        <v>846</v>
      </c>
      <c r="R46" s="760" t="s">
        <v>846</v>
      </c>
      <c r="S46" s="761">
        <v>44203</v>
      </c>
      <c r="T46" s="760" t="s">
        <v>3263</v>
      </c>
      <c r="U46" s="760" t="s">
        <v>846</v>
      </c>
      <c r="V46" s="762" t="s">
        <v>846</v>
      </c>
      <c r="W46" s="760" t="s">
        <v>846</v>
      </c>
      <c r="X46" s="760" t="s">
        <v>3273</v>
      </c>
      <c r="Y46" s="763" t="s">
        <v>3265</v>
      </c>
    </row>
    <row r="47" spans="1:25" s="158" customFormat="1">
      <c r="A47" s="759">
        <v>2020</v>
      </c>
      <c r="B47" s="760" t="s">
        <v>3381</v>
      </c>
      <c r="C47" s="760" t="s">
        <v>3363</v>
      </c>
      <c r="D47" s="760" t="s">
        <v>3259</v>
      </c>
      <c r="E47" s="760" t="s">
        <v>3183</v>
      </c>
      <c r="F47" s="760" t="s">
        <v>3382</v>
      </c>
      <c r="G47" s="760">
        <v>12500000</v>
      </c>
      <c r="H47" s="760">
        <v>12500000</v>
      </c>
      <c r="I47" s="760" t="s">
        <v>846</v>
      </c>
      <c r="J47" s="760" t="s">
        <v>846</v>
      </c>
      <c r="K47" s="760" t="s">
        <v>3276</v>
      </c>
      <c r="L47" s="761">
        <v>43866</v>
      </c>
      <c r="M47" s="761">
        <v>44016</v>
      </c>
      <c r="N47" s="760">
        <v>2500000</v>
      </c>
      <c r="O47" s="760">
        <v>30</v>
      </c>
      <c r="P47" s="760" t="s">
        <v>3365</v>
      </c>
      <c r="Q47" s="760" t="s">
        <v>846</v>
      </c>
      <c r="R47" s="760" t="s">
        <v>846</v>
      </c>
      <c r="S47" s="761">
        <v>44181</v>
      </c>
      <c r="T47" s="760" t="s">
        <v>3263</v>
      </c>
      <c r="U47" s="760" t="s">
        <v>846</v>
      </c>
      <c r="V47" s="762" t="s">
        <v>846</v>
      </c>
      <c r="W47" s="760" t="s">
        <v>846</v>
      </c>
      <c r="X47" s="760" t="s">
        <v>3273</v>
      </c>
      <c r="Y47" s="763" t="s">
        <v>3265</v>
      </c>
    </row>
    <row r="48" spans="1:25" s="158" customFormat="1">
      <c r="A48" s="759">
        <v>2020</v>
      </c>
      <c r="B48" s="760" t="s">
        <v>3383</v>
      </c>
      <c r="C48" s="760" t="s">
        <v>3384</v>
      </c>
      <c r="D48" s="760" t="s">
        <v>3259</v>
      </c>
      <c r="E48" s="760" t="s">
        <v>3183</v>
      </c>
      <c r="F48" s="760" t="s">
        <v>38</v>
      </c>
      <c r="G48" s="760">
        <v>8700000</v>
      </c>
      <c r="H48" s="760">
        <v>8700000</v>
      </c>
      <c r="I48" s="760" t="s">
        <v>846</v>
      </c>
      <c r="J48" s="760" t="s">
        <v>846</v>
      </c>
      <c r="K48" s="760" t="s">
        <v>3271</v>
      </c>
      <c r="L48" s="761">
        <v>43860</v>
      </c>
      <c r="M48" s="761">
        <v>43988</v>
      </c>
      <c r="N48" s="760">
        <v>0</v>
      </c>
      <c r="O48" s="760">
        <v>0</v>
      </c>
      <c r="P48" s="760" t="s">
        <v>3385</v>
      </c>
      <c r="Q48" s="760" t="s">
        <v>846</v>
      </c>
      <c r="R48" s="760" t="s">
        <v>846</v>
      </c>
      <c r="S48" s="761">
        <v>44170</v>
      </c>
      <c r="T48" s="760" t="s">
        <v>3263</v>
      </c>
      <c r="U48" s="760" t="s">
        <v>846</v>
      </c>
      <c r="V48" s="762" t="s">
        <v>846</v>
      </c>
      <c r="W48" s="760" t="s">
        <v>846</v>
      </c>
      <c r="X48" s="760" t="s">
        <v>3273</v>
      </c>
      <c r="Y48" s="763" t="s">
        <v>3265</v>
      </c>
    </row>
    <row r="49" spans="1:25" s="158" customFormat="1">
      <c r="A49" s="759">
        <v>2020</v>
      </c>
      <c r="B49" s="760" t="s">
        <v>3386</v>
      </c>
      <c r="C49" s="760" t="s">
        <v>3387</v>
      </c>
      <c r="D49" s="760" t="s">
        <v>3259</v>
      </c>
      <c r="E49" s="760" t="s">
        <v>3183</v>
      </c>
      <c r="F49" s="760" t="s">
        <v>3388</v>
      </c>
      <c r="G49" s="760">
        <v>28980000</v>
      </c>
      <c r="H49" s="760">
        <v>28980000</v>
      </c>
      <c r="I49" s="760" t="s">
        <v>846</v>
      </c>
      <c r="J49" s="760" t="s">
        <v>846</v>
      </c>
      <c r="K49" s="760" t="s">
        <v>3261</v>
      </c>
      <c r="L49" s="761">
        <v>43864</v>
      </c>
      <c r="M49" s="761">
        <v>44045</v>
      </c>
      <c r="N49" s="760">
        <v>9660000</v>
      </c>
      <c r="O49" s="760">
        <v>60</v>
      </c>
      <c r="P49" s="760" t="s">
        <v>3291</v>
      </c>
      <c r="Q49" s="760" t="s">
        <v>846</v>
      </c>
      <c r="R49" s="760" t="s">
        <v>846</v>
      </c>
      <c r="S49" s="761">
        <v>44172</v>
      </c>
      <c r="T49" s="760" t="s">
        <v>3263</v>
      </c>
      <c r="U49" s="760" t="s">
        <v>846</v>
      </c>
      <c r="V49" s="762" t="s">
        <v>846</v>
      </c>
      <c r="W49" s="760" t="s">
        <v>846</v>
      </c>
      <c r="X49" s="760" t="s">
        <v>3273</v>
      </c>
      <c r="Y49" s="763" t="s">
        <v>3265</v>
      </c>
    </row>
    <row r="50" spans="1:25" s="158" customFormat="1">
      <c r="A50" s="759">
        <v>2020</v>
      </c>
      <c r="B50" s="760" t="s">
        <v>3389</v>
      </c>
      <c r="C50" s="760" t="s">
        <v>3390</v>
      </c>
      <c r="D50" s="760" t="s">
        <v>3259</v>
      </c>
      <c r="E50" s="760" t="s">
        <v>3183</v>
      </c>
      <c r="F50" s="760" t="s">
        <v>3391</v>
      </c>
      <c r="G50" s="760">
        <v>15400000</v>
      </c>
      <c r="H50" s="760">
        <v>15400000</v>
      </c>
      <c r="I50" s="760" t="s">
        <v>846</v>
      </c>
      <c r="J50" s="760" t="s">
        <v>846</v>
      </c>
      <c r="K50" s="760" t="s">
        <v>3276</v>
      </c>
      <c r="L50" s="761">
        <v>43865</v>
      </c>
      <c r="M50" s="761">
        <v>44009</v>
      </c>
      <c r="N50" s="760">
        <v>0</v>
      </c>
      <c r="O50" s="760">
        <v>0</v>
      </c>
      <c r="P50" s="760" t="s">
        <v>67</v>
      </c>
      <c r="Q50" s="760" t="s">
        <v>846</v>
      </c>
      <c r="R50" s="760" t="s">
        <v>846</v>
      </c>
      <c r="S50" s="761">
        <v>44170</v>
      </c>
      <c r="T50" s="760" t="s">
        <v>3263</v>
      </c>
      <c r="U50" s="760" t="s">
        <v>846</v>
      </c>
      <c r="V50" s="762" t="s">
        <v>846</v>
      </c>
      <c r="W50" s="760" t="s">
        <v>846</v>
      </c>
      <c r="X50" s="760" t="s">
        <v>3273</v>
      </c>
      <c r="Y50" s="763" t="s">
        <v>3265</v>
      </c>
    </row>
    <row r="51" spans="1:25" s="158" customFormat="1">
      <c r="A51" s="759">
        <v>2020</v>
      </c>
      <c r="B51" s="760" t="s">
        <v>3392</v>
      </c>
      <c r="C51" s="760" t="s">
        <v>3393</v>
      </c>
      <c r="D51" s="760" t="s">
        <v>3259</v>
      </c>
      <c r="E51" s="760" t="s">
        <v>3183</v>
      </c>
      <c r="F51" s="760" t="s">
        <v>3394</v>
      </c>
      <c r="G51" s="760">
        <v>35500000</v>
      </c>
      <c r="H51" s="760">
        <v>35500000</v>
      </c>
      <c r="I51" s="760" t="s">
        <v>846</v>
      </c>
      <c r="J51" s="760" t="s">
        <v>846</v>
      </c>
      <c r="K51" s="760" t="s">
        <v>3276</v>
      </c>
      <c r="L51" s="761">
        <v>43865</v>
      </c>
      <c r="M51" s="761">
        <v>44015</v>
      </c>
      <c r="N51" s="760">
        <v>7100000</v>
      </c>
      <c r="O51" s="760">
        <v>30</v>
      </c>
      <c r="P51" s="760" t="s">
        <v>56</v>
      </c>
      <c r="Q51" s="760" t="s">
        <v>846</v>
      </c>
      <c r="R51" s="760" t="s">
        <v>846</v>
      </c>
      <c r="S51" s="761">
        <v>44180</v>
      </c>
      <c r="T51" s="760" t="s">
        <v>3263</v>
      </c>
      <c r="U51" s="760" t="s">
        <v>846</v>
      </c>
      <c r="V51" s="762" t="s">
        <v>846</v>
      </c>
      <c r="W51" s="760" t="s">
        <v>846</v>
      </c>
      <c r="X51" s="760" t="s">
        <v>3273</v>
      </c>
      <c r="Y51" s="763" t="s">
        <v>3265</v>
      </c>
    </row>
    <row r="52" spans="1:25" s="158" customFormat="1">
      <c r="A52" s="759">
        <v>2020</v>
      </c>
      <c r="B52" s="760" t="s">
        <v>3395</v>
      </c>
      <c r="C52" s="760" t="s">
        <v>3396</v>
      </c>
      <c r="D52" s="760" t="s">
        <v>3259</v>
      </c>
      <c r="E52" s="760" t="s">
        <v>3183</v>
      </c>
      <c r="F52" s="760" t="s">
        <v>3397</v>
      </c>
      <c r="G52" s="760">
        <v>19320000</v>
      </c>
      <c r="H52" s="760">
        <v>19320000</v>
      </c>
      <c r="I52" s="760" t="s">
        <v>846</v>
      </c>
      <c r="J52" s="760" t="s">
        <v>846</v>
      </c>
      <c r="K52" s="760" t="s">
        <v>3271</v>
      </c>
      <c r="L52" s="761">
        <v>43860</v>
      </c>
      <c r="M52" s="761">
        <v>43988</v>
      </c>
      <c r="N52" s="760">
        <v>0</v>
      </c>
      <c r="O52" s="760">
        <v>0</v>
      </c>
      <c r="P52" s="760" t="s">
        <v>3398</v>
      </c>
      <c r="Q52" s="760" t="s">
        <v>846</v>
      </c>
      <c r="R52" s="760" t="s">
        <v>846</v>
      </c>
      <c r="S52" s="761">
        <v>44170</v>
      </c>
      <c r="T52" s="760" t="s">
        <v>3263</v>
      </c>
      <c r="U52" s="760" t="s">
        <v>846</v>
      </c>
      <c r="V52" s="762" t="s">
        <v>846</v>
      </c>
      <c r="W52" s="760" t="s">
        <v>846</v>
      </c>
      <c r="X52" s="760" t="s">
        <v>3273</v>
      </c>
      <c r="Y52" s="763" t="s">
        <v>3265</v>
      </c>
    </row>
    <row r="53" spans="1:25" s="158" customFormat="1">
      <c r="A53" s="759">
        <v>2020</v>
      </c>
      <c r="B53" s="760" t="s">
        <v>3399</v>
      </c>
      <c r="C53" s="760" t="s">
        <v>3400</v>
      </c>
      <c r="D53" s="760" t="s">
        <v>3259</v>
      </c>
      <c r="E53" s="760" t="s">
        <v>3183</v>
      </c>
      <c r="F53" s="760" t="s">
        <v>330</v>
      </c>
      <c r="G53" s="760">
        <v>31500000</v>
      </c>
      <c r="H53" s="760">
        <v>31500000</v>
      </c>
      <c r="I53" s="760" t="s">
        <v>846</v>
      </c>
      <c r="J53" s="760" t="s">
        <v>846</v>
      </c>
      <c r="K53" s="760" t="s">
        <v>3276</v>
      </c>
      <c r="L53" s="761">
        <v>43864</v>
      </c>
      <c r="M53" s="761">
        <v>44045</v>
      </c>
      <c r="N53" s="760">
        <v>10500000</v>
      </c>
      <c r="O53" s="760">
        <v>60</v>
      </c>
      <c r="P53" s="760" t="s">
        <v>3378</v>
      </c>
      <c r="Q53" s="760" t="s">
        <v>846</v>
      </c>
      <c r="R53" s="760" t="s">
        <v>846</v>
      </c>
      <c r="S53" s="761">
        <v>44167</v>
      </c>
      <c r="T53" s="760" t="s">
        <v>3263</v>
      </c>
      <c r="U53" s="760" t="s">
        <v>846</v>
      </c>
      <c r="V53" s="762" t="s">
        <v>846</v>
      </c>
      <c r="W53" s="760" t="s">
        <v>846</v>
      </c>
      <c r="X53" s="760" t="s">
        <v>3273</v>
      </c>
      <c r="Y53" s="763" t="s">
        <v>3265</v>
      </c>
    </row>
    <row r="54" spans="1:25" s="158" customFormat="1">
      <c r="A54" s="759">
        <v>2020</v>
      </c>
      <c r="B54" s="760" t="s">
        <v>3401</v>
      </c>
      <c r="C54" s="760" t="s">
        <v>3402</v>
      </c>
      <c r="D54" s="760" t="s">
        <v>3259</v>
      </c>
      <c r="E54" s="760" t="s">
        <v>3183</v>
      </c>
      <c r="F54" s="760" t="s">
        <v>3403</v>
      </c>
      <c r="G54" s="760">
        <v>14900000</v>
      </c>
      <c r="H54" s="760">
        <v>14900000</v>
      </c>
      <c r="I54" s="760" t="s">
        <v>846</v>
      </c>
      <c r="J54" s="760" t="s">
        <v>846</v>
      </c>
      <c r="K54" s="760" t="s">
        <v>3276</v>
      </c>
      <c r="L54" s="761">
        <v>43867</v>
      </c>
      <c r="M54" s="761">
        <v>44017</v>
      </c>
      <c r="N54" s="760">
        <v>2980000</v>
      </c>
      <c r="O54" s="760">
        <v>30</v>
      </c>
      <c r="P54" s="760" t="s">
        <v>3314</v>
      </c>
      <c r="Q54" s="760" t="s">
        <v>846</v>
      </c>
      <c r="R54" s="760" t="s">
        <v>846</v>
      </c>
      <c r="S54" s="761">
        <v>44177</v>
      </c>
      <c r="T54" s="760" t="s">
        <v>3263</v>
      </c>
      <c r="U54" s="760" t="s">
        <v>846</v>
      </c>
      <c r="V54" s="762" t="s">
        <v>846</v>
      </c>
      <c r="W54" s="760" t="s">
        <v>846</v>
      </c>
      <c r="X54" s="760" t="s">
        <v>3273</v>
      </c>
      <c r="Y54" s="763" t="s">
        <v>3265</v>
      </c>
    </row>
    <row r="55" spans="1:25" s="158" customFormat="1">
      <c r="A55" s="759">
        <v>2020</v>
      </c>
      <c r="B55" s="760" t="s">
        <v>3404</v>
      </c>
      <c r="C55" s="760" t="s">
        <v>3405</v>
      </c>
      <c r="D55" s="760" t="s">
        <v>3259</v>
      </c>
      <c r="E55" s="760" t="s">
        <v>3183</v>
      </c>
      <c r="F55" s="760" t="s">
        <v>3406</v>
      </c>
      <c r="G55" s="760">
        <v>17880000</v>
      </c>
      <c r="H55" s="760">
        <v>17880000</v>
      </c>
      <c r="I55" s="760" t="s">
        <v>846</v>
      </c>
      <c r="J55" s="760" t="s">
        <v>846</v>
      </c>
      <c r="K55" s="760" t="s">
        <v>3276</v>
      </c>
      <c r="L55" s="761">
        <v>43866</v>
      </c>
      <c r="M55" s="761">
        <v>44047</v>
      </c>
      <c r="N55" s="760">
        <v>5960000</v>
      </c>
      <c r="O55" s="760">
        <v>60</v>
      </c>
      <c r="P55" s="760" t="s">
        <v>1329</v>
      </c>
      <c r="Q55" s="760" t="s">
        <v>846</v>
      </c>
      <c r="R55" s="760" t="s">
        <v>846</v>
      </c>
      <c r="S55" s="761">
        <v>44172</v>
      </c>
      <c r="T55" s="760" t="s">
        <v>3263</v>
      </c>
      <c r="U55" s="760" t="s">
        <v>846</v>
      </c>
      <c r="V55" s="762" t="s">
        <v>846</v>
      </c>
      <c r="W55" s="760" t="s">
        <v>846</v>
      </c>
      <c r="X55" s="760" t="s">
        <v>3273</v>
      </c>
      <c r="Y55" s="763" t="s">
        <v>3265</v>
      </c>
    </row>
    <row r="56" spans="1:25" s="158" customFormat="1">
      <c r="A56" s="759">
        <v>2020</v>
      </c>
      <c r="B56" s="760" t="s">
        <v>3407</v>
      </c>
      <c r="C56" s="760" t="s">
        <v>3408</v>
      </c>
      <c r="D56" s="760" t="s">
        <v>3259</v>
      </c>
      <c r="E56" s="760" t="s">
        <v>3183</v>
      </c>
      <c r="F56" s="760" t="s">
        <v>3409</v>
      </c>
      <c r="G56" s="760">
        <v>14700000</v>
      </c>
      <c r="H56" s="760">
        <v>14700000</v>
      </c>
      <c r="I56" s="760" t="s">
        <v>846</v>
      </c>
      <c r="J56" s="760" t="s">
        <v>846</v>
      </c>
      <c r="K56" s="760" t="s">
        <v>3261</v>
      </c>
      <c r="L56" s="761">
        <v>43864</v>
      </c>
      <c r="M56" s="761">
        <v>44045</v>
      </c>
      <c r="N56" s="760">
        <v>4900000</v>
      </c>
      <c r="O56" s="760">
        <v>60</v>
      </c>
      <c r="P56" s="760" t="s">
        <v>3314</v>
      </c>
      <c r="Q56" s="760" t="s">
        <v>846</v>
      </c>
      <c r="R56" s="760" t="s">
        <v>846</v>
      </c>
      <c r="S56" s="761">
        <v>44167</v>
      </c>
      <c r="T56" s="760" t="s">
        <v>3263</v>
      </c>
      <c r="U56" s="760" t="s">
        <v>837</v>
      </c>
      <c r="V56" s="762">
        <v>44554</v>
      </c>
      <c r="W56" s="760" t="s">
        <v>3265</v>
      </c>
      <c r="X56" s="760" t="s">
        <v>3340</v>
      </c>
      <c r="Y56" s="763" t="s">
        <v>3265</v>
      </c>
    </row>
    <row r="57" spans="1:25" s="158" customFormat="1">
      <c r="A57" s="759">
        <v>2020</v>
      </c>
      <c r="B57" s="760" t="s">
        <v>3410</v>
      </c>
      <c r="C57" s="760" t="s">
        <v>3411</v>
      </c>
      <c r="D57" s="760" t="s">
        <v>3259</v>
      </c>
      <c r="E57" s="760" t="s">
        <v>3183</v>
      </c>
      <c r="F57" s="760" t="s">
        <v>3412</v>
      </c>
      <c r="G57" s="760">
        <v>14724990</v>
      </c>
      <c r="H57" s="760">
        <v>14724990</v>
      </c>
      <c r="I57" s="760" t="s">
        <v>846</v>
      </c>
      <c r="J57" s="760" t="s">
        <v>846</v>
      </c>
      <c r="K57" s="760" t="s">
        <v>3261</v>
      </c>
      <c r="L57" s="761">
        <v>43864</v>
      </c>
      <c r="M57" s="761">
        <v>44045</v>
      </c>
      <c r="N57" s="760">
        <v>4908330</v>
      </c>
      <c r="O57" s="760">
        <v>60</v>
      </c>
      <c r="P57" s="760" t="s">
        <v>3314</v>
      </c>
      <c r="Q57" s="760" t="s">
        <v>846</v>
      </c>
      <c r="R57" s="760" t="s">
        <v>846</v>
      </c>
      <c r="S57" s="761">
        <v>44167</v>
      </c>
      <c r="T57" s="760" t="s">
        <v>3263</v>
      </c>
      <c r="U57" s="760" t="s">
        <v>846</v>
      </c>
      <c r="V57" s="762" t="s">
        <v>846</v>
      </c>
      <c r="W57" s="760" t="s">
        <v>846</v>
      </c>
      <c r="X57" s="760" t="s">
        <v>3273</v>
      </c>
      <c r="Y57" s="763" t="s">
        <v>3265</v>
      </c>
    </row>
    <row r="58" spans="1:25" s="158" customFormat="1">
      <c r="A58" s="759">
        <v>2020</v>
      </c>
      <c r="B58" s="760" t="s">
        <v>3413</v>
      </c>
      <c r="C58" s="760" t="s">
        <v>3414</v>
      </c>
      <c r="D58" s="760" t="s">
        <v>3259</v>
      </c>
      <c r="E58" s="760" t="s">
        <v>3183</v>
      </c>
      <c r="F58" s="760" t="s">
        <v>3415</v>
      </c>
      <c r="G58" s="760">
        <v>10975000</v>
      </c>
      <c r="H58" s="760">
        <v>10975000</v>
      </c>
      <c r="I58" s="760" t="s">
        <v>846</v>
      </c>
      <c r="J58" s="760" t="s">
        <v>846</v>
      </c>
      <c r="K58" s="760" t="s">
        <v>3276</v>
      </c>
      <c r="L58" s="761">
        <v>43871</v>
      </c>
      <c r="M58" s="761">
        <v>44021</v>
      </c>
      <c r="N58" s="760">
        <v>2195000</v>
      </c>
      <c r="O58" s="760">
        <v>30</v>
      </c>
      <c r="P58" s="760" t="s">
        <v>3314</v>
      </c>
      <c r="Q58" s="760" t="s">
        <v>846</v>
      </c>
      <c r="R58" s="760" t="s">
        <v>846</v>
      </c>
      <c r="S58" s="761">
        <v>44183</v>
      </c>
      <c r="T58" s="760" t="s">
        <v>3263</v>
      </c>
      <c r="U58" s="760" t="s">
        <v>846</v>
      </c>
      <c r="V58" s="762" t="s">
        <v>846</v>
      </c>
      <c r="W58" s="760" t="s">
        <v>846</v>
      </c>
      <c r="X58" s="760" t="s">
        <v>3273</v>
      </c>
      <c r="Y58" s="763" t="s">
        <v>3265</v>
      </c>
    </row>
    <row r="59" spans="1:25" s="158" customFormat="1">
      <c r="A59" s="759">
        <v>2020</v>
      </c>
      <c r="B59" s="760" t="s">
        <v>3416</v>
      </c>
      <c r="C59" s="760" t="s">
        <v>3417</v>
      </c>
      <c r="D59" s="760" t="s">
        <v>3259</v>
      </c>
      <c r="E59" s="760" t="s">
        <v>3183</v>
      </c>
      <c r="F59" s="760" t="s">
        <v>1445</v>
      </c>
      <c r="G59" s="760">
        <v>28529900</v>
      </c>
      <c r="H59" s="760">
        <v>28529900</v>
      </c>
      <c r="I59" s="760" t="s">
        <v>846</v>
      </c>
      <c r="J59" s="760" t="s">
        <v>846</v>
      </c>
      <c r="K59" s="760" t="s">
        <v>3276</v>
      </c>
      <c r="L59" s="761">
        <v>43867</v>
      </c>
      <c r="M59" s="761">
        <v>44017</v>
      </c>
      <c r="N59" s="760">
        <v>5705980</v>
      </c>
      <c r="O59" s="760">
        <v>30</v>
      </c>
      <c r="P59" s="760" t="s">
        <v>3418</v>
      </c>
      <c r="Q59" s="760" t="s">
        <v>846</v>
      </c>
      <c r="R59" s="760" t="s">
        <v>846</v>
      </c>
      <c r="S59" s="761">
        <v>44180</v>
      </c>
      <c r="T59" s="760" t="s">
        <v>3263</v>
      </c>
      <c r="U59" s="760" t="s">
        <v>846</v>
      </c>
      <c r="V59" s="762" t="s">
        <v>846</v>
      </c>
      <c r="W59" s="760" t="s">
        <v>846</v>
      </c>
      <c r="X59" s="760" t="s">
        <v>3273</v>
      </c>
      <c r="Y59" s="763" t="s">
        <v>3265</v>
      </c>
    </row>
    <row r="60" spans="1:25" s="158" customFormat="1">
      <c r="A60" s="759">
        <v>2020</v>
      </c>
      <c r="B60" s="760" t="s">
        <v>3419</v>
      </c>
      <c r="C60" s="760" t="s">
        <v>3420</v>
      </c>
      <c r="D60" s="760" t="s">
        <v>3259</v>
      </c>
      <c r="E60" s="760" t="s">
        <v>3183</v>
      </c>
      <c r="F60" s="760" t="s">
        <v>290</v>
      </c>
      <c r="G60" s="760">
        <v>28529900</v>
      </c>
      <c r="H60" s="760">
        <v>28529900</v>
      </c>
      <c r="I60" s="760" t="s">
        <v>846</v>
      </c>
      <c r="J60" s="760" t="s">
        <v>846</v>
      </c>
      <c r="K60" s="760" t="s">
        <v>3276</v>
      </c>
      <c r="L60" s="761">
        <v>43866</v>
      </c>
      <c r="M60" s="761">
        <v>44016</v>
      </c>
      <c r="N60" s="760">
        <v>5705980</v>
      </c>
      <c r="O60" s="760">
        <v>30</v>
      </c>
      <c r="P60" s="760" t="s">
        <v>3421</v>
      </c>
      <c r="Q60" s="760" t="s">
        <v>846</v>
      </c>
      <c r="R60" s="760" t="s">
        <v>846</v>
      </c>
      <c r="S60" s="761">
        <v>44211</v>
      </c>
      <c r="T60" s="760" t="s">
        <v>3263</v>
      </c>
      <c r="U60" s="760" t="s">
        <v>846</v>
      </c>
      <c r="V60" s="762" t="s">
        <v>846</v>
      </c>
      <c r="W60" s="760" t="s">
        <v>846</v>
      </c>
      <c r="X60" s="760" t="s">
        <v>3273</v>
      </c>
      <c r="Y60" s="763" t="s">
        <v>3265</v>
      </c>
    </row>
    <row r="61" spans="1:25" s="158" customFormat="1">
      <c r="A61" s="759">
        <v>2020</v>
      </c>
      <c r="B61" s="760" t="s">
        <v>3422</v>
      </c>
      <c r="C61" s="760" t="s">
        <v>3423</v>
      </c>
      <c r="D61" s="760" t="s">
        <v>3259</v>
      </c>
      <c r="E61" s="760" t="s">
        <v>3183</v>
      </c>
      <c r="F61" s="760" t="s">
        <v>3424</v>
      </c>
      <c r="G61" s="760">
        <v>25200000</v>
      </c>
      <c r="H61" s="760">
        <v>25200000</v>
      </c>
      <c r="I61" s="760" t="s">
        <v>846</v>
      </c>
      <c r="J61" s="760" t="s">
        <v>846</v>
      </c>
      <c r="K61" s="760" t="s">
        <v>3261</v>
      </c>
      <c r="L61" s="761">
        <v>43866</v>
      </c>
      <c r="M61" s="761">
        <v>44047</v>
      </c>
      <c r="N61" s="760">
        <v>8400000</v>
      </c>
      <c r="O61" s="760">
        <v>60</v>
      </c>
      <c r="P61" s="760" t="s">
        <v>3425</v>
      </c>
      <c r="Q61" s="760" t="s">
        <v>846</v>
      </c>
      <c r="R61" s="760" t="s">
        <v>846</v>
      </c>
      <c r="S61" s="761">
        <v>44236</v>
      </c>
      <c r="T61" s="760" t="s">
        <v>3263</v>
      </c>
      <c r="U61" s="760" t="s">
        <v>846</v>
      </c>
      <c r="V61" s="762" t="s">
        <v>846</v>
      </c>
      <c r="W61" s="760" t="s">
        <v>846</v>
      </c>
      <c r="X61" s="760" t="s">
        <v>3273</v>
      </c>
      <c r="Y61" s="763" t="s">
        <v>3265</v>
      </c>
    </row>
    <row r="62" spans="1:25" s="158" customFormat="1">
      <c r="A62" s="759">
        <v>2020</v>
      </c>
      <c r="B62" s="760" t="s">
        <v>3426</v>
      </c>
      <c r="C62" s="760" t="s">
        <v>3427</v>
      </c>
      <c r="D62" s="760" t="s">
        <v>3259</v>
      </c>
      <c r="E62" s="760" t="s">
        <v>3183</v>
      </c>
      <c r="F62" s="760" t="s">
        <v>163</v>
      </c>
      <c r="G62" s="760">
        <v>14040000</v>
      </c>
      <c r="H62" s="760">
        <v>14040000</v>
      </c>
      <c r="I62" s="760" t="s">
        <v>846</v>
      </c>
      <c r="J62" s="760" t="s">
        <v>846</v>
      </c>
      <c r="K62" s="760" t="s">
        <v>3261</v>
      </c>
      <c r="L62" s="761">
        <v>43869</v>
      </c>
      <c r="M62" s="761">
        <v>44050</v>
      </c>
      <c r="N62" s="760">
        <v>4680000</v>
      </c>
      <c r="O62" s="760">
        <v>60</v>
      </c>
      <c r="P62" s="760" t="s">
        <v>3344</v>
      </c>
      <c r="Q62" s="760" t="s">
        <v>846</v>
      </c>
      <c r="R62" s="760" t="s">
        <v>846</v>
      </c>
      <c r="S62" s="761">
        <v>44182</v>
      </c>
      <c r="T62" s="760" t="s">
        <v>3263</v>
      </c>
      <c r="U62" s="760" t="s">
        <v>846</v>
      </c>
      <c r="V62" s="762" t="s">
        <v>846</v>
      </c>
      <c r="W62" s="760" t="s">
        <v>846</v>
      </c>
      <c r="X62" s="760" t="s">
        <v>3273</v>
      </c>
      <c r="Y62" s="763" t="s">
        <v>3265</v>
      </c>
    </row>
    <row r="63" spans="1:25" s="158" customFormat="1">
      <c r="A63" s="759">
        <v>2020</v>
      </c>
      <c r="B63" s="760" t="s">
        <v>3428</v>
      </c>
      <c r="C63" s="760" t="s">
        <v>3429</v>
      </c>
      <c r="D63" s="760" t="s">
        <v>3259</v>
      </c>
      <c r="E63" s="760" t="s">
        <v>3183</v>
      </c>
      <c r="F63" s="760" t="s">
        <v>3430</v>
      </c>
      <c r="G63" s="760">
        <v>24806250</v>
      </c>
      <c r="H63" s="760">
        <v>24806250</v>
      </c>
      <c r="I63" s="760" t="s">
        <v>846</v>
      </c>
      <c r="J63" s="760" t="s">
        <v>846</v>
      </c>
      <c r="K63" s="760" t="s">
        <v>3276</v>
      </c>
      <c r="L63" s="761">
        <v>43874</v>
      </c>
      <c r="M63" s="761">
        <v>44024</v>
      </c>
      <c r="N63" s="760">
        <v>4961250</v>
      </c>
      <c r="O63" s="760">
        <v>30</v>
      </c>
      <c r="P63" s="760" t="s">
        <v>313</v>
      </c>
      <c r="Q63" s="760" t="s">
        <v>846</v>
      </c>
      <c r="R63" s="760" t="s">
        <v>846</v>
      </c>
      <c r="S63" s="761">
        <v>44180</v>
      </c>
      <c r="T63" s="760" t="s">
        <v>3263</v>
      </c>
      <c r="U63" s="760" t="s">
        <v>846</v>
      </c>
      <c r="V63" s="762" t="s">
        <v>846</v>
      </c>
      <c r="W63" s="760" t="s">
        <v>846</v>
      </c>
      <c r="X63" s="760" t="s">
        <v>3273</v>
      </c>
      <c r="Y63" s="763" t="s">
        <v>3265</v>
      </c>
    </row>
    <row r="64" spans="1:25" s="158" customFormat="1">
      <c r="A64" s="759">
        <v>2020</v>
      </c>
      <c r="B64" s="760" t="s">
        <v>3431</v>
      </c>
      <c r="C64" s="760" t="s">
        <v>3432</v>
      </c>
      <c r="D64" s="760" t="s">
        <v>3259</v>
      </c>
      <c r="E64" s="760" t="s">
        <v>3183</v>
      </c>
      <c r="F64" s="760" t="s">
        <v>3433</v>
      </c>
      <c r="G64" s="760">
        <v>28400000</v>
      </c>
      <c r="H64" s="760">
        <v>28400000</v>
      </c>
      <c r="I64" s="760" t="s">
        <v>846</v>
      </c>
      <c r="J64" s="760" t="s">
        <v>846</v>
      </c>
      <c r="K64" s="760" t="s">
        <v>3271</v>
      </c>
      <c r="L64" s="761">
        <v>43873</v>
      </c>
      <c r="M64" s="761">
        <v>43993</v>
      </c>
      <c r="N64" s="760">
        <v>0</v>
      </c>
      <c r="O64" s="760">
        <v>0</v>
      </c>
      <c r="P64" s="760" t="s">
        <v>3272</v>
      </c>
      <c r="Q64" s="760" t="s">
        <v>846</v>
      </c>
      <c r="R64" s="760" t="s">
        <v>846</v>
      </c>
      <c r="S64" s="761">
        <v>44181</v>
      </c>
      <c r="T64" s="760" t="s">
        <v>3263</v>
      </c>
      <c r="U64" s="760" t="s">
        <v>846</v>
      </c>
      <c r="V64" s="762" t="s">
        <v>846</v>
      </c>
      <c r="W64" s="760" t="s">
        <v>846</v>
      </c>
      <c r="X64" s="760" t="s">
        <v>3273</v>
      </c>
      <c r="Y64" s="763" t="s">
        <v>3265</v>
      </c>
    </row>
    <row r="65" spans="1:25" s="158" customFormat="1">
      <c r="A65" s="759">
        <v>2020</v>
      </c>
      <c r="B65" s="760" t="s">
        <v>3434</v>
      </c>
      <c r="C65" s="760" t="s">
        <v>3435</v>
      </c>
      <c r="D65" s="760" t="s">
        <v>3259</v>
      </c>
      <c r="E65" s="760" t="s">
        <v>3183</v>
      </c>
      <c r="F65" s="760" t="s">
        <v>3436</v>
      </c>
      <c r="G65" s="760">
        <v>29767500</v>
      </c>
      <c r="H65" s="760">
        <v>29767500</v>
      </c>
      <c r="I65" s="760" t="s">
        <v>846</v>
      </c>
      <c r="J65" s="760" t="s">
        <v>846</v>
      </c>
      <c r="K65" s="760" t="s">
        <v>3261</v>
      </c>
      <c r="L65" s="761">
        <v>43872</v>
      </c>
      <c r="M65" s="761">
        <v>44053</v>
      </c>
      <c r="N65" s="760">
        <v>9922500</v>
      </c>
      <c r="O65" s="760">
        <v>60</v>
      </c>
      <c r="P65" s="760" t="s">
        <v>3436</v>
      </c>
      <c r="Q65" s="760" t="s">
        <v>846</v>
      </c>
      <c r="R65" s="760" t="s">
        <v>846</v>
      </c>
      <c r="S65" s="761">
        <v>44181</v>
      </c>
      <c r="T65" s="760" t="s">
        <v>3263</v>
      </c>
      <c r="U65" s="760" t="s">
        <v>846</v>
      </c>
      <c r="V65" s="762" t="s">
        <v>846</v>
      </c>
      <c r="W65" s="760" t="s">
        <v>846</v>
      </c>
      <c r="X65" s="760" t="s">
        <v>3273</v>
      </c>
      <c r="Y65" s="763" t="s">
        <v>3265</v>
      </c>
    </row>
    <row r="66" spans="1:25" s="158" customFormat="1">
      <c r="A66" s="759">
        <v>2020</v>
      </c>
      <c r="B66" s="760" t="s">
        <v>3437</v>
      </c>
      <c r="C66" s="760" t="s">
        <v>3438</v>
      </c>
      <c r="D66" s="760" t="s">
        <v>3259</v>
      </c>
      <c r="E66" s="760" t="s">
        <v>3183</v>
      </c>
      <c r="F66" s="760" t="s">
        <v>3439</v>
      </c>
      <c r="G66" s="760">
        <v>14000000</v>
      </c>
      <c r="H66" s="760">
        <v>14000000</v>
      </c>
      <c r="I66" s="760" t="s">
        <v>846</v>
      </c>
      <c r="J66" s="760" t="s">
        <v>846</v>
      </c>
      <c r="K66" s="760" t="s">
        <v>3271</v>
      </c>
      <c r="L66" s="761">
        <v>43874</v>
      </c>
      <c r="M66" s="761">
        <v>43994</v>
      </c>
      <c r="N66" s="760">
        <v>0</v>
      </c>
      <c r="O66" s="760">
        <v>0</v>
      </c>
      <c r="P66" s="760" t="s">
        <v>56</v>
      </c>
      <c r="Q66" s="760" t="s">
        <v>846</v>
      </c>
      <c r="R66" s="760" t="s">
        <v>846</v>
      </c>
      <c r="S66" s="761">
        <v>44188</v>
      </c>
      <c r="T66" s="760" t="s">
        <v>3263</v>
      </c>
      <c r="U66" s="760" t="s">
        <v>846</v>
      </c>
      <c r="V66" s="762" t="s">
        <v>846</v>
      </c>
      <c r="W66" s="760" t="s">
        <v>846</v>
      </c>
      <c r="X66" s="760" t="s">
        <v>3273</v>
      </c>
      <c r="Y66" s="763" t="s">
        <v>3265</v>
      </c>
    </row>
    <row r="67" spans="1:25" s="158" customFormat="1">
      <c r="A67" s="759">
        <v>2020</v>
      </c>
      <c r="B67" s="760" t="s">
        <v>3440</v>
      </c>
      <c r="C67" s="760" t="s">
        <v>3441</v>
      </c>
      <c r="D67" s="760" t="s">
        <v>3259</v>
      </c>
      <c r="E67" s="760" t="s">
        <v>3183</v>
      </c>
      <c r="F67" s="760" t="s">
        <v>3442</v>
      </c>
      <c r="G67" s="760">
        <v>24806250</v>
      </c>
      <c r="H67" s="760">
        <v>24806250</v>
      </c>
      <c r="I67" s="760" t="s">
        <v>846</v>
      </c>
      <c r="J67" s="760" t="s">
        <v>846</v>
      </c>
      <c r="K67" s="760" t="s">
        <v>3276</v>
      </c>
      <c r="L67" s="761">
        <v>43882</v>
      </c>
      <c r="M67" s="761">
        <v>44031</v>
      </c>
      <c r="N67" s="760">
        <v>4961250</v>
      </c>
      <c r="O67" s="760">
        <v>30</v>
      </c>
      <c r="P67" s="760" t="s">
        <v>67</v>
      </c>
      <c r="Q67" s="760" t="s">
        <v>846</v>
      </c>
      <c r="R67" s="760" t="s">
        <v>846</v>
      </c>
      <c r="S67" s="761">
        <v>44185</v>
      </c>
      <c r="T67" s="760" t="s">
        <v>3263</v>
      </c>
      <c r="U67" s="760" t="s">
        <v>846</v>
      </c>
      <c r="V67" s="762" t="s">
        <v>846</v>
      </c>
      <c r="W67" s="760" t="s">
        <v>846</v>
      </c>
      <c r="X67" s="760" t="s">
        <v>3273</v>
      </c>
      <c r="Y67" s="763" t="s">
        <v>3265</v>
      </c>
    </row>
    <row r="68" spans="1:25" s="158" customFormat="1">
      <c r="A68" s="759">
        <v>2020</v>
      </c>
      <c r="B68" s="760" t="s">
        <v>3443</v>
      </c>
      <c r="C68" s="760" t="s">
        <v>3444</v>
      </c>
      <c r="D68" s="760" t="s">
        <v>3259</v>
      </c>
      <c r="E68" s="760" t="s">
        <v>3183</v>
      </c>
      <c r="F68" s="760" t="s">
        <v>3445</v>
      </c>
      <c r="G68" s="760">
        <v>45000000</v>
      </c>
      <c r="H68" s="760">
        <v>45000000</v>
      </c>
      <c r="I68" s="760" t="s">
        <v>846</v>
      </c>
      <c r="J68" s="760" t="s">
        <v>846</v>
      </c>
      <c r="K68" s="760" t="s">
        <v>3276</v>
      </c>
      <c r="L68" s="761">
        <v>43868</v>
      </c>
      <c r="M68" s="761">
        <v>44018</v>
      </c>
      <c r="N68" s="760">
        <v>9000000</v>
      </c>
      <c r="O68" s="760">
        <v>30</v>
      </c>
      <c r="P68" s="760" t="s">
        <v>3262</v>
      </c>
      <c r="Q68" s="760" t="s">
        <v>846</v>
      </c>
      <c r="R68" s="760" t="s">
        <v>846</v>
      </c>
      <c r="S68" s="761">
        <v>44175</v>
      </c>
      <c r="T68" s="760" t="s">
        <v>3263</v>
      </c>
      <c r="U68" s="760" t="s">
        <v>846</v>
      </c>
      <c r="V68" s="762" t="s">
        <v>846</v>
      </c>
      <c r="W68" s="760" t="s">
        <v>846</v>
      </c>
      <c r="X68" s="760" t="s">
        <v>3273</v>
      </c>
      <c r="Y68" s="763" t="s">
        <v>3265</v>
      </c>
    </row>
    <row r="69" spans="1:25" s="158" customFormat="1">
      <c r="A69" s="759">
        <v>2020</v>
      </c>
      <c r="B69" s="760" t="s">
        <v>3446</v>
      </c>
      <c r="C69" s="760" t="s">
        <v>3441</v>
      </c>
      <c r="D69" s="760" t="s">
        <v>3259</v>
      </c>
      <c r="E69" s="760" t="s">
        <v>3183</v>
      </c>
      <c r="F69" s="760" t="s">
        <v>3447</v>
      </c>
      <c r="G69" s="760">
        <v>24806250</v>
      </c>
      <c r="H69" s="760">
        <v>24806250</v>
      </c>
      <c r="I69" s="760" t="s">
        <v>846</v>
      </c>
      <c r="J69" s="760" t="s">
        <v>846</v>
      </c>
      <c r="K69" s="760" t="s">
        <v>3276</v>
      </c>
      <c r="L69" s="761">
        <v>43872</v>
      </c>
      <c r="M69" s="761">
        <v>44022</v>
      </c>
      <c r="N69" s="760">
        <v>4961250</v>
      </c>
      <c r="O69" s="760">
        <v>30</v>
      </c>
      <c r="P69" s="760" t="s">
        <v>103</v>
      </c>
      <c r="Q69" s="760" t="s">
        <v>846</v>
      </c>
      <c r="R69" s="760" t="s">
        <v>846</v>
      </c>
      <c r="S69" s="761">
        <v>44185</v>
      </c>
      <c r="T69" s="760" t="s">
        <v>3263</v>
      </c>
      <c r="U69" s="760" t="s">
        <v>846</v>
      </c>
      <c r="V69" s="762" t="s">
        <v>846</v>
      </c>
      <c r="W69" s="760" t="s">
        <v>846</v>
      </c>
      <c r="X69" s="760" t="s">
        <v>3273</v>
      </c>
      <c r="Y69" s="763" t="s">
        <v>3265</v>
      </c>
    </row>
    <row r="70" spans="1:25" s="158" customFormat="1">
      <c r="A70" s="759">
        <v>2020</v>
      </c>
      <c r="B70" s="760" t="s">
        <v>3448</v>
      </c>
      <c r="C70" s="760" t="s">
        <v>3449</v>
      </c>
      <c r="D70" s="760" t="s">
        <v>3259</v>
      </c>
      <c r="E70" s="760" t="s">
        <v>3183</v>
      </c>
      <c r="F70" s="760" t="s">
        <v>3450</v>
      </c>
      <c r="G70" s="760">
        <v>24150000</v>
      </c>
      <c r="H70" s="760">
        <v>24150000</v>
      </c>
      <c r="I70" s="760" t="s">
        <v>846</v>
      </c>
      <c r="J70" s="760" t="s">
        <v>846</v>
      </c>
      <c r="K70" s="760" t="s">
        <v>3276</v>
      </c>
      <c r="L70" s="761">
        <v>43881</v>
      </c>
      <c r="M70" s="761">
        <v>44031</v>
      </c>
      <c r="N70" s="760">
        <v>4830000</v>
      </c>
      <c r="O70" s="760">
        <v>30</v>
      </c>
      <c r="P70" s="760" t="s">
        <v>3451</v>
      </c>
      <c r="Q70" s="760" t="s">
        <v>846</v>
      </c>
      <c r="R70" s="760" t="s">
        <v>846</v>
      </c>
      <c r="S70" s="761">
        <v>44196</v>
      </c>
      <c r="T70" s="760" t="s">
        <v>3263</v>
      </c>
      <c r="U70" s="760" t="s">
        <v>846</v>
      </c>
      <c r="V70" s="762" t="s">
        <v>846</v>
      </c>
      <c r="W70" s="760" t="s">
        <v>846</v>
      </c>
      <c r="X70" s="760" t="s">
        <v>3273</v>
      </c>
      <c r="Y70" s="763" t="s">
        <v>3265</v>
      </c>
    </row>
    <row r="71" spans="1:25" s="158" customFormat="1">
      <c r="A71" s="759">
        <v>2020</v>
      </c>
      <c r="B71" s="760" t="s">
        <v>3452</v>
      </c>
      <c r="C71" s="760" t="s">
        <v>3453</v>
      </c>
      <c r="D71" s="760" t="s">
        <v>3259</v>
      </c>
      <c r="E71" s="760" t="s">
        <v>3183</v>
      </c>
      <c r="F71" s="760" t="s">
        <v>165</v>
      </c>
      <c r="G71" s="760">
        <v>14023800</v>
      </c>
      <c r="H71" s="760">
        <v>14023800</v>
      </c>
      <c r="I71" s="760" t="s">
        <v>846</v>
      </c>
      <c r="J71" s="760" t="s">
        <v>846</v>
      </c>
      <c r="K71" s="760" t="s">
        <v>3261</v>
      </c>
      <c r="L71" s="761">
        <v>43872</v>
      </c>
      <c r="M71" s="761">
        <v>44053</v>
      </c>
      <c r="N71" s="760">
        <v>4674600</v>
      </c>
      <c r="O71" s="760">
        <v>60</v>
      </c>
      <c r="P71" s="760" t="s">
        <v>67</v>
      </c>
      <c r="Q71" s="760" t="s">
        <v>846</v>
      </c>
      <c r="R71" s="760" t="s">
        <v>846</v>
      </c>
      <c r="S71" s="761">
        <v>44179</v>
      </c>
      <c r="T71" s="760" t="s">
        <v>3263</v>
      </c>
      <c r="U71" s="760" t="s">
        <v>846</v>
      </c>
      <c r="V71" s="762" t="s">
        <v>846</v>
      </c>
      <c r="W71" s="760" t="s">
        <v>846</v>
      </c>
      <c r="X71" s="760" t="s">
        <v>3273</v>
      </c>
      <c r="Y71" s="763" t="s">
        <v>3265</v>
      </c>
    </row>
    <row r="72" spans="1:25" s="158" customFormat="1">
      <c r="A72" s="759">
        <v>2020</v>
      </c>
      <c r="B72" s="760" t="s">
        <v>3454</v>
      </c>
      <c r="C72" s="760" t="s">
        <v>3455</v>
      </c>
      <c r="D72" s="760" t="s">
        <v>3455</v>
      </c>
      <c r="E72" s="760" t="s">
        <v>3455</v>
      </c>
      <c r="F72" s="760" t="s">
        <v>3456</v>
      </c>
      <c r="G72" s="760" t="s">
        <v>3455</v>
      </c>
      <c r="H72" s="760" t="s">
        <v>3455</v>
      </c>
      <c r="I72" s="760" t="s">
        <v>3455</v>
      </c>
      <c r="J72" s="760" t="s">
        <v>3455</v>
      </c>
      <c r="K72" s="760" t="s">
        <v>3455</v>
      </c>
      <c r="L72" s="761" t="s">
        <v>3455</v>
      </c>
      <c r="M72" s="761" t="s">
        <v>3455</v>
      </c>
      <c r="N72" s="760" t="s">
        <v>3455</v>
      </c>
      <c r="O72" s="760" t="s">
        <v>3455</v>
      </c>
      <c r="P72" s="760" t="s">
        <v>3455</v>
      </c>
      <c r="Q72" s="760" t="s">
        <v>3455</v>
      </c>
      <c r="R72" s="760" t="s">
        <v>3455</v>
      </c>
      <c r="S72" s="761" t="s">
        <v>3455</v>
      </c>
      <c r="T72" s="760" t="s">
        <v>3455</v>
      </c>
      <c r="U72" s="760" t="s">
        <v>3455</v>
      </c>
      <c r="V72" s="762" t="s">
        <v>3455</v>
      </c>
      <c r="W72" s="760" t="s">
        <v>3455</v>
      </c>
      <c r="X72" s="760" t="s">
        <v>3457</v>
      </c>
      <c r="Y72" s="763" t="s">
        <v>3455</v>
      </c>
    </row>
    <row r="73" spans="1:25" s="158" customFormat="1">
      <c r="A73" s="759">
        <v>2020</v>
      </c>
      <c r="B73" s="760" t="s">
        <v>3458</v>
      </c>
      <c r="C73" s="760" t="s">
        <v>3459</v>
      </c>
      <c r="D73" s="760" t="s">
        <v>3259</v>
      </c>
      <c r="E73" s="760" t="s">
        <v>3183</v>
      </c>
      <c r="F73" s="760" t="s">
        <v>3460</v>
      </c>
      <c r="G73" s="760">
        <v>8720000</v>
      </c>
      <c r="H73" s="760">
        <v>8720000</v>
      </c>
      <c r="I73" s="760" t="s">
        <v>846</v>
      </c>
      <c r="J73" s="760" t="s">
        <v>846</v>
      </c>
      <c r="K73" s="760" t="s">
        <v>3271</v>
      </c>
      <c r="L73" s="761">
        <v>43874</v>
      </c>
      <c r="M73" s="761">
        <v>43994</v>
      </c>
      <c r="N73" s="760">
        <v>0</v>
      </c>
      <c r="O73" s="760">
        <v>0</v>
      </c>
      <c r="P73" s="760" t="s">
        <v>3425</v>
      </c>
      <c r="Q73" s="760" t="s">
        <v>846</v>
      </c>
      <c r="R73" s="760" t="s">
        <v>846</v>
      </c>
      <c r="S73" s="761">
        <v>44188</v>
      </c>
      <c r="T73" s="760" t="s">
        <v>3263</v>
      </c>
      <c r="U73" s="760" t="s">
        <v>846</v>
      </c>
      <c r="V73" s="762" t="s">
        <v>846</v>
      </c>
      <c r="W73" s="760" t="s">
        <v>846</v>
      </c>
      <c r="X73" s="760" t="s">
        <v>3273</v>
      </c>
      <c r="Y73" s="763" t="s">
        <v>3265</v>
      </c>
    </row>
    <row r="74" spans="1:25" s="158" customFormat="1">
      <c r="A74" s="759">
        <v>2020</v>
      </c>
      <c r="B74" s="760" t="s">
        <v>3461</v>
      </c>
      <c r="C74" s="760" t="s">
        <v>3312</v>
      </c>
      <c r="D74" s="760" t="s">
        <v>3259</v>
      </c>
      <c r="E74" s="760" t="s">
        <v>3183</v>
      </c>
      <c r="F74" s="760" t="s">
        <v>3462</v>
      </c>
      <c r="G74" s="760">
        <v>24806250</v>
      </c>
      <c r="H74" s="760">
        <v>24806250</v>
      </c>
      <c r="I74" s="760" t="s">
        <v>846</v>
      </c>
      <c r="J74" s="760" t="s">
        <v>846</v>
      </c>
      <c r="K74" s="760" t="s">
        <v>3276</v>
      </c>
      <c r="L74" s="761">
        <v>43874</v>
      </c>
      <c r="M74" s="761">
        <v>44024</v>
      </c>
      <c r="N74" s="760">
        <v>4961250</v>
      </c>
      <c r="O74" s="760">
        <v>30</v>
      </c>
      <c r="P74" s="760" t="s">
        <v>3344</v>
      </c>
      <c r="Q74" s="760" t="s">
        <v>846</v>
      </c>
      <c r="R74" s="760" t="s">
        <v>846</v>
      </c>
      <c r="S74" s="761">
        <v>44170</v>
      </c>
      <c r="T74" s="760" t="s">
        <v>3263</v>
      </c>
      <c r="U74" s="760" t="s">
        <v>846</v>
      </c>
      <c r="V74" s="762" t="s">
        <v>846</v>
      </c>
      <c r="W74" s="760" t="s">
        <v>846</v>
      </c>
      <c r="X74" s="760" t="s">
        <v>3273</v>
      </c>
      <c r="Y74" s="763" t="s">
        <v>3265</v>
      </c>
    </row>
    <row r="75" spans="1:25" s="158" customFormat="1">
      <c r="A75" s="759">
        <v>2020</v>
      </c>
      <c r="B75" s="760" t="s">
        <v>3463</v>
      </c>
      <c r="C75" s="760" t="s">
        <v>3312</v>
      </c>
      <c r="D75" s="760" t="s">
        <v>3259</v>
      </c>
      <c r="E75" s="760" t="s">
        <v>3183</v>
      </c>
      <c r="F75" s="760" t="s">
        <v>3464</v>
      </c>
      <c r="G75" s="760">
        <v>24806250</v>
      </c>
      <c r="H75" s="760">
        <v>24806250</v>
      </c>
      <c r="I75" s="760" t="s">
        <v>846</v>
      </c>
      <c r="J75" s="760" t="s">
        <v>846</v>
      </c>
      <c r="K75" s="760" t="s">
        <v>3276</v>
      </c>
      <c r="L75" s="761">
        <v>43880</v>
      </c>
      <c r="M75" s="761">
        <v>44030</v>
      </c>
      <c r="N75" s="760">
        <v>4961250</v>
      </c>
      <c r="O75" s="760">
        <v>30</v>
      </c>
      <c r="P75" s="760" t="s">
        <v>3272</v>
      </c>
      <c r="Q75" s="760" t="s">
        <v>846</v>
      </c>
      <c r="R75" s="760" t="s">
        <v>846</v>
      </c>
      <c r="S75" s="761">
        <v>44186</v>
      </c>
      <c r="T75" s="760" t="s">
        <v>3263</v>
      </c>
      <c r="U75" s="760" t="s">
        <v>846</v>
      </c>
      <c r="V75" s="762" t="s">
        <v>846</v>
      </c>
      <c r="W75" s="760" t="s">
        <v>846</v>
      </c>
      <c r="X75" s="760" t="s">
        <v>3273</v>
      </c>
      <c r="Y75" s="763" t="s">
        <v>3265</v>
      </c>
    </row>
    <row r="76" spans="1:25" s="158" customFormat="1">
      <c r="A76" s="759">
        <v>2020</v>
      </c>
      <c r="B76" s="760" t="s">
        <v>3465</v>
      </c>
      <c r="C76" s="760" t="s">
        <v>3363</v>
      </c>
      <c r="D76" s="760" t="s">
        <v>3259</v>
      </c>
      <c r="E76" s="760" t="s">
        <v>3183</v>
      </c>
      <c r="F76" s="760" t="s">
        <v>3466</v>
      </c>
      <c r="G76" s="760">
        <v>10280000</v>
      </c>
      <c r="H76" s="760">
        <v>10280000</v>
      </c>
      <c r="I76" s="760" t="s">
        <v>846</v>
      </c>
      <c r="J76" s="760" t="s">
        <v>846</v>
      </c>
      <c r="K76" s="760" t="s">
        <v>3276</v>
      </c>
      <c r="L76" s="761">
        <v>43872</v>
      </c>
      <c r="M76" s="761">
        <v>44022</v>
      </c>
      <c r="N76" s="760">
        <v>2056000</v>
      </c>
      <c r="O76" s="760">
        <v>30</v>
      </c>
      <c r="P76" s="760" t="s">
        <v>3365</v>
      </c>
      <c r="Q76" s="760" t="s">
        <v>846</v>
      </c>
      <c r="R76" s="760" t="s">
        <v>846</v>
      </c>
      <c r="S76" s="761">
        <v>44176</v>
      </c>
      <c r="T76" s="760" t="s">
        <v>3263</v>
      </c>
      <c r="U76" s="760" t="s">
        <v>846</v>
      </c>
      <c r="V76" s="762" t="s">
        <v>846</v>
      </c>
      <c r="W76" s="760" t="s">
        <v>846</v>
      </c>
      <c r="X76" s="760" t="s">
        <v>3273</v>
      </c>
      <c r="Y76" s="763" t="s">
        <v>3265</v>
      </c>
    </row>
    <row r="77" spans="1:25" s="158" customFormat="1">
      <c r="A77" s="759">
        <v>2020</v>
      </c>
      <c r="B77" s="760" t="s">
        <v>3467</v>
      </c>
      <c r="C77" s="760" t="s">
        <v>3468</v>
      </c>
      <c r="D77" s="760" t="s">
        <v>3259</v>
      </c>
      <c r="E77" s="760" t="s">
        <v>3183</v>
      </c>
      <c r="F77" s="760" t="s">
        <v>1402</v>
      </c>
      <c r="G77" s="760">
        <v>8224000</v>
      </c>
      <c r="H77" s="760">
        <v>8224000</v>
      </c>
      <c r="I77" s="760" t="s">
        <v>846</v>
      </c>
      <c r="J77" s="760" t="s">
        <v>846</v>
      </c>
      <c r="K77" s="760" t="s">
        <v>3271</v>
      </c>
      <c r="L77" s="761">
        <v>43872</v>
      </c>
      <c r="M77" s="761">
        <v>43992</v>
      </c>
      <c r="N77" s="760">
        <v>0</v>
      </c>
      <c r="O77" s="760">
        <v>0</v>
      </c>
      <c r="P77" s="760" t="s">
        <v>3365</v>
      </c>
      <c r="Q77" s="760" t="s">
        <v>846</v>
      </c>
      <c r="R77" s="760" t="s">
        <v>846</v>
      </c>
      <c r="S77" s="761">
        <v>44181</v>
      </c>
      <c r="T77" s="760" t="s">
        <v>3263</v>
      </c>
      <c r="U77" s="760" t="s">
        <v>846</v>
      </c>
      <c r="V77" s="762" t="s">
        <v>846</v>
      </c>
      <c r="W77" s="760" t="s">
        <v>846</v>
      </c>
      <c r="X77" s="760" t="s">
        <v>3273</v>
      </c>
      <c r="Y77" s="763" t="s">
        <v>3265</v>
      </c>
    </row>
    <row r="78" spans="1:25" s="158" customFormat="1">
      <c r="A78" s="759">
        <v>2020</v>
      </c>
      <c r="B78" s="760" t="s">
        <v>3469</v>
      </c>
      <c r="C78" s="760" t="s">
        <v>3470</v>
      </c>
      <c r="D78" s="760" t="s">
        <v>3259</v>
      </c>
      <c r="E78" s="760" t="s">
        <v>3183</v>
      </c>
      <c r="F78" s="760" t="s">
        <v>3471</v>
      </c>
      <c r="G78" s="760">
        <v>28400000</v>
      </c>
      <c r="H78" s="760">
        <v>28400000</v>
      </c>
      <c r="I78" s="760" t="s">
        <v>846</v>
      </c>
      <c r="J78" s="760" t="s">
        <v>846</v>
      </c>
      <c r="K78" s="760" t="s">
        <v>3271</v>
      </c>
      <c r="L78" s="761">
        <v>43872</v>
      </c>
      <c r="M78" s="761">
        <v>43992</v>
      </c>
      <c r="N78" s="760">
        <v>0</v>
      </c>
      <c r="O78" s="760">
        <v>0</v>
      </c>
      <c r="P78" s="760" t="s">
        <v>3375</v>
      </c>
      <c r="Q78" s="760" t="s">
        <v>846</v>
      </c>
      <c r="R78" s="760" t="s">
        <v>846</v>
      </c>
      <c r="S78" s="761">
        <v>44181</v>
      </c>
      <c r="T78" s="760" t="s">
        <v>3263</v>
      </c>
      <c r="U78" s="760" t="s">
        <v>846</v>
      </c>
      <c r="V78" s="762" t="s">
        <v>846</v>
      </c>
      <c r="W78" s="760" t="s">
        <v>846</v>
      </c>
      <c r="X78" s="760" t="s">
        <v>3273</v>
      </c>
      <c r="Y78" s="763" t="s">
        <v>3265</v>
      </c>
    </row>
    <row r="79" spans="1:25" s="158" customFormat="1">
      <c r="A79" s="759">
        <v>2020</v>
      </c>
      <c r="B79" s="760" t="s">
        <v>3472</v>
      </c>
      <c r="C79" s="760" t="s">
        <v>3346</v>
      </c>
      <c r="D79" s="760" t="s">
        <v>3259</v>
      </c>
      <c r="E79" s="760" t="s">
        <v>3183</v>
      </c>
      <c r="F79" s="760" t="s">
        <v>3473</v>
      </c>
      <c r="G79" s="760">
        <v>24806250</v>
      </c>
      <c r="H79" s="760">
        <v>24806250</v>
      </c>
      <c r="I79" s="760" t="s">
        <v>846</v>
      </c>
      <c r="J79" s="760" t="s">
        <v>846</v>
      </c>
      <c r="K79" s="760" t="s">
        <v>3276</v>
      </c>
      <c r="L79" s="761">
        <v>43880</v>
      </c>
      <c r="M79" s="761">
        <v>44028</v>
      </c>
      <c r="N79" s="760">
        <v>4961250</v>
      </c>
      <c r="O79" s="760">
        <v>30</v>
      </c>
      <c r="P79" s="760" t="s">
        <v>3272</v>
      </c>
      <c r="Q79" s="760" t="s">
        <v>846</v>
      </c>
      <c r="R79" s="760" t="s">
        <v>846</v>
      </c>
      <c r="S79" s="761">
        <v>44190</v>
      </c>
      <c r="T79" s="760" t="s">
        <v>3263</v>
      </c>
      <c r="U79" s="760" t="s">
        <v>846</v>
      </c>
      <c r="V79" s="762" t="s">
        <v>846</v>
      </c>
      <c r="W79" s="760" t="s">
        <v>846</v>
      </c>
      <c r="X79" s="760" t="s">
        <v>3273</v>
      </c>
      <c r="Y79" s="763" t="s">
        <v>3265</v>
      </c>
    </row>
    <row r="80" spans="1:25" s="158" customFormat="1">
      <c r="A80" s="759">
        <v>2020</v>
      </c>
      <c r="B80" s="760" t="s">
        <v>3474</v>
      </c>
      <c r="C80" s="760" t="s">
        <v>3346</v>
      </c>
      <c r="D80" s="760" t="s">
        <v>3259</v>
      </c>
      <c r="E80" s="760" t="s">
        <v>3183</v>
      </c>
      <c r="F80" s="760" t="s">
        <v>3475</v>
      </c>
      <c r="G80" s="760">
        <v>24806250</v>
      </c>
      <c r="H80" s="760">
        <v>24806250</v>
      </c>
      <c r="I80" s="760" t="s">
        <v>846</v>
      </c>
      <c r="J80" s="760" t="s">
        <v>846</v>
      </c>
      <c r="K80" s="760" t="s">
        <v>3276</v>
      </c>
      <c r="L80" s="761">
        <v>43874</v>
      </c>
      <c r="M80" s="761">
        <v>44024</v>
      </c>
      <c r="N80" s="760">
        <v>4961250</v>
      </c>
      <c r="O80" s="760">
        <v>30</v>
      </c>
      <c r="P80" s="760" t="s">
        <v>3272</v>
      </c>
      <c r="Q80" s="760" t="s">
        <v>846</v>
      </c>
      <c r="R80" s="760" t="s">
        <v>846</v>
      </c>
      <c r="S80" s="761">
        <v>44178</v>
      </c>
      <c r="T80" s="760" t="s">
        <v>3263</v>
      </c>
      <c r="U80" s="760" t="s">
        <v>846</v>
      </c>
      <c r="V80" s="762" t="s">
        <v>846</v>
      </c>
      <c r="W80" s="760" t="s">
        <v>846</v>
      </c>
      <c r="X80" s="760" t="s">
        <v>3273</v>
      </c>
      <c r="Y80" s="763" t="s">
        <v>3265</v>
      </c>
    </row>
    <row r="81" spans="1:25" s="158" customFormat="1">
      <c r="A81" s="759">
        <v>2020</v>
      </c>
      <c r="B81" s="760" t="s">
        <v>3476</v>
      </c>
      <c r="C81" s="760" t="s">
        <v>3477</v>
      </c>
      <c r="D81" s="760" t="s">
        <v>3259</v>
      </c>
      <c r="E81" s="760" t="s">
        <v>3183</v>
      </c>
      <c r="F81" s="760" t="s">
        <v>3478</v>
      </c>
      <c r="G81" s="760">
        <v>16800000</v>
      </c>
      <c r="H81" s="760">
        <v>16800000</v>
      </c>
      <c r="I81" s="760" t="s">
        <v>846</v>
      </c>
      <c r="J81" s="760" t="s">
        <v>846</v>
      </c>
      <c r="K81" s="760" t="s">
        <v>3271</v>
      </c>
      <c r="L81" s="761">
        <v>43874</v>
      </c>
      <c r="M81" s="761">
        <v>44004</v>
      </c>
      <c r="N81" s="760">
        <v>0</v>
      </c>
      <c r="O81" s="760">
        <v>0</v>
      </c>
      <c r="P81" s="760" t="s">
        <v>3323</v>
      </c>
      <c r="Q81" s="760" t="s">
        <v>846</v>
      </c>
      <c r="R81" s="760" t="s">
        <v>846</v>
      </c>
      <c r="S81" s="761">
        <v>44180</v>
      </c>
      <c r="T81" s="760" t="s">
        <v>3263</v>
      </c>
      <c r="U81" s="760" t="s">
        <v>846</v>
      </c>
      <c r="V81" s="762" t="s">
        <v>846</v>
      </c>
      <c r="W81" s="760" t="s">
        <v>846</v>
      </c>
      <c r="X81" s="760" t="s">
        <v>3273</v>
      </c>
      <c r="Y81" s="763" t="s">
        <v>3265</v>
      </c>
    </row>
    <row r="82" spans="1:25" s="158" customFormat="1">
      <c r="A82" s="759">
        <v>2020</v>
      </c>
      <c r="B82" s="760" t="s">
        <v>3479</v>
      </c>
      <c r="C82" s="760" t="s">
        <v>3328</v>
      </c>
      <c r="D82" s="760" t="s">
        <v>3259</v>
      </c>
      <c r="E82" s="760" t="s">
        <v>3183</v>
      </c>
      <c r="F82" s="760" t="s">
        <v>3480</v>
      </c>
      <c r="G82" s="760">
        <v>9360000</v>
      </c>
      <c r="H82" s="760">
        <v>9360000</v>
      </c>
      <c r="I82" s="760" t="s">
        <v>846</v>
      </c>
      <c r="J82" s="760" t="s">
        <v>846</v>
      </c>
      <c r="K82" s="760" t="s">
        <v>3271</v>
      </c>
      <c r="L82" s="761">
        <v>43878</v>
      </c>
      <c r="M82" s="761">
        <v>43998</v>
      </c>
      <c r="N82" s="760">
        <v>0</v>
      </c>
      <c r="O82" s="760">
        <v>0</v>
      </c>
      <c r="P82" s="760" t="s">
        <v>67</v>
      </c>
      <c r="Q82" s="760" t="s">
        <v>846</v>
      </c>
      <c r="R82" s="760" t="s">
        <v>846</v>
      </c>
      <c r="S82" s="761">
        <v>44190</v>
      </c>
      <c r="T82" s="760" t="s">
        <v>3263</v>
      </c>
      <c r="U82" s="760" t="s">
        <v>846</v>
      </c>
      <c r="V82" s="762" t="s">
        <v>846</v>
      </c>
      <c r="W82" s="760" t="s">
        <v>846</v>
      </c>
      <c r="X82" s="760" t="s">
        <v>3273</v>
      </c>
      <c r="Y82" s="763" t="s">
        <v>3265</v>
      </c>
    </row>
    <row r="83" spans="1:25" s="158" customFormat="1">
      <c r="A83" s="759">
        <v>2020</v>
      </c>
      <c r="B83" s="760" t="s">
        <v>3481</v>
      </c>
      <c r="C83" s="760" t="s">
        <v>3482</v>
      </c>
      <c r="D83" s="760" t="s">
        <v>3259</v>
      </c>
      <c r="E83" s="760" t="s">
        <v>3183</v>
      </c>
      <c r="F83" s="760" t="s">
        <v>3483</v>
      </c>
      <c r="G83" s="760">
        <v>27500000</v>
      </c>
      <c r="H83" s="760">
        <v>27500000</v>
      </c>
      <c r="I83" s="760" t="s">
        <v>846</v>
      </c>
      <c r="J83" s="760" t="s">
        <v>846</v>
      </c>
      <c r="K83" s="760" t="s">
        <v>3276</v>
      </c>
      <c r="L83" s="761">
        <v>43875</v>
      </c>
      <c r="M83" s="761">
        <v>44025</v>
      </c>
      <c r="N83" s="760">
        <v>5500000</v>
      </c>
      <c r="O83" s="760">
        <v>30</v>
      </c>
      <c r="P83" s="760" t="s">
        <v>3451</v>
      </c>
      <c r="Q83" s="760" t="s">
        <v>846</v>
      </c>
      <c r="R83" s="760" t="s">
        <v>846</v>
      </c>
      <c r="S83" s="761">
        <v>44183</v>
      </c>
      <c r="T83" s="760" t="s">
        <v>3263</v>
      </c>
      <c r="U83" s="760" t="s">
        <v>846</v>
      </c>
      <c r="V83" s="762" t="s">
        <v>846</v>
      </c>
      <c r="W83" s="760" t="s">
        <v>846</v>
      </c>
      <c r="X83" s="760" t="s">
        <v>3273</v>
      </c>
      <c r="Y83" s="763" t="s">
        <v>3265</v>
      </c>
    </row>
    <row r="84" spans="1:25" s="158" customFormat="1">
      <c r="A84" s="759">
        <v>2020</v>
      </c>
      <c r="B84" s="760" t="s">
        <v>3484</v>
      </c>
      <c r="C84" s="760" t="s">
        <v>3414</v>
      </c>
      <c r="D84" s="760" t="s">
        <v>3259</v>
      </c>
      <c r="E84" s="760" t="s">
        <v>3183</v>
      </c>
      <c r="F84" s="760" t="s">
        <v>3485</v>
      </c>
      <c r="G84" s="760">
        <v>8780000</v>
      </c>
      <c r="H84" s="760">
        <v>8780000</v>
      </c>
      <c r="I84" s="760" t="s">
        <v>846</v>
      </c>
      <c r="J84" s="760" t="s">
        <v>846</v>
      </c>
      <c r="K84" s="760" t="s">
        <v>3271</v>
      </c>
      <c r="L84" s="761">
        <v>43880</v>
      </c>
      <c r="M84" s="761">
        <v>44000</v>
      </c>
      <c r="N84" s="760">
        <v>0</v>
      </c>
      <c r="O84" s="760">
        <v>0</v>
      </c>
      <c r="P84" s="760" t="s">
        <v>3314</v>
      </c>
      <c r="Q84" s="760" t="s">
        <v>846</v>
      </c>
      <c r="R84" s="760" t="s">
        <v>846</v>
      </c>
      <c r="S84" s="761">
        <v>44190</v>
      </c>
      <c r="T84" s="760" t="s">
        <v>3263</v>
      </c>
      <c r="U84" s="760" t="s">
        <v>846</v>
      </c>
      <c r="V84" s="762" t="s">
        <v>846</v>
      </c>
      <c r="W84" s="760" t="s">
        <v>846</v>
      </c>
      <c r="X84" s="760" t="s">
        <v>3273</v>
      </c>
      <c r="Y84" s="763" t="s">
        <v>3265</v>
      </c>
    </row>
    <row r="85" spans="1:25" s="158" customFormat="1">
      <c r="A85" s="759">
        <v>2020</v>
      </c>
      <c r="B85" s="760" t="s">
        <v>3486</v>
      </c>
      <c r="C85" s="760" t="s">
        <v>3455</v>
      </c>
      <c r="D85" s="760" t="s">
        <v>3455</v>
      </c>
      <c r="E85" s="760" t="s">
        <v>3455</v>
      </c>
      <c r="F85" s="760" t="s">
        <v>3456</v>
      </c>
      <c r="G85" s="760" t="s">
        <v>3455</v>
      </c>
      <c r="H85" s="760" t="s">
        <v>3455</v>
      </c>
      <c r="I85" s="760" t="s">
        <v>3455</v>
      </c>
      <c r="J85" s="760" t="s">
        <v>3455</v>
      </c>
      <c r="K85" s="760" t="s">
        <v>3455</v>
      </c>
      <c r="L85" s="761" t="s">
        <v>3455</v>
      </c>
      <c r="M85" s="761" t="s">
        <v>3455</v>
      </c>
      <c r="N85" s="760" t="s">
        <v>3455</v>
      </c>
      <c r="O85" s="760" t="s">
        <v>3455</v>
      </c>
      <c r="P85" s="760" t="s">
        <v>3455</v>
      </c>
      <c r="Q85" s="760" t="s">
        <v>3455</v>
      </c>
      <c r="R85" s="760" t="s">
        <v>3455</v>
      </c>
      <c r="S85" s="761" t="s">
        <v>3455</v>
      </c>
      <c r="T85" s="760" t="s">
        <v>3455</v>
      </c>
      <c r="U85" s="760" t="s">
        <v>3455</v>
      </c>
      <c r="V85" s="762" t="s">
        <v>3455</v>
      </c>
      <c r="W85" s="760" t="s">
        <v>3455</v>
      </c>
      <c r="X85" s="760" t="s">
        <v>3457</v>
      </c>
      <c r="Y85" s="763" t="s">
        <v>3455</v>
      </c>
    </row>
    <row r="86" spans="1:25" s="158" customFormat="1">
      <c r="A86" s="759">
        <v>2020</v>
      </c>
      <c r="B86" s="760" t="s">
        <v>3487</v>
      </c>
      <c r="C86" s="760" t="s">
        <v>3429</v>
      </c>
      <c r="D86" s="760" t="s">
        <v>3259</v>
      </c>
      <c r="E86" s="760" t="s">
        <v>3183</v>
      </c>
      <c r="F86" s="760" t="s">
        <v>3488</v>
      </c>
      <c r="G86" s="760">
        <v>24806250</v>
      </c>
      <c r="H86" s="760">
        <v>24806250</v>
      </c>
      <c r="I86" s="760" t="s">
        <v>846</v>
      </c>
      <c r="J86" s="760" t="s">
        <v>846</v>
      </c>
      <c r="K86" s="760" t="s">
        <v>3276</v>
      </c>
      <c r="L86" s="761">
        <v>43880</v>
      </c>
      <c r="M86" s="761">
        <v>44030</v>
      </c>
      <c r="N86" s="760">
        <v>4961250</v>
      </c>
      <c r="O86" s="760">
        <v>30</v>
      </c>
      <c r="P86" s="760" t="s">
        <v>103</v>
      </c>
      <c r="Q86" s="760" t="s">
        <v>846</v>
      </c>
      <c r="R86" s="760" t="s">
        <v>846</v>
      </c>
      <c r="S86" s="761">
        <v>44190</v>
      </c>
      <c r="T86" s="760" t="s">
        <v>3263</v>
      </c>
      <c r="U86" s="760" t="s">
        <v>846</v>
      </c>
      <c r="V86" s="762" t="s">
        <v>846</v>
      </c>
      <c r="W86" s="760" t="s">
        <v>846</v>
      </c>
      <c r="X86" s="760" t="s">
        <v>3273</v>
      </c>
      <c r="Y86" s="763" t="s">
        <v>3265</v>
      </c>
    </row>
    <row r="87" spans="1:25" s="158" customFormat="1">
      <c r="A87" s="759">
        <v>2020</v>
      </c>
      <c r="B87" s="760" t="s">
        <v>3489</v>
      </c>
      <c r="C87" s="760" t="s">
        <v>3380</v>
      </c>
      <c r="D87" s="760" t="s">
        <v>3259</v>
      </c>
      <c r="E87" s="760" t="s">
        <v>3183</v>
      </c>
      <c r="F87" s="760" t="s">
        <v>3490</v>
      </c>
      <c r="G87" s="760">
        <v>18978876</v>
      </c>
      <c r="H87" s="760">
        <v>18978876</v>
      </c>
      <c r="I87" s="760" t="s">
        <v>846</v>
      </c>
      <c r="J87" s="760" t="s">
        <v>846</v>
      </c>
      <c r="K87" s="760" t="s">
        <v>3276</v>
      </c>
      <c r="L87" s="761">
        <v>43879</v>
      </c>
      <c r="M87" s="761">
        <v>43999</v>
      </c>
      <c r="N87" s="760">
        <v>0</v>
      </c>
      <c r="O87" s="760">
        <v>0</v>
      </c>
      <c r="P87" s="760" t="s">
        <v>3365</v>
      </c>
      <c r="Q87" s="760" t="s">
        <v>846</v>
      </c>
      <c r="R87" s="760" t="s">
        <v>846</v>
      </c>
      <c r="S87" s="761">
        <v>44185</v>
      </c>
      <c r="T87" s="760" t="s">
        <v>3263</v>
      </c>
      <c r="U87" s="760" t="s">
        <v>846</v>
      </c>
      <c r="V87" s="762" t="s">
        <v>846</v>
      </c>
      <c r="W87" s="760" t="s">
        <v>846</v>
      </c>
      <c r="X87" s="760" t="s">
        <v>3273</v>
      </c>
      <c r="Y87" s="763" t="s">
        <v>3265</v>
      </c>
    </row>
    <row r="88" spans="1:25" s="158" customFormat="1">
      <c r="A88" s="759">
        <v>2020</v>
      </c>
      <c r="B88" s="760" t="s">
        <v>3491</v>
      </c>
      <c r="C88" s="760" t="s">
        <v>3492</v>
      </c>
      <c r="D88" s="760" t="s">
        <v>3259</v>
      </c>
      <c r="E88" s="760" t="s">
        <v>3183</v>
      </c>
      <c r="F88" s="760" t="s">
        <v>3493</v>
      </c>
      <c r="G88" s="760">
        <v>22000000</v>
      </c>
      <c r="H88" s="760">
        <v>22000000</v>
      </c>
      <c r="I88" s="760" t="s">
        <v>846</v>
      </c>
      <c r="J88" s="760" t="s">
        <v>846</v>
      </c>
      <c r="K88" s="760" t="s">
        <v>3271</v>
      </c>
      <c r="L88" s="761">
        <v>43879</v>
      </c>
      <c r="M88" s="761">
        <v>43999</v>
      </c>
      <c r="N88" s="760">
        <v>0</v>
      </c>
      <c r="O88" s="760">
        <v>0</v>
      </c>
      <c r="P88" s="760" t="s">
        <v>330</v>
      </c>
      <c r="Q88" s="760" t="s">
        <v>846</v>
      </c>
      <c r="R88" s="760" t="s">
        <v>846</v>
      </c>
      <c r="S88" s="761">
        <v>44196</v>
      </c>
      <c r="T88" s="760" t="s">
        <v>3263</v>
      </c>
      <c r="U88" s="760" t="s">
        <v>846</v>
      </c>
      <c r="V88" s="762" t="s">
        <v>846</v>
      </c>
      <c r="W88" s="760" t="s">
        <v>846</v>
      </c>
      <c r="X88" s="760" t="s">
        <v>3273</v>
      </c>
      <c r="Y88" s="763" t="s">
        <v>3265</v>
      </c>
    </row>
    <row r="89" spans="1:25" s="158" customFormat="1">
      <c r="A89" s="759">
        <v>2020</v>
      </c>
      <c r="B89" s="760" t="s">
        <v>3494</v>
      </c>
      <c r="C89" s="760" t="s">
        <v>3420</v>
      </c>
      <c r="D89" s="760" t="s">
        <v>3259</v>
      </c>
      <c r="E89" s="760" t="s">
        <v>3183</v>
      </c>
      <c r="F89" s="760" t="s">
        <v>3495</v>
      </c>
      <c r="G89" s="760">
        <v>28529900</v>
      </c>
      <c r="H89" s="760">
        <v>28529900</v>
      </c>
      <c r="I89" s="760" t="s">
        <v>846</v>
      </c>
      <c r="J89" s="760" t="s">
        <v>846</v>
      </c>
      <c r="K89" s="760" t="s">
        <v>3276</v>
      </c>
      <c r="L89" s="761">
        <v>43880</v>
      </c>
      <c r="M89" s="761">
        <v>44030</v>
      </c>
      <c r="N89" s="760">
        <v>5705980</v>
      </c>
      <c r="O89" s="760">
        <v>30</v>
      </c>
      <c r="P89" s="760" t="s">
        <v>103</v>
      </c>
      <c r="Q89" s="760" t="s">
        <v>846</v>
      </c>
      <c r="R89" s="760" t="s">
        <v>846</v>
      </c>
      <c r="S89" s="761">
        <v>44185</v>
      </c>
      <c r="T89" s="760" t="s">
        <v>3263</v>
      </c>
      <c r="U89" s="760" t="s">
        <v>846</v>
      </c>
      <c r="V89" s="762" t="s">
        <v>846</v>
      </c>
      <c r="W89" s="760" t="s">
        <v>846</v>
      </c>
      <c r="X89" s="760" t="s">
        <v>3273</v>
      </c>
      <c r="Y89" s="763" t="s">
        <v>3265</v>
      </c>
    </row>
    <row r="90" spans="1:25" s="158" customFormat="1">
      <c r="A90" s="759">
        <v>2020</v>
      </c>
      <c r="B90" s="760" t="s">
        <v>3496</v>
      </c>
      <c r="C90" s="760" t="s">
        <v>3497</v>
      </c>
      <c r="D90" s="760" t="s">
        <v>3259</v>
      </c>
      <c r="E90" s="760" t="s">
        <v>3183</v>
      </c>
      <c r="F90" s="760" t="s">
        <v>3498</v>
      </c>
      <c r="G90" s="760">
        <v>19200000</v>
      </c>
      <c r="H90" s="760">
        <v>19200000</v>
      </c>
      <c r="I90" s="760" t="s">
        <v>846</v>
      </c>
      <c r="J90" s="760" t="s">
        <v>846</v>
      </c>
      <c r="K90" s="760" t="s">
        <v>3271</v>
      </c>
      <c r="L90" s="761">
        <v>43885</v>
      </c>
      <c r="M90" s="761">
        <v>44005</v>
      </c>
      <c r="N90" s="760">
        <v>0</v>
      </c>
      <c r="O90" s="760">
        <v>0</v>
      </c>
      <c r="P90" s="760" t="s">
        <v>3499</v>
      </c>
      <c r="Q90" s="760" t="s">
        <v>846</v>
      </c>
      <c r="R90" s="760" t="s">
        <v>846</v>
      </c>
      <c r="S90" s="761">
        <v>44195</v>
      </c>
      <c r="T90" s="760" t="s">
        <v>3263</v>
      </c>
      <c r="U90" s="760" t="s">
        <v>846</v>
      </c>
      <c r="V90" s="762" t="s">
        <v>846</v>
      </c>
      <c r="W90" s="760" t="s">
        <v>846</v>
      </c>
      <c r="X90" s="760" t="s">
        <v>3273</v>
      </c>
      <c r="Y90" s="763" t="s">
        <v>3265</v>
      </c>
    </row>
    <row r="91" spans="1:25" s="158" customFormat="1">
      <c r="A91" s="759">
        <v>2020</v>
      </c>
      <c r="B91" s="760" t="s">
        <v>3500</v>
      </c>
      <c r="C91" s="760" t="s">
        <v>3373</v>
      </c>
      <c r="D91" s="760" t="s">
        <v>3259</v>
      </c>
      <c r="E91" s="760" t="s">
        <v>3183</v>
      </c>
      <c r="F91" s="760" t="s">
        <v>3501</v>
      </c>
      <c r="G91" s="760">
        <v>28400000</v>
      </c>
      <c r="H91" s="760">
        <v>28400000</v>
      </c>
      <c r="I91" s="760" t="s">
        <v>846</v>
      </c>
      <c r="J91" s="760" t="s">
        <v>846</v>
      </c>
      <c r="K91" s="760" t="s">
        <v>3271</v>
      </c>
      <c r="L91" s="761">
        <v>43881</v>
      </c>
      <c r="M91" s="761">
        <v>44001</v>
      </c>
      <c r="N91" s="760">
        <v>0</v>
      </c>
      <c r="O91" s="760">
        <v>0</v>
      </c>
      <c r="P91" s="760" t="s">
        <v>3262</v>
      </c>
      <c r="Q91" s="760" t="s">
        <v>846</v>
      </c>
      <c r="R91" s="760" t="s">
        <v>846</v>
      </c>
      <c r="S91" s="761">
        <v>44195</v>
      </c>
      <c r="T91" s="760" t="s">
        <v>3263</v>
      </c>
      <c r="U91" s="760" t="s">
        <v>846</v>
      </c>
      <c r="V91" s="762" t="s">
        <v>846</v>
      </c>
      <c r="W91" s="760" t="s">
        <v>846</v>
      </c>
      <c r="X91" s="760" t="s">
        <v>3273</v>
      </c>
      <c r="Y91" s="763" t="s">
        <v>3265</v>
      </c>
    </row>
    <row r="92" spans="1:25" s="158" customFormat="1">
      <c r="A92" s="759">
        <v>2020</v>
      </c>
      <c r="B92" s="760" t="s">
        <v>3502</v>
      </c>
      <c r="C92" s="760" t="s">
        <v>3380</v>
      </c>
      <c r="D92" s="760" t="s">
        <v>3259</v>
      </c>
      <c r="E92" s="760" t="s">
        <v>3183</v>
      </c>
      <c r="F92" s="760" t="s">
        <v>3503</v>
      </c>
      <c r="G92" s="760">
        <v>28400000</v>
      </c>
      <c r="H92" s="760">
        <v>28400000</v>
      </c>
      <c r="I92" s="760" t="s">
        <v>846</v>
      </c>
      <c r="J92" s="760" t="s">
        <v>846</v>
      </c>
      <c r="K92" s="760" t="s">
        <v>3271</v>
      </c>
      <c r="L92" s="761">
        <v>43881</v>
      </c>
      <c r="M92" s="761">
        <v>44001</v>
      </c>
      <c r="N92" s="760">
        <v>0</v>
      </c>
      <c r="O92" s="760">
        <v>0</v>
      </c>
      <c r="P92" s="760" t="s">
        <v>3365</v>
      </c>
      <c r="Q92" s="760" t="s">
        <v>846</v>
      </c>
      <c r="R92" s="760" t="s">
        <v>846</v>
      </c>
      <c r="S92" s="761">
        <v>44195</v>
      </c>
      <c r="T92" s="760" t="s">
        <v>3263</v>
      </c>
      <c r="U92" s="760" t="s">
        <v>846</v>
      </c>
      <c r="V92" s="762" t="s">
        <v>846</v>
      </c>
      <c r="W92" s="760" t="s">
        <v>846</v>
      </c>
      <c r="X92" s="760" t="s">
        <v>3273</v>
      </c>
      <c r="Y92" s="763" t="s">
        <v>3265</v>
      </c>
    </row>
    <row r="93" spans="1:25" s="158" customFormat="1">
      <c r="A93" s="759">
        <v>2020</v>
      </c>
      <c r="B93" s="760" t="s">
        <v>3504</v>
      </c>
      <c r="C93" s="760" t="s">
        <v>3417</v>
      </c>
      <c r="D93" s="760" t="s">
        <v>3259</v>
      </c>
      <c r="E93" s="760" t="s">
        <v>3183</v>
      </c>
      <c r="F93" s="760" t="s">
        <v>299</v>
      </c>
      <c r="G93" s="760">
        <v>28529900</v>
      </c>
      <c r="H93" s="760">
        <v>28529900</v>
      </c>
      <c r="I93" s="760" t="s">
        <v>846</v>
      </c>
      <c r="J93" s="760" t="s">
        <v>846</v>
      </c>
      <c r="K93" s="760" t="s">
        <v>3276</v>
      </c>
      <c r="L93" s="761">
        <v>43882</v>
      </c>
      <c r="M93" s="761">
        <v>44032</v>
      </c>
      <c r="N93" s="760">
        <v>5705980</v>
      </c>
      <c r="O93" s="760">
        <v>30</v>
      </c>
      <c r="P93" s="760" t="s">
        <v>103</v>
      </c>
      <c r="Q93" s="760" t="s">
        <v>846</v>
      </c>
      <c r="R93" s="760" t="s">
        <v>846</v>
      </c>
      <c r="S93" s="761">
        <v>44196</v>
      </c>
      <c r="T93" s="760" t="s">
        <v>3263</v>
      </c>
      <c r="U93" s="760" t="s">
        <v>846</v>
      </c>
      <c r="V93" s="762" t="s">
        <v>846</v>
      </c>
      <c r="W93" s="760" t="s">
        <v>846</v>
      </c>
      <c r="X93" s="760" t="s">
        <v>3273</v>
      </c>
      <c r="Y93" s="763" t="s">
        <v>3265</v>
      </c>
    </row>
    <row r="94" spans="1:25" s="158" customFormat="1">
      <c r="A94" s="759">
        <v>2020</v>
      </c>
      <c r="B94" s="760" t="s">
        <v>3505</v>
      </c>
      <c r="C94" s="760" t="s">
        <v>3506</v>
      </c>
      <c r="D94" s="760" t="s">
        <v>3259</v>
      </c>
      <c r="E94" s="760" t="s">
        <v>3183</v>
      </c>
      <c r="F94" s="760" t="s">
        <v>3507</v>
      </c>
      <c r="G94" s="760">
        <v>16800000</v>
      </c>
      <c r="H94" s="760">
        <v>16800000</v>
      </c>
      <c r="I94" s="760" t="s">
        <v>846</v>
      </c>
      <c r="J94" s="760" t="s">
        <v>846</v>
      </c>
      <c r="K94" s="760" t="s">
        <v>3271</v>
      </c>
      <c r="L94" s="761">
        <v>43895</v>
      </c>
      <c r="M94" s="761">
        <v>44016</v>
      </c>
      <c r="N94" s="760">
        <v>0</v>
      </c>
      <c r="O94" s="760">
        <v>0</v>
      </c>
      <c r="P94" s="760" t="s">
        <v>3314</v>
      </c>
      <c r="Q94" s="760" t="s">
        <v>846</v>
      </c>
      <c r="R94" s="760" t="s">
        <v>846</v>
      </c>
      <c r="S94" s="761">
        <v>44204</v>
      </c>
      <c r="T94" s="760" t="s">
        <v>3263</v>
      </c>
      <c r="U94" s="760" t="s">
        <v>846</v>
      </c>
      <c r="V94" s="762" t="s">
        <v>846</v>
      </c>
      <c r="W94" s="760" t="s">
        <v>846</v>
      </c>
      <c r="X94" s="760" t="s">
        <v>3273</v>
      </c>
      <c r="Y94" s="763" t="s">
        <v>3265</v>
      </c>
    </row>
    <row r="95" spans="1:25" s="158" customFormat="1">
      <c r="A95" s="759">
        <v>2020</v>
      </c>
      <c r="B95" s="760" t="s">
        <v>3508</v>
      </c>
      <c r="C95" s="760" t="s">
        <v>3509</v>
      </c>
      <c r="D95" s="760" t="s">
        <v>3259</v>
      </c>
      <c r="E95" s="760" t="s">
        <v>3183</v>
      </c>
      <c r="F95" s="760" t="s">
        <v>288</v>
      </c>
      <c r="G95" s="760">
        <v>9360000</v>
      </c>
      <c r="H95" s="760">
        <v>9360000</v>
      </c>
      <c r="I95" s="760" t="s">
        <v>846</v>
      </c>
      <c r="J95" s="760" t="s">
        <v>846</v>
      </c>
      <c r="K95" s="760" t="s">
        <v>3271</v>
      </c>
      <c r="L95" s="761">
        <v>43895</v>
      </c>
      <c r="M95" s="761">
        <v>44016</v>
      </c>
      <c r="N95" s="760">
        <v>0</v>
      </c>
      <c r="O95" s="760">
        <v>0</v>
      </c>
      <c r="P95" s="760" t="s">
        <v>3421</v>
      </c>
      <c r="Q95" s="760" t="s">
        <v>846</v>
      </c>
      <c r="R95" s="760" t="s">
        <v>846</v>
      </c>
      <c r="S95" s="761">
        <v>44226</v>
      </c>
      <c r="T95" s="760" t="s">
        <v>3263</v>
      </c>
      <c r="U95" s="760" t="s">
        <v>846</v>
      </c>
      <c r="V95" s="762" t="s">
        <v>846</v>
      </c>
      <c r="W95" s="760" t="s">
        <v>846</v>
      </c>
      <c r="X95" s="760" t="s">
        <v>3273</v>
      </c>
      <c r="Y95" s="763" t="s">
        <v>3265</v>
      </c>
    </row>
    <row r="96" spans="1:25" s="158" customFormat="1">
      <c r="A96" s="759">
        <v>2020</v>
      </c>
      <c r="B96" s="760" t="s">
        <v>3510</v>
      </c>
      <c r="C96" s="760" t="s">
        <v>3506</v>
      </c>
      <c r="D96" s="760" t="s">
        <v>3259</v>
      </c>
      <c r="E96" s="760" t="s">
        <v>3183</v>
      </c>
      <c r="F96" s="760" t="s">
        <v>3511</v>
      </c>
      <c r="G96" s="760">
        <v>16800000</v>
      </c>
      <c r="H96" s="760">
        <v>16800000</v>
      </c>
      <c r="I96" s="760" t="s">
        <v>846</v>
      </c>
      <c r="J96" s="760" t="s">
        <v>846</v>
      </c>
      <c r="K96" s="760" t="s">
        <v>3271</v>
      </c>
      <c r="L96" s="761">
        <v>43895</v>
      </c>
      <c r="M96" s="761">
        <v>44016</v>
      </c>
      <c r="N96" s="760">
        <v>0</v>
      </c>
      <c r="O96" s="760">
        <v>0</v>
      </c>
      <c r="P96" s="760" t="s">
        <v>3314</v>
      </c>
      <c r="Q96" s="760" t="s">
        <v>846</v>
      </c>
      <c r="R96" s="760" t="s">
        <v>846</v>
      </c>
      <c r="S96" s="761">
        <v>44226</v>
      </c>
      <c r="T96" s="760" t="s">
        <v>3263</v>
      </c>
      <c r="U96" s="760" t="s">
        <v>846</v>
      </c>
      <c r="V96" s="762" t="s">
        <v>846</v>
      </c>
      <c r="W96" s="760" t="s">
        <v>846</v>
      </c>
      <c r="X96" s="760" t="s">
        <v>3273</v>
      </c>
      <c r="Y96" s="763" t="s">
        <v>3265</v>
      </c>
    </row>
    <row r="97" spans="1:25" s="158" customFormat="1">
      <c r="A97" s="759">
        <v>2020</v>
      </c>
      <c r="B97" s="760" t="s">
        <v>3512</v>
      </c>
      <c r="C97" s="760" t="s">
        <v>3513</v>
      </c>
      <c r="D97" s="760" t="s">
        <v>3259</v>
      </c>
      <c r="E97" s="760" t="s">
        <v>3183</v>
      </c>
      <c r="F97" s="760" t="s">
        <v>3514</v>
      </c>
      <c r="G97" s="760">
        <v>22000000</v>
      </c>
      <c r="H97" s="760">
        <v>22000000</v>
      </c>
      <c r="I97" s="760" t="s">
        <v>846</v>
      </c>
      <c r="J97" s="760" t="s">
        <v>846</v>
      </c>
      <c r="K97" s="760" t="s">
        <v>3271</v>
      </c>
      <c r="L97" s="761">
        <v>43901</v>
      </c>
      <c r="M97" s="761">
        <v>44022</v>
      </c>
      <c r="N97" s="760">
        <v>0</v>
      </c>
      <c r="O97" s="760">
        <v>0</v>
      </c>
      <c r="P97" s="760" t="s">
        <v>3272</v>
      </c>
      <c r="Q97" s="760" t="s">
        <v>846</v>
      </c>
      <c r="R97" s="760" t="s">
        <v>846</v>
      </c>
      <c r="S97" s="761">
        <v>44217</v>
      </c>
      <c r="T97" s="760" t="s">
        <v>3263</v>
      </c>
      <c r="U97" s="760" t="s">
        <v>846</v>
      </c>
      <c r="V97" s="762" t="s">
        <v>846</v>
      </c>
      <c r="W97" s="760" t="s">
        <v>846</v>
      </c>
      <c r="X97" s="760" t="s">
        <v>3273</v>
      </c>
      <c r="Y97" s="763" t="s">
        <v>3265</v>
      </c>
    </row>
    <row r="98" spans="1:25" s="158" customFormat="1">
      <c r="A98" s="759">
        <v>2020</v>
      </c>
      <c r="B98" s="760" t="s">
        <v>3515</v>
      </c>
      <c r="C98" s="760" t="s">
        <v>3516</v>
      </c>
      <c r="D98" s="760" t="s">
        <v>3259</v>
      </c>
      <c r="E98" s="760" t="s">
        <v>3183</v>
      </c>
      <c r="F98" s="760" t="s">
        <v>3517</v>
      </c>
      <c r="G98" s="760">
        <v>8780000</v>
      </c>
      <c r="H98" s="760">
        <v>8780000</v>
      </c>
      <c r="I98" s="760" t="s">
        <v>846</v>
      </c>
      <c r="J98" s="760" t="s">
        <v>846</v>
      </c>
      <c r="K98" s="760" t="s">
        <v>3271</v>
      </c>
      <c r="L98" s="761">
        <v>43899</v>
      </c>
      <c r="M98" s="761">
        <v>44020</v>
      </c>
      <c r="N98" s="760">
        <v>0</v>
      </c>
      <c r="O98" s="760">
        <v>0</v>
      </c>
      <c r="P98" s="760" t="s">
        <v>3314</v>
      </c>
      <c r="Q98" s="760" t="s">
        <v>846</v>
      </c>
      <c r="R98" s="760" t="s">
        <v>846</v>
      </c>
      <c r="S98" s="761">
        <v>44211</v>
      </c>
      <c r="T98" s="760" t="s">
        <v>3263</v>
      </c>
      <c r="U98" s="760" t="s">
        <v>837</v>
      </c>
      <c r="V98" s="762">
        <v>44554</v>
      </c>
      <c r="W98" s="760" t="s">
        <v>3265</v>
      </c>
      <c r="X98" s="760" t="s">
        <v>3340</v>
      </c>
      <c r="Y98" s="763" t="s">
        <v>3265</v>
      </c>
    </row>
    <row r="99" spans="1:25" s="158" customFormat="1">
      <c r="A99" s="759">
        <v>2020</v>
      </c>
      <c r="B99" s="760" t="s">
        <v>3518</v>
      </c>
      <c r="C99" s="760" t="s">
        <v>3519</v>
      </c>
      <c r="D99" s="760" t="s">
        <v>3520</v>
      </c>
      <c r="E99" s="760" t="s">
        <v>846</v>
      </c>
      <c r="F99" s="760" t="s">
        <v>3521</v>
      </c>
      <c r="G99" s="760">
        <v>168659127</v>
      </c>
      <c r="H99" s="760">
        <v>168659127</v>
      </c>
      <c r="I99" s="760" t="s">
        <v>846</v>
      </c>
      <c r="J99" s="760" t="s">
        <v>846</v>
      </c>
      <c r="K99" s="760" t="s">
        <v>3522</v>
      </c>
      <c r="L99" s="761">
        <v>43924</v>
      </c>
      <c r="M99" s="761">
        <v>44257</v>
      </c>
      <c r="N99" s="760">
        <v>0</v>
      </c>
      <c r="O99" s="760">
        <v>0</v>
      </c>
      <c r="P99" s="760" t="s">
        <v>3385</v>
      </c>
      <c r="Q99" s="760" t="s">
        <v>846</v>
      </c>
      <c r="R99" s="760" t="s">
        <v>846</v>
      </c>
      <c r="S99" s="761" t="s">
        <v>846</v>
      </c>
      <c r="T99" s="760" t="s">
        <v>846</v>
      </c>
      <c r="U99" s="760" t="s">
        <v>837</v>
      </c>
      <c r="V99" s="762">
        <v>44365</v>
      </c>
      <c r="W99" s="760" t="s">
        <v>3265</v>
      </c>
      <c r="X99" s="760" t="s">
        <v>3523</v>
      </c>
      <c r="Y99" s="763" t="s">
        <v>3265</v>
      </c>
    </row>
    <row r="100" spans="1:25" s="158" customFormat="1">
      <c r="A100" s="759">
        <v>2020</v>
      </c>
      <c r="B100" s="760" t="s">
        <v>3524</v>
      </c>
      <c r="C100" s="760" t="s">
        <v>3525</v>
      </c>
      <c r="D100" s="760" t="s">
        <v>3526</v>
      </c>
      <c r="E100" s="760" t="s">
        <v>846</v>
      </c>
      <c r="F100" s="760" t="s">
        <v>3527</v>
      </c>
      <c r="G100" s="760">
        <v>36500000</v>
      </c>
      <c r="H100" s="760">
        <v>36500000</v>
      </c>
      <c r="I100" s="760" t="s">
        <v>846</v>
      </c>
      <c r="J100" s="760" t="s">
        <v>846</v>
      </c>
      <c r="K100" s="760" t="s">
        <v>3528</v>
      </c>
      <c r="L100" s="761">
        <v>43936</v>
      </c>
      <c r="M100" s="761">
        <v>44219</v>
      </c>
      <c r="N100" s="760">
        <v>12000000</v>
      </c>
      <c r="O100" s="760">
        <v>39</v>
      </c>
      <c r="P100" s="760" t="s">
        <v>67</v>
      </c>
      <c r="Q100" s="760" t="s">
        <v>846</v>
      </c>
      <c r="R100" s="760" t="s">
        <v>846</v>
      </c>
      <c r="S100" s="761">
        <v>45130</v>
      </c>
      <c r="T100" s="760" t="s">
        <v>3263</v>
      </c>
      <c r="U100" s="760" t="s">
        <v>837</v>
      </c>
      <c r="V100" s="762">
        <v>44339</v>
      </c>
      <c r="W100" s="760" t="s">
        <v>3265</v>
      </c>
      <c r="X100" s="760" t="s">
        <v>3523</v>
      </c>
      <c r="Y100" s="763" t="s">
        <v>3265</v>
      </c>
    </row>
    <row r="101" spans="1:25" s="158" customFormat="1">
      <c r="A101" s="759">
        <v>2020</v>
      </c>
      <c r="B101" s="760" t="s">
        <v>3529</v>
      </c>
      <c r="C101" s="760" t="s">
        <v>3530</v>
      </c>
      <c r="D101" s="760" t="s">
        <v>3520</v>
      </c>
      <c r="E101" s="760" t="s">
        <v>846</v>
      </c>
      <c r="F101" s="760" t="s">
        <v>3531</v>
      </c>
      <c r="G101" s="760">
        <v>82606916</v>
      </c>
      <c r="H101" s="760">
        <v>82606916</v>
      </c>
      <c r="I101" s="760" t="s">
        <v>846</v>
      </c>
      <c r="J101" s="760" t="s">
        <v>846</v>
      </c>
      <c r="K101" s="760" t="s">
        <v>3532</v>
      </c>
      <c r="L101" s="761">
        <v>43937</v>
      </c>
      <c r="M101" s="761">
        <v>44266</v>
      </c>
      <c r="N101" s="760">
        <v>28113968</v>
      </c>
      <c r="O101" s="760">
        <v>125</v>
      </c>
      <c r="P101" s="760" t="s">
        <v>3385</v>
      </c>
      <c r="Q101" s="760" t="s">
        <v>846</v>
      </c>
      <c r="R101" s="760" t="s">
        <v>846</v>
      </c>
      <c r="S101" s="761" t="s">
        <v>846</v>
      </c>
      <c r="T101" s="760" t="s">
        <v>846</v>
      </c>
      <c r="U101" s="760" t="s">
        <v>846</v>
      </c>
      <c r="V101" s="762" t="s">
        <v>846</v>
      </c>
      <c r="W101" s="760" t="s">
        <v>846</v>
      </c>
      <c r="X101" s="760" t="s">
        <v>3273</v>
      </c>
      <c r="Y101" s="763" t="s">
        <v>3265</v>
      </c>
    </row>
    <row r="102" spans="1:25" s="158" customFormat="1">
      <c r="A102" s="759">
        <v>2020</v>
      </c>
      <c r="B102" s="760" t="s">
        <v>3533</v>
      </c>
      <c r="C102" s="760" t="s">
        <v>3534</v>
      </c>
      <c r="D102" s="760" t="s">
        <v>3535</v>
      </c>
      <c r="E102" s="760" t="s">
        <v>3182</v>
      </c>
      <c r="F102" s="760" t="s">
        <v>3536</v>
      </c>
      <c r="G102" s="764"/>
      <c r="H102" s="760">
        <v>361682103</v>
      </c>
      <c r="I102" s="760" t="s">
        <v>846</v>
      </c>
      <c r="J102" s="760" t="s">
        <v>846</v>
      </c>
      <c r="K102" s="760" t="s">
        <v>3537</v>
      </c>
      <c r="L102" s="761">
        <v>43961</v>
      </c>
      <c r="M102" s="761">
        <v>44279</v>
      </c>
      <c r="N102" s="760">
        <v>120270845</v>
      </c>
      <c r="O102" s="760">
        <v>102</v>
      </c>
      <c r="P102" s="760" t="s">
        <v>3385</v>
      </c>
      <c r="Q102" s="760" t="s">
        <v>846</v>
      </c>
      <c r="R102" s="760" t="s">
        <v>846</v>
      </c>
      <c r="S102" s="761">
        <v>45282</v>
      </c>
      <c r="T102" s="760" t="s">
        <v>3263</v>
      </c>
      <c r="U102" s="760" t="s">
        <v>837</v>
      </c>
      <c r="V102" s="762">
        <v>44279</v>
      </c>
      <c r="W102" s="760" t="s">
        <v>3265</v>
      </c>
      <c r="X102" s="760" t="s">
        <v>3523</v>
      </c>
      <c r="Y102" s="763" t="s">
        <v>3265</v>
      </c>
    </row>
    <row r="103" spans="1:25" s="158" customFormat="1">
      <c r="A103" s="759">
        <v>2020</v>
      </c>
      <c r="B103" s="760" t="s">
        <v>3538</v>
      </c>
      <c r="C103" s="760" t="s">
        <v>3539</v>
      </c>
      <c r="D103" s="760" t="s">
        <v>3520</v>
      </c>
      <c r="E103" s="760" t="s">
        <v>846</v>
      </c>
      <c r="F103" s="760" t="s">
        <v>3540</v>
      </c>
      <c r="G103" s="764"/>
      <c r="H103" s="760">
        <v>32257491</v>
      </c>
      <c r="I103" s="760" t="s">
        <v>846</v>
      </c>
      <c r="J103" s="760" t="s">
        <v>846</v>
      </c>
      <c r="K103" s="760" t="s">
        <v>3541</v>
      </c>
      <c r="L103" s="761">
        <v>43946</v>
      </c>
      <c r="M103" s="761">
        <v>44500</v>
      </c>
      <c r="N103" s="760">
        <v>0</v>
      </c>
      <c r="O103" s="760">
        <v>188</v>
      </c>
      <c r="P103" s="760" t="s">
        <v>3542</v>
      </c>
      <c r="Q103" s="760" t="s">
        <v>846</v>
      </c>
      <c r="R103" s="760" t="s">
        <v>846</v>
      </c>
      <c r="S103" s="761" t="s">
        <v>846</v>
      </c>
      <c r="T103" s="760" t="s">
        <v>846</v>
      </c>
      <c r="U103" s="760" t="s">
        <v>846</v>
      </c>
      <c r="V103" s="762" t="s">
        <v>846</v>
      </c>
      <c r="W103" s="760" t="s">
        <v>846</v>
      </c>
      <c r="X103" s="760" t="s">
        <v>3273</v>
      </c>
      <c r="Y103" s="763" t="s">
        <v>3265</v>
      </c>
    </row>
    <row r="104" spans="1:25" s="158" customFormat="1">
      <c r="A104" s="759">
        <v>2020</v>
      </c>
      <c r="B104" s="760" t="s">
        <v>3543</v>
      </c>
      <c r="C104" s="760" t="s">
        <v>3544</v>
      </c>
      <c r="D104" s="760" t="s">
        <v>3259</v>
      </c>
      <c r="E104" s="760" t="s">
        <v>3183</v>
      </c>
      <c r="F104" s="760" t="s">
        <v>3545</v>
      </c>
      <c r="G104" s="760">
        <v>44500000</v>
      </c>
      <c r="H104" s="760">
        <v>44500000</v>
      </c>
      <c r="I104" s="760" t="s">
        <v>846</v>
      </c>
      <c r="J104" s="760" t="s">
        <v>846</v>
      </c>
      <c r="K104" s="760" t="s">
        <v>3276</v>
      </c>
      <c r="L104" s="761">
        <v>43970</v>
      </c>
      <c r="M104" s="761">
        <v>44122</v>
      </c>
      <c r="N104" s="760">
        <v>0</v>
      </c>
      <c r="O104" s="760">
        <v>0</v>
      </c>
      <c r="P104" s="760" t="s">
        <v>3499</v>
      </c>
      <c r="Q104" s="760" t="s">
        <v>846</v>
      </c>
      <c r="R104" s="760" t="s">
        <v>846</v>
      </c>
      <c r="S104" s="761">
        <v>44314</v>
      </c>
      <c r="T104" s="760" t="s">
        <v>3263</v>
      </c>
      <c r="U104" s="760" t="s">
        <v>846</v>
      </c>
      <c r="V104" s="762" t="s">
        <v>846</v>
      </c>
      <c r="W104" s="760" t="s">
        <v>846</v>
      </c>
      <c r="X104" s="760" t="s">
        <v>3264</v>
      </c>
      <c r="Y104" s="763" t="s">
        <v>3265</v>
      </c>
    </row>
    <row r="105" spans="1:25" s="158" customFormat="1">
      <c r="A105" s="759">
        <v>2020</v>
      </c>
      <c r="B105" s="760" t="s">
        <v>3546</v>
      </c>
      <c r="C105" s="760" t="s">
        <v>3547</v>
      </c>
      <c r="D105" s="760" t="s">
        <v>3548</v>
      </c>
      <c r="E105" s="760" t="s">
        <v>3183</v>
      </c>
      <c r="F105" s="760" t="s">
        <v>3549</v>
      </c>
      <c r="G105" s="760">
        <v>30200000</v>
      </c>
      <c r="H105" s="760">
        <v>494230097</v>
      </c>
      <c r="I105" s="760" t="s">
        <v>846</v>
      </c>
      <c r="J105" s="760" t="s">
        <v>846</v>
      </c>
      <c r="K105" s="760" t="s">
        <v>3550</v>
      </c>
      <c r="L105" s="761">
        <v>43966</v>
      </c>
      <c r="M105" s="761">
        <v>44113</v>
      </c>
      <c r="N105" s="760">
        <v>0</v>
      </c>
      <c r="O105" s="760">
        <v>20</v>
      </c>
      <c r="P105" s="760" t="s">
        <v>3499</v>
      </c>
      <c r="Q105" s="760" t="s">
        <v>846</v>
      </c>
      <c r="R105" s="760" t="s">
        <v>846</v>
      </c>
      <c r="S105" s="761">
        <v>45175</v>
      </c>
      <c r="T105" s="760" t="s">
        <v>3263</v>
      </c>
      <c r="U105" s="760" t="s">
        <v>837</v>
      </c>
      <c r="V105" s="762">
        <v>44169</v>
      </c>
      <c r="W105" s="760" t="s">
        <v>3265</v>
      </c>
      <c r="X105" s="760" t="s">
        <v>3523</v>
      </c>
      <c r="Y105" s="763" t="s">
        <v>3265</v>
      </c>
    </row>
    <row r="106" spans="1:25" s="158" customFormat="1">
      <c r="A106" s="759">
        <v>2020</v>
      </c>
      <c r="B106" s="760" t="s">
        <v>3551</v>
      </c>
      <c r="C106" s="760" t="s">
        <v>3552</v>
      </c>
      <c r="D106" s="760" t="s">
        <v>3259</v>
      </c>
      <c r="E106" s="760" t="s">
        <v>3183</v>
      </c>
      <c r="F106" s="760" t="s">
        <v>3553</v>
      </c>
      <c r="G106" s="760">
        <v>30200000</v>
      </c>
      <c r="H106" s="760">
        <v>30200000</v>
      </c>
      <c r="I106" s="760" t="s">
        <v>846</v>
      </c>
      <c r="J106" s="760" t="s">
        <v>846</v>
      </c>
      <c r="K106" s="760" t="s">
        <v>3271</v>
      </c>
      <c r="L106" s="761">
        <v>43986</v>
      </c>
      <c r="M106" s="761">
        <v>44107</v>
      </c>
      <c r="N106" s="760">
        <v>0</v>
      </c>
      <c r="O106" s="760">
        <v>0</v>
      </c>
      <c r="P106" s="760" t="s">
        <v>3499</v>
      </c>
      <c r="Q106" s="760" t="s">
        <v>846</v>
      </c>
      <c r="R106" s="760" t="s">
        <v>846</v>
      </c>
      <c r="S106" s="761">
        <v>44299</v>
      </c>
      <c r="T106" s="760" t="s">
        <v>3263</v>
      </c>
      <c r="U106" s="760" t="s">
        <v>846</v>
      </c>
      <c r="V106" s="762" t="s">
        <v>846</v>
      </c>
      <c r="W106" s="760" t="s">
        <v>846</v>
      </c>
      <c r="X106" s="760" t="s">
        <v>3273</v>
      </c>
      <c r="Y106" s="763" t="s">
        <v>3265</v>
      </c>
    </row>
    <row r="107" spans="1:25" s="158" customFormat="1">
      <c r="A107" s="759">
        <v>2020</v>
      </c>
      <c r="B107" s="760" t="s">
        <v>3554</v>
      </c>
      <c r="C107" s="760" t="s">
        <v>3555</v>
      </c>
      <c r="D107" s="760" t="s">
        <v>3259</v>
      </c>
      <c r="E107" s="760" t="s">
        <v>3183</v>
      </c>
      <c r="F107" s="760" t="s">
        <v>3556</v>
      </c>
      <c r="G107" s="760">
        <v>27000000</v>
      </c>
      <c r="H107" s="760">
        <v>27000000</v>
      </c>
      <c r="I107" s="760" t="s">
        <v>846</v>
      </c>
      <c r="J107" s="760" t="s">
        <v>846</v>
      </c>
      <c r="K107" s="760" t="s">
        <v>3261</v>
      </c>
      <c r="L107" s="761">
        <v>43971</v>
      </c>
      <c r="M107" s="761">
        <v>44154</v>
      </c>
      <c r="N107" s="760">
        <v>9000000</v>
      </c>
      <c r="O107" s="760">
        <v>60</v>
      </c>
      <c r="P107" s="760" t="s">
        <v>3557</v>
      </c>
      <c r="Q107" s="760" t="s">
        <v>846</v>
      </c>
      <c r="R107" s="760" t="s">
        <v>846</v>
      </c>
      <c r="S107" s="761">
        <v>44286</v>
      </c>
      <c r="T107" s="760" t="s">
        <v>3263</v>
      </c>
      <c r="U107" s="760" t="s">
        <v>846</v>
      </c>
      <c r="V107" s="762" t="s">
        <v>846</v>
      </c>
      <c r="W107" s="760" t="s">
        <v>846</v>
      </c>
      <c r="X107" s="760" t="s">
        <v>3273</v>
      </c>
      <c r="Y107" s="763" t="s">
        <v>3265</v>
      </c>
    </row>
    <row r="108" spans="1:25" s="158" customFormat="1">
      <c r="A108" s="759">
        <v>2020</v>
      </c>
      <c r="B108" s="760" t="s">
        <v>3558</v>
      </c>
      <c r="C108" s="760" t="s">
        <v>3559</v>
      </c>
      <c r="D108" s="760" t="s">
        <v>3526</v>
      </c>
      <c r="E108" s="760" t="s">
        <v>846</v>
      </c>
      <c r="F108" s="760" t="s">
        <v>3560</v>
      </c>
      <c r="G108" s="764"/>
      <c r="H108" s="760">
        <v>21058681</v>
      </c>
      <c r="I108" s="760" t="s">
        <v>846</v>
      </c>
      <c r="J108" s="760" t="s">
        <v>846</v>
      </c>
      <c r="K108" s="760" t="s">
        <v>3537</v>
      </c>
      <c r="L108" s="761">
        <v>43973</v>
      </c>
      <c r="M108" s="761">
        <v>44186</v>
      </c>
      <c r="N108" s="760">
        <v>0</v>
      </c>
      <c r="O108" s="760">
        <v>0</v>
      </c>
      <c r="P108" s="760" t="s">
        <v>3561</v>
      </c>
      <c r="Q108" s="760" t="s">
        <v>846</v>
      </c>
      <c r="R108" s="760" t="s">
        <v>846</v>
      </c>
      <c r="S108" s="761">
        <v>44316</v>
      </c>
      <c r="T108" s="760" t="s">
        <v>3263</v>
      </c>
      <c r="U108" s="760" t="s">
        <v>837</v>
      </c>
      <c r="V108" s="762">
        <v>44421</v>
      </c>
      <c r="W108" s="760" t="s">
        <v>3265</v>
      </c>
      <c r="X108" s="760" t="s">
        <v>3523</v>
      </c>
      <c r="Y108" s="763" t="s">
        <v>3265</v>
      </c>
    </row>
    <row r="109" spans="1:25" s="158" customFormat="1">
      <c r="A109" s="759">
        <v>2020</v>
      </c>
      <c r="B109" s="760" t="s">
        <v>3562</v>
      </c>
      <c r="C109" s="760" t="s">
        <v>3455</v>
      </c>
      <c r="D109" s="760" t="s">
        <v>3455</v>
      </c>
      <c r="E109" s="760" t="s">
        <v>3455</v>
      </c>
      <c r="F109" s="760" t="s">
        <v>3456</v>
      </c>
      <c r="G109" s="760" t="s">
        <v>3455</v>
      </c>
      <c r="H109" s="760" t="s">
        <v>3455</v>
      </c>
      <c r="I109" s="760" t="s">
        <v>3455</v>
      </c>
      <c r="J109" s="760" t="s">
        <v>3455</v>
      </c>
      <c r="K109" s="760" t="s">
        <v>3455</v>
      </c>
      <c r="L109" s="761" t="s">
        <v>3455</v>
      </c>
      <c r="M109" s="761" t="s">
        <v>3455</v>
      </c>
      <c r="N109" s="760" t="s">
        <v>3455</v>
      </c>
      <c r="O109" s="760" t="s">
        <v>3455</v>
      </c>
      <c r="P109" s="760" t="s">
        <v>3455</v>
      </c>
      <c r="Q109" s="760" t="s">
        <v>3455</v>
      </c>
      <c r="R109" s="760" t="s">
        <v>3455</v>
      </c>
      <c r="S109" s="761" t="s">
        <v>3455</v>
      </c>
      <c r="T109" s="760" t="s">
        <v>3455</v>
      </c>
      <c r="U109" s="760" t="s">
        <v>3455</v>
      </c>
      <c r="V109" s="762" t="s">
        <v>3455</v>
      </c>
      <c r="W109" s="760" t="s">
        <v>3455</v>
      </c>
      <c r="X109" s="760" t="s">
        <v>3457</v>
      </c>
      <c r="Y109" s="763" t="s">
        <v>3455</v>
      </c>
    </row>
    <row r="110" spans="1:25" s="158" customFormat="1">
      <c r="A110" s="759">
        <v>2020</v>
      </c>
      <c r="B110" s="760" t="s">
        <v>3563</v>
      </c>
      <c r="C110" s="760" t="s">
        <v>3564</v>
      </c>
      <c r="D110" s="760" t="s">
        <v>3259</v>
      </c>
      <c r="E110" s="760" t="s">
        <v>3183</v>
      </c>
      <c r="F110" s="760" t="s">
        <v>176</v>
      </c>
      <c r="G110" s="760">
        <v>10400000</v>
      </c>
      <c r="H110" s="760">
        <v>10400000</v>
      </c>
      <c r="I110" s="760" t="s">
        <v>846</v>
      </c>
      <c r="J110" s="760" t="s">
        <v>846</v>
      </c>
      <c r="K110" s="760" t="s">
        <v>3271</v>
      </c>
      <c r="L110" s="761">
        <v>43973</v>
      </c>
      <c r="M110" s="761">
        <v>44095</v>
      </c>
      <c r="N110" s="760">
        <v>0</v>
      </c>
      <c r="O110" s="760">
        <v>0</v>
      </c>
      <c r="P110" s="760" t="s">
        <v>3291</v>
      </c>
      <c r="Q110" s="760" t="s">
        <v>846</v>
      </c>
      <c r="R110" s="760" t="s">
        <v>846</v>
      </c>
      <c r="S110" s="761">
        <v>44289</v>
      </c>
      <c r="T110" s="760" t="s">
        <v>3263</v>
      </c>
      <c r="U110" s="760" t="s">
        <v>846</v>
      </c>
      <c r="V110" s="762" t="s">
        <v>846</v>
      </c>
      <c r="W110" s="760" t="s">
        <v>846</v>
      </c>
      <c r="X110" s="760" t="s">
        <v>3273</v>
      </c>
      <c r="Y110" s="763" t="s">
        <v>3265</v>
      </c>
    </row>
    <row r="111" spans="1:25" s="158" customFormat="1">
      <c r="A111" s="759">
        <v>2020</v>
      </c>
      <c r="B111" s="760" t="s">
        <v>3565</v>
      </c>
      <c r="C111" s="760" t="s">
        <v>3566</v>
      </c>
      <c r="D111" s="760" t="s">
        <v>3259</v>
      </c>
      <c r="E111" s="760" t="s">
        <v>3183</v>
      </c>
      <c r="F111" s="760" t="s">
        <v>3567</v>
      </c>
      <c r="G111" s="760">
        <v>8000000</v>
      </c>
      <c r="H111" s="760">
        <v>8000000</v>
      </c>
      <c r="I111" s="760" t="s">
        <v>846</v>
      </c>
      <c r="J111" s="760" t="s">
        <v>846</v>
      </c>
      <c r="K111" s="760" t="s">
        <v>3271</v>
      </c>
      <c r="L111" s="761">
        <v>43977</v>
      </c>
      <c r="M111" s="761">
        <v>44095</v>
      </c>
      <c r="N111" s="760">
        <v>0</v>
      </c>
      <c r="O111" s="760">
        <v>0</v>
      </c>
      <c r="P111" s="760" t="s">
        <v>3291</v>
      </c>
      <c r="Q111" s="760" t="s">
        <v>846</v>
      </c>
      <c r="R111" s="760" t="s">
        <v>846</v>
      </c>
      <c r="S111" s="761">
        <v>44289</v>
      </c>
      <c r="T111" s="760" t="s">
        <v>3263</v>
      </c>
      <c r="U111" s="760" t="s">
        <v>846</v>
      </c>
      <c r="V111" s="762" t="s">
        <v>846</v>
      </c>
      <c r="W111" s="760" t="s">
        <v>846</v>
      </c>
      <c r="X111" s="760" t="s">
        <v>3264</v>
      </c>
      <c r="Y111" s="763" t="s">
        <v>3265</v>
      </c>
    </row>
    <row r="112" spans="1:25" s="158" customFormat="1">
      <c r="A112" s="759">
        <v>2020</v>
      </c>
      <c r="B112" s="760" t="s">
        <v>3568</v>
      </c>
      <c r="C112" s="760" t="s">
        <v>3569</v>
      </c>
      <c r="D112" s="760" t="s">
        <v>3259</v>
      </c>
      <c r="E112" s="760" t="s">
        <v>3183</v>
      </c>
      <c r="F112" s="760" t="s">
        <v>3570</v>
      </c>
      <c r="G112" s="760">
        <v>20000000</v>
      </c>
      <c r="H112" s="760">
        <v>20000000</v>
      </c>
      <c r="I112" s="760" t="s">
        <v>846</v>
      </c>
      <c r="J112" s="760" t="s">
        <v>846</v>
      </c>
      <c r="K112" s="760" t="s">
        <v>3271</v>
      </c>
      <c r="L112" s="761">
        <v>43978</v>
      </c>
      <c r="M112" s="761">
        <v>44100</v>
      </c>
      <c r="N112" s="760">
        <v>0</v>
      </c>
      <c r="O112" s="760">
        <v>0</v>
      </c>
      <c r="P112" s="760" t="s">
        <v>3291</v>
      </c>
      <c r="Q112" s="760" t="s">
        <v>846</v>
      </c>
      <c r="R112" s="760" t="s">
        <v>846</v>
      </c>
      <c r="S112" s="761">
        <v>44237</v>
      </c>
      <c r="T112" s="760" t="s">
        <v>3263</v>
      </c>
      <c r="U112" s="760" t="s">
        <v>846</v>
      </c>
      <c r="V112" s="762" t="s">
        <v>846</v>
      </c>
      <c r="W112" s="760" t="s">
        <v>846</v>
      </c>
      <c r="X112" s="760" t="s">
        <v>3264</v>
      </c>
      <c r="Y112" s="763" t="s">
        <v>3265</v>
      </c>
    </row>
    <row r="113" spans="1:25" s="158" customFormat="1">
      <c r="A113" s="759">
        <v>2020</v>
      </c>
      <c r="B113" s="760" t="s">
        <v>3571</v>
      </c>
      <c r="C113" s="760" t="s">
        <v>3572</v>
      </c>
      <c r="D113" s="760" t="s">
        <v>3259</v>
      </c>
      <c r="E113" s="760" t="s">
        <v>3183</v>
      </c>
      <c r="F113" s="760" t="s">
        <v>3573</v>
      </c>
      <c r="G113" s="760">
        <v>7376000</v>
      </c>
      <c r="H113" s="760">
        <v>7376000</v>
      </c>
      <c r="I113" s="760" t="s">
        <v>846</v>
      </c>
      <c r="J113" s="760" t="s">
        <v>846</v>
      </c>
      <c r="K113" s="760" t="s">
        <v>3271</v>
      </c>
      <c r="L113" s="761">
        <v>43986</v>
      </c>
      <c r="M113" s="761">
        <v>44107</v>
      </c>
      <c r="N113" s="760">
        <v>0</v>
      </c>
      <c r="O113" s="760">
        <v>0</v>
      </c>
      <c r="P113" s="760" t="s">
        <v>3499</v>
      </c>
      <c r="Q113" s="760" t="s">
        <v>846</v>
      </c>
      <c r="R113" s="760" t="s">
        <v>846</v>
      </c>
      <c r="S113" s="761">
        <v>44298</v>
      </c>
      <c r="T113" s="760" t="s">
        <v>3263</v>
      </c>
      <c r="U113" s="760" t="s">
        <v>846</v>
      </c>
      <c r="V113" s="762" t="s">
        <v>846</v>
      </c>
      <c r="W113" s="760" t="s">
        <v>846</v>
      </c>
      <c r="X113" s="760" t="s">
        <v>3273</v>
      </c>
      <c r="Y113" s="763" t="s">
        <v>3265</v>
      </c>
    </row>
    <row r="114" spans="1:25" s="158" customFormat="1">
      <c r="A114" s="759">
        <v>2020</v>
      </c>
      <c r="B114" s="760" t="s">
        <v>3574</v>
      </c>
      <c r="C114" s="760" t="s">
        <v>3575</v>
      </c>
      <c r="D114" s="760" t="s">
        <v>3535</v>
      </c>
      <c r="E114" s="760" t="s">
        <v>846</v>
      </c>
      <c r="F114" s="760" t="s">
        <v>3576</v>
      </c>
      <c r="G114" s="760">
        <v>11891320</v>
      </c>
      <c r="H114" s="760">
        <v>11891320</v>
      </c>
      <c r="I114" s="760" t="s">
        <v>846</v>
      </c>
      <c r="J114" s="760" t="s">
        <v>846</v>
      </c>
      <c r="K114" s="760" t="s">
        <v>3577</v>
      </c>
      <c r="L114" s="761">
        <v>43994</v>
      </c>
      <c r="M114" s="761">
        <v>44082</v>
      </c>
      <c r="N114" s="760">
        <v>0</v>
      </c>
      <c r="O114" s="760">
        <v>0</v>
      </c>
      <c r="P114" s="760" t="s">
        <v>3385</v>
      </c>
      <c r="Q114" s="760" t="s">
        <v>846</v>
      </c>
      <c r="R114" s="760" t="s">
        <v>846</v>
      </c>
      <c r="S114" s="761" t="s">
        <v>846</v>
      </c>
      <c r="T114" s="760" t="s">
        <v>846</v>
      </c>
      <c r="U114" s="760" t="s">
        <v>846</v>
      </c>
      <c r="V114" s="762" t="s">
        <v>846</v>
      </c>
      <c r="W114" s="760" t="s">
        <v>846</v>
      </c>
      <c r="X114" s="760" t="s">
        <v>3273</v>
      </c>
      <c r="Y114" s="763" t="s">
        <v>3265</v>
      </c>
    </row>
    <row r="115" spans="1:25" s="158" customFormat="1">
      <c r="A115" s="759">
        <v>2020</v>
      </c>
      <c r="B115" s="760" t="s">
        <v>3578</v>
      </c>
      <c r="C115" s="760" t="s">
        <v>3349</v>
      </c>
      <c r="D115" s="760" t="s">
        <v>3259</v>
      </c>
      <c r="E115" s="760" t="s">
        <v>3183</v>
      </c>
      <c r="F115" s="760" t="s">
        <v>3350</v>
      </c>
      <c r="G115" s="760">
        <v>28980000</v>
      </c>
      <c r="H115" s="760">
        <v>28980000</v>
      </c>
      <c r="I115" s="760" t="s">
        <v>846</v>
      </c>
      <c r="J115" s="760" t="s">
        <v>846</v>
      </c>
      <c r="K115" s="760" t="s">
        <v>3261</v>
      </c>
      <c r="L115" s="761">
        <v>43994</v>
      </c>
      <c r="M115" s="761">
        <v>44186</v>
      </c>
      <c r="N115" s="760">
        <v>9660000</v>
      </c>
      <c r="O115" s="760">
        <v>60</v>
      </c>
      <c r="P115" s="760" t="s">
        <v>67</v>
      </c>
      <c r="Q115" s="760" t="s">
        <v>846</v>
      </c>
      <c r="R115" s="760" t="s">
        <v>846</v>
      </c>
      <c r="S115" s="761">
        <v>44303</v>
      </c>
      <c r="T115" s="760" t="s">
        <v>3263</v>
      </c>
      <c r="U115" s="760" t="s">
        <v>846</v>
      </c>
      <c r="V115" s="762" t="s">
        <v>846</v>
      </c>
      <c r="W115" s="760" t="s">
        <v>846</v>
      </c>
      <c r="X115" s="760" t="s">
        <v>3273</v>
      </c>
      <c r="Y115" s="763" t="s">
        <v>3265</v>
      </c>
    </row>
    <row r="116" spans="1:25" s="158" customFormat="1">
      <c r="A116" s="759">
        <v>2020</v>
      </c>
      <c r="B116" s="760" t="s">
        <v>3579</v>
      </c>
      <c r="C116" s="760" t="s">
        <v>3580</v>
      </c>
      <c r="D116" s="760" t="s">
        <v>3259</v>
      </c>
      <c r="E116" s="760" t="s">
        <v>3183</v>
      </c>
      <c r="F116" s="760" t="s">
        <v>3581</v>
      </c>
      <c r="G116" s="760">
        <v>21200000</v>
      </c>
      <c r="H116" s="760">
        <v>21200000</v>
      </c>
      <c r="I116" s="760" t="s">
        <v>846</v>
      </c>
      <c r="J116" s="760" t="s">
        <v>846</v>
      </c>
      <c r="K116" s="760" t="s">
        <v>3271</v>
      </c>
      <c r="L116" s="761">
        <v>43994</v>
      </c>
      <c r="M116" s="761">
        <v>44115</v>
      </c>
      <c r="N116" s="760">
        <v>0</v>
      </c>
      <c r="O116" s="760">
        <v>0</v>
      </c>
      <c r="P116" s="760" t="s">
        <v>3581</v>
      </c>
      <c r="Q116" s="760" t="s">
        <v>846</v>
      </c>
      <c r="R116" s="760" t="s">
        <v>846</v>
      </c>
      <c r="S116" s="761">
        <v>44307</v>
      </c>
      <c r="T116" s="760" t="s">
        <v>3263</v>
      </c>
      <c r="U116" s="760" t="s">
        <v>846</v>
      </c>
      <c r="V116" s="762" t="s">
        <v>846</v>
      </c>
      <c r="W116" s="760" t="s">
        <v>846</v>
      </c>
      <c r="X116" s="760" t="s">
        <v>3273</v>
      </c>
      <c r="Y116" s="763" t="s">
        <v>3265</v>
      </c>
    </row>
    <row r="117" spans="1:25" s="158" customFormat="1">
      <c r="A117" s="759">
        <v>2020</v>
      </c>
      <c r="B117" s="760" t="s">
        <v>3582</v>
      </c>
      <c r="C117" s="760" t="s">
        <v>3583</v>
      </c>
      <c r="D117" s="760" t="s">
        <v>3259</v>
      </c>
      <c r="E117" s="760" t="s">
        <v>3183</v>
      </c>
      <c r="F117" s="760" t="s">
        <v>3584</v>
      </c>
      <c r="G117" s="760">
        <v>24000000</v>
      </c>
      <c r="H117" s="760">
        <v>24000000</v>
      </c>
      <c r="I117" s="760" t="s">
        <v>846</v>
      </c>
      <c r="J117" s="760" t="s">
        <v>846</v>
      </c>
      <c r="K117" s="760" t="s">
        <v>3261</v>
      </c>
      <c r="L117" s="761">
        <v>43994</v>
      </c>
      <c r="M117" s="761">
        <v>44186</v>
      </c>
      <c r="N117" s="760">
        <v>8000000</v>
      </c>
      <c r="O117" s="760">
        <v>60</v>
      </c>
      <c r="P117" s="760" t="s">
        <v>3581</v>
      </c>
      <c r="Q117" s="760" t="s">
        <v>846</v>
      </c>
      <c r="R117" s="760" t="s">
        <v>846</v>
      </c>
      <c r="S117" s="761">
        <v>44307</v>
      </c>
      <c r="T117" s="760" t="s">
        <v>3263</v>
      </c>
      <c r="U117" s="760" t="s">
        <v>846</v>
      </c>
      <c r="V117" s="762" t="s">
        <v>846</v>
      </c>
      <c r="W117" s="760" t="s">
        <v>846</v>
      </c>
      <c r="X117" s="760" t="s">
        <v>3273</v>
      </c>
      <c r="Y117" s="763" t="s">
        <v>3265</v>
      </c>
    </row>
    <row r="118" spans="1:25" s="158" customFormat="1">
      <c r="A118" s="759">
        <v>2020</v>
      </c>
      <c r="B118" s="760" t="s">
        <v>3585</v>
      </c>
      <c r="C118" s="760" t="s">
        <v>3575</v>
      </c>
      <c r="D118" s="760" t="s">
        <v>3535</v>
      </c>
      <c r="E118" s="760" t="s">
        <v>846</v>
      </c>
      <c r="F118" s="760" t="s">
        <v>3586</v>
      </c>
      <c r="G118" s="760">
        <v>904400</v>
      </c>
      <c r="H118" s="760">
        <v>904400</v>
      </c>
      <c r="I118" s="760" t="s">
        <v>846</v>
      </c>
      <c r="J118" s="760" t="s">
        <v>846</v>
      </c>
      <c r="K118" s="760" t="s">
        <v>3577</v>
      </c>
      <c r="L118" s="761">
        <v>43994</v>
      </c>
      <c r="M118" s="761">
        <v>44082</v>
      </c>
      <c r="N118" s="760">
        <v>0</v>
      </c>
      <c r="O118" s="760">
        <v>0</v>
      </c>
      <c r="P118" s="760" t="s">
        <v>3561</v>
      </c>
      <c r="Q118" s="760" t="s">
        <v>846</v>
      </c>
      <c r="R118" s="760" t="s">
        <v>846</v>
      </c>
      <c r="S118" s="761" t="s">
        <v>846</v>
      </c>
      <c r="T118" s="760" t="s">
        <v>846</v>
      </c>
      <c r="U118" s="760" t="s">
        <v>846</v>
      </c>
      <c r="V118" s="762" t="s">
        <v>846</v>
      </c>
      <c r="W118" s="760" t="s">
        <v>846</v>
      </c>
      <c r="X118" s="760" t="s">
        <v>3273</v>
      </c>
      <c r="Y118" s="763" t="s">
        <v>3265</v>
      </c>
    </row>
    <row r="119" spans="1:25" s="158" customFormat="1">
      <c r="A119" s="759">
        <v>2020</v>
      </c>
      <c r="B119" s="760" t="s">
        <v>3587</v>
      </c>
      <c r="C119" s="760" t="s">
        <v>3575</v>
      </c>
      <c r="D119" s="760" t="s">
        <v>3535</v>
      </c>
      <c r="E119" s="760" t="s">
        <v>846</v>
      </c>
      <c r="F119" s="760" t="s">
        <v>3588</v>
      </c>
      <c r="G119" s="760">
        <v>3986520</v>
      </c>
      <c r="H119" s="760">
        <v>3986520</v>
      </c>
      <c r="I119" s="760" t="s">
        <v>846</v>
      </c>
      <c r="J119" s="760" t="s">
        <v>846</v>
      </c>
      <c r="K119" s="760" t="s">
        <v>3577</v>
      </c>
      <c r="L119" s="761">
        <v>43994</v>
      </c>
      <c r="M119" s="761">
        <v>44082</v>
      </c>
      <c r="N119" s="760">
        <v>0</v>
      </c>
      <c r="O119" s="760">
        <v>0</v>
      </c>
      <c r="P119" s="760" t="s">
        <v>3561</v>
      </c>
      <c r="Q119" s="760" t="s">
        <v>846</v>
      </c>
      <c r="R119" s="760" t="s">
        <v>846</v>
      </c>
      <c r="S119" s="761" t="s">
        <v>846</v>
      </c>
      <c r="T119" s="760" t="s">
        <v>846</v>
      </c>
      <c r="U119" s="760" t="s">
        <v>846</v>
      </c>
      <c r="V119" s="762" t="s">
        <v>846</v>
      </c>
      <c r="W119" s="760" t="s">
        <v>846</v>
      </c>
      <c r="X119" s="760" t="s">
        <v>3273</v>
      </c>
      <c r="Y119" s="763" t="s">
        <v>3265</v>
      </c>
    </row>
    <row r="120" spans="1:25" s="158" customFormat="1">
      <c r="A120" s="759">
        <v>2020</v>
      </c>
      <c r="B120" s="760" t="s">
        <v>3589</v>
      </c>
      <c r="C120" s="760" t="s">
        <v>3590</v>
      </c>
      <c r="D120" s="760" t="s">
        <v>3259</v>
      </c>
      <c r="E120" s="760" t="s">
        <v>3183</v>
      </c>
      <c r="F120" s="760" t="s">
        <v>3591</v>
      </c>
      <c r="G120" s="760">
        <v>22000000</v>
      </c>
      <c r="H120" s="760">
        <v>22000000</v>
      </c>
      <c r="I120" s="760" t="s">
        <v>846</v>
      </c>
      <c r="J120" s="760" t="s">
        <v>846</v>
      </c>
      <c r="K120" s="760" t="s">
        <v>3271</v>
      </c>
      <c r="L120" s="761">
        <v>44001</v>
      </c>
      <c r="M120" s="761">
        <v>44122</v>
      </c>
      <c r="N120" s="760">
        <v>0</v>
      </c>
      <c r="O120" s="760">
        <v>0</v>
      </c>
      <c r="P120" s="760" t="s">
        <v>3323</v>
      </c>
      <c r="Q120" s="760" t="s">
        <v>846</v>
      </c>
      <c r="R120" s="760" t="s">
        <v>846</v>
      </c>
      <c r="S120" s="761">
        <v>44314</v>
      </c>
      <c r="T120" s="760" t="s">
        <v>3263</v>
      </c>
      <c r="U120" s="760" t="s">
        <v>846</v>
      </c>
      <c r="V120" s="762" t="s">
        <v>846</v>
      </c>
      <c r="W120" s="760" t="s">
        <v>846</v>
      </c>
      <c r="X120" s="760" t="s">
        <v>3273</v>
      </c>
      <c r="Y120" s="763" t="s">
        <v>3265</v>
      </c>
    </row>
    <row r="121" spans="1:25" s="158" customFormat="1">
      <c r="A121" s="759">
        <v>2020</v>
      </c>
      <c r="B121" s="760" t="s">
        <v>3592</v>
      </c>
      <c r="C121" s="760" t="s">
        <v>3593</v>
      </c>
      <c r="D121" s="760" t="s">
        <v>3259</v>
      </c>
      <c r="E121" s="760" t="s">
        <v>3183</v>
      </c>
      <c r="F121" s="760" t="s">
        <v>38</v>
      </c>
      <c r="G121" s="760">
        <v>13050000</v>
      </c>
      <c r="H121" s="760">
        <v>13050000</v>
      </c>
      <c r="I121" s="760" t="s">
        <v>846</v>
      </c>
      <c r="J121" s="760" t="s">
        <v>846</v>
      </c>
      <c r="K121" s="760" t="s">
        <v>3261</v>
      </c>
      <c r="L121" s="761">
        <v>44006</v>
      </c>
      <c r="M121" s="761">
        <v>44188</v>
      </c>
      <c r="N121" s="760">
        <v>4350000</v>
      </c>
      <c r="O121" s="760">
        <v>60</v>
      </c>
      <c r="P121" s="760" t="s">
        <v>3385</v>
      </c>
      <c r="Q121" s="760" t="s">
        <v>846</v>
      </c>
      <c r="R121" s="760" t="s">
        <v>846</v>
      </c>
      <c r="S121" s="761">
        <v>44321</v>
      </c>
      <c r="T121" s="760" t="s">
        <v>3263</v>
      </c>
      <c r="U121" s="760" t="s">
        <v>846</v>
      </c>
      <c r="V121" s="762" t="s">
        <v>846</v>
      </c>
      <c r="W121" s="760" t="s">
        <v>846</v>
      </c>
      <c r="X121" s="760" t="s">
        <v>3273</v>
      </c>
      <c r="Y121" s="763" t="s">
        <v>3265</v>
      </c>
    </row>
    <row r="122" spans="1:25" s="158" customFormat="1">
      <c r="A122" s="759">
        <v>2020</v>
      </c>
      <c r="B122" s="760" t="s">
        <v>3594</v>
      </c>
      <c r="C122" s="760" t="s">
        <v>3287</v>
      </c>
      <c r="D122" s="760" t="s">
        <v>3259</v>
      </c>
      <c r="E122" s="760" t="s">
        <v>3183</v>
      </c>
      <c r="F122" s="760" t="s">
        <v>1282</v>
      </c>
      <c r="G122" s="760">
        <v>14724990</v>
      </c>
      <c r="H122" s="760">
        <v>14724990</v>
      </c>
      <c r="I122" s="760" t="s">
        <v>846</v>
      </c>
      <c r="J122" s="760" t="s">
        <v>846</v>
      </c>
      <c r="K122" s="760" t="s">
        <v>3261</v>
      </c>
      <c r="L122" s="761">
        <v>44001</v>
      </c>
      <c r="M122" s="761">
        <v>44183</v>
      </c>
      <c r="N122" s="760">
        <v>4908330</v>
      </c>
      <c r="O122" s="760">
        <v>60</v>
      </c>
      <c r="P122" s="760" t="s">
        <v>3595</v>
      </c>
      <c r="Q122" s="760" t="s">
        <v>846</v>
      </c>
      <c r="R122" s="760" t="s">
        <v>846</v>
      </c>
      <c r="S122" s="761">
        <v>44310</v>
      </c>
      <c r="T122" s="760" t="s">
        <v>3263</v>
      </c>
      <c r="U122" s="760" t="s">
        <v>846</v>
      </c>
      <c r="V122" s="762" t="s">
        <v>846</v>
      </c>
      <c r="W122" s="760" t="s">
        <v>846</v>
      </c>
      <c r="X122" s="760" t="s">
        <v>3273</v>
      </c>
      <c r="Y122" s="763" t="s">
        <v>3265</v>
      </c>
    </row>
    <row r="123" spans="1:25" s="158" customFormat="1">
      <c r="A123" s="759">
        <v>2020</v>
      </c>
      <c r="B123" s="760" t="s">
        <v>3596</v>
      </c>
      <c r="C123" s="760" t="s">
        <v>3597</v>
      </c>
      <c r="D123" s="760" t="s">
        <v>3259</v>
      </c>
      <c r="E123" s="760" t="s">
        <v>3183</v>
      </c>
      <c r="F123" s="760" t="s">
        <v>3598</v>
      </c>
      <c r="G123" s="760">
        <v>28000000</v>
      </c>
      <c r="H123" s="760">
        <v>28000000</v>
      </c>
      <c r="I123" s="760" t="s">
        <v>846</v>
      </c>
      <c r="J123" s="760" t="s">
        <v>846</v>
      </c>
      <c r="K123" s="760" t="s">
        <v>3271</v>
      </c>
      <c r="L123" s="761">
        <v>44000</v>
      </c>
      <c r="M123" s="761">
        <v>44122</v>
      </c>
      <c r="N123" s="760">
        <v>0</v>
      </c>
      <c r="O123" s="760">
        <v>0</v>
      </c>
      <c r="P123" s="760" t="s">
        <v>3272</v>
      </c>
      <c r="Q123" s="760" t="s">
        <v>846</v>
      </c>
      <c r="R123" s="760" t="s">
        <v>846</v>
      </c>
      <c r="S123" s="761">
        <v>44313</v>
      </c>
      <c r="T123" s="760" t="s">
        <v>3263</v>
      </c>
      <c r="U123" s="760" t="s">
        <v>846</v>
      </c>
      <c r="V123" s="762" t="s">
        <v>846</v>
      </c>
      <c r="W123" s="760" t="s">
        <v>846</v>
      </c>
      <c r="X123" s="760" t="s">
        <v>3273</v>
      </c>
      <c r="Y123" s="763" t="s">
        <v>3265</v>
      </c>
    </row>
    <row r="124" spans="1:25" s="158" customFormat="1">
      <c r="A124" s="759">
        <v>2020</v>
      </c>
      <c r="B124" s="760" t="s">
        <v>3599</v>
      </c>
      <c r="C124" s="760" t="s">
        <v>3600</v>
      </c>
      <c r="D124" s="760" t="s">
        <v>3259</v>
      </c>
      <c r="E124" s="760" t="s">
        <v>3183</v>
      </c>
      <c r="F124" s="760" t="s">
        <v>3262</v>
      </c>
      <c r="G124" s="760">
        <v>24000000</v>
      </c>
      <c r="H124" s="760">
        <v>24000000</v>
      </c>
      <c r="I124" s="760" t="s">
        <v>846</v>
      </c>
      <c r="J124" s="760" t="s">
        <v>846</v>
      </c>
      <c r="K124" s="760" t="s">
        <v>3271</v>
      </c>
      <c r="L124" s="761">
        <v>44001</v>
      </c>
      <c r="M124" s="761">
        <v>44121</v>
      </c>
      <c r="N124" s="760">
        <v>0</v>
      </c>
      <c r="O124" s="760">
        <v>0</v>
      </c>
      <c r="P124" s="760" t="s">
        <v>3262</v>
      </c>
      <c r="Q124" s="760" t="s">
        <v>846</v>
      </c>
      <c r="R124" s="760" t="s">
        <v>846</v>
      </c>
      <c r="S124" s="761">
        <v>44313</v>
      </c>
      <c r="T124" s="760" t="s">
        <v>3263</v>
      </c>
      <c r="U124" s="760" t="s">
        <v>846</v>
      </c>
      <c r="V124" s="762" t="s">
        <v>846</v>
      </c>
      <c r="W124" s="760" t="s">
        <v>846</v>
      </c>
      <c r="X124" s="760" t="s">
        <v>3273</v>
      </c>
      <c r="Y124" s="763" t="s">
        <v>3265</v>
      </c>
    </row>
    <row r="125" spans="1:25" s="158" customFormat="1">
      <c r="A125" s="759">
        <v>2020</v>
      </c>
      <c r="B125" s="760" t="s">
        <v>3601</v>
      </c>
      <c r="C125" s="760" t="s">
        <v>3602</v>
      </c>
      <c r="D125" s="760" t="s">
        <v>3259</v>
      </c>
      <c r="E125" s="760" t="s">
        <v>3183</v>
      </c>
      <c r="F125" s="760" t="s">
        <v>1275</v>
      </c>
      <c r="G125" s="760">
        <v>16800000</v>
      </c>
      <c r="H125" s="760">
        <v>16800000</v>
      </c>
      <c r="I125" s="760" t="s">
        <v>846</v>
      </c>
      <c r="J125" s="760" t="s">
        <v>846</v>
      </c>
      <c r="K125" s="760" t="s">
        <v>3271</v>
      </c>
      <c r="L125" s="761">
        <v>44000</v>
      </c>
      <c r="M125" s="761">
        <v>44122</v>
      </c>
      <c r="N125" s="760">
        <v>0</v>
      </c>
      <c r="O125" s="760">
        <v>0</v>
      </c>
      <c r="P125" s="760" t="s">
        <v>3499</v>
      </c>
      <c r="Q125" s="760" t="s">
        <v>846</v>
      </c>
      <c r="R125" s="760" t="s">
        <v>846</v>
      </c>
      <c r="S125" s="761">
        <v>44281</v>
      </c>
      <c r="T125" s="760" t="s">
        <v>3263</v>
      </c>
      <c r="U125" s="760" t="s">
        <v>846</v>
      </c>
      <c r="V125" s="762" t="s">
        <v>846</v>
      </c>
      <c r="W125" s="760" t="s">
        <v>846</v>
      </c>
      <c r="X125" s="760" t="s">
        <v>3273</v>
      </c>
      <c r="Y125" s="763" t="s">
        <v>3265</v>
      </c>
    </row>
    <row r="126" spans="1:25" s="158" customFormat="1">
      <c r="A126" s="759">
        <v>2020</v>
      </c>
      <c r="B126" s="760" t="s">
        <v>3603</v>
      </c>
      <c r="C126" s="760" t="s">
        <v>3604</v>
      </c>
      <c r="D126" s="760" t="s">
        <v>3259</v>
      </c>
      <c r="E126" s="760" t="s">
        <v>846</v>
      </c>
      <c r="F126" s="760" t="s">
        <v>3605</v>
      </c>
      <c r="G126" s="760">
        <v>16130836</v>
      </c>
      <c r="H126" s="760">
        <v>16130836</v>
      </c>
      <c r="I126" s="760" t="s">
        <v>846</v>
      </c>
      <c r="J126" s="760" t="s">
        <v>846</v>
      </c>
      <c r="K126" s="760" t="s">
        <v>3606</v>
      </c>
      <c r="L126" s="761">
        <v>44015</v>
      </c>
      <c r="M126" s="761">
        <v>44074</v>
      </c>
      <c r="N126" s="760">
        <v>0</v>
      </c>
      <c r="O126" s="760">
        <v>30</v>
      </c>
      <c r="P126" s="760" t="s">
        <v>3607</v>
      </c>
      <c r="Q126" s="760" t="s">
        <v>846</v>
      </c>
      <c r="R126" s="760" t="s">
        <v>846</v>
      </c>
      <c r="S126" s="761" t="s">
        <v>846</v>
      </c>
      <c r="T126" s="760" t="s">
        <v>846</v>
      </c>
      <c r="U126" s="760" t="s">
        <v>837</v>
      </c>
      <c r="V126" s="762">
        <v>44984</v>
      </c>
      <c r="W126" s="760" t="s">
        <v>3265</v>
      </c>
      <c r="X126" s="760" t="s">
        <v>3340</v>
      </c>
      <c r="Y126" s="763" t="s">
        <v>3265</v>
      </c>
    </row>
    <row r="127" spans="1:25" s="158" customFormat="1">
      <c r="A127" s="759">
        <v>2020</v>
      </c>
      <c r="B127" s="760" t="s">
        <v>3608</v>
      </c>
      <c r="C127" s="760" t="s">
        <v>3609</v>
      </c>
      <c r="D127" s="760" t="s">
        <v>3259</v>
      </c>
      <c r="E127" s="760" t="s">
        <v>3183</v>
      </c>
      <c r="F127" s="760" t="s">
        <v>3610</v>
      </c>
      <c r="G127" s="760">
        <v>15452000</v>
      </c>
      <c r="H127" s="760">
        <v>15452000</v>
      </c>
      <c r="I127" s="760" t="s">
        <v>846</v>
      </c>
      <c r="J127" s="760" t="s">
        <v>846</v>
      </c>
      <c r="K127" s="760" t="s">
        <v>3271</v>
      </c>
      <c r="L127" s="761">
        <v>44007</v>
      </c>
      <c r="M127" s="761">
        <v>44128</v>
      </c>
      <c r="N127" s="760">
        <v>0</v>
      </c>
      <c r="O127" s="760">
        <v>0</v>
      </c>
      <c r="P127" s="760" t="s">
        <v>3323</v>
      </c>
      <c r="Q127" s="760" t="s">
        <v>846</v>
      </c>
      <c r="R127" s="760" t="s">
        <v>846</v>
      </c>
      <c r="S127" s="761">
        <v>44320</v>
      </c>
      <c r="T127" s="760" t="s">
        <v>3263</v>
      </c>
      <c r="U127" s="760" t="s">
        <v>846</v>
      </c>
      <c r="V127" s="762" t="s">
        <v>846</v>
      </c>
      <c r="W127" s="760" t="s">
        <v>846</v>
      </c>
      <c r="X127" s="760" t="s">
        <v>3273</v>
      </c>
      <c r="Y127" s="763" t="s">
        <v>3265</v>
      </c>
    </row>
    <row r="128" spans="1:25" s="158" customFormat="1">
      <c r="A128" s="759">
        <v>2020</v>
      </c>
      <c r="B128" s="760" t="s">
        <v>3611</v>
      </c>
      <c r="C128" s="760" t="s">
        <v>3612</v>
      </c>
      <c r="D128" s="760" t="s">
        <v>3259</v>
      </c>
      <c r="E128" s="760" t="s">
        <v>3183</v>
      </c>
      <c r="F128" s="760" t="s">
        <v>3375</v>
      </c>
      <c r="G128" s="760">
        <v>27500000</v>
      </c>
      <c r="H128" s="760">
        <v>27500000</v>
      </c>
      <c r="I128" s="760" t="s">
        <v>846</v>
      </c>
      <c r="J128" s="760" t="s">
        <v>846</v>
      </c>
      <c r="K128" s="760" t="s">
        <v>3613</v>
      </c>
      <c r="L128" s="761">
        <v>44006</v>
      </c>
      <c r="M128" s="761">
        <v>44172</v>
      </c>
      <c r="N128" s="760">
        <v>7500000</v>
      </c>
      <c r="O128" s="760">
        <v>45</v>
      </c>
      <c r="P128" s="760" t="s">
        <v>3375</v>
      </c>
      <c r="Q128" s="760" t="s">
        <v>846</v>
      </c>
      <c r="R128" s="760" t="s">
        <v>846</v>
      </c>
      <c r="S128" s="761">
        <v>44321</v>
      </c>
      <c r="T128" s="760" t="s">
        <v>3263</v>
      </c>
      <c r="U128" s="760" t="s">
        <v>846</v>
      </c>
      <c r="V128" s="762" t="s">
        <v>846</v>
      </c>
      <c r="W128" s="760" t="s">
        <v>846</v>
      </c>
      <c r="X128" s="760" t="s">
        <v>3273</v>
      </c>
      <c r="Y128" s="763" t="s">
        <v>3265</v>
      </c>
    </row>
    <row r="129" spans="1:25" s="158" customFormat="1">
      <c r="A129" s="759">
        <v>2020</v>
      </c>
      <c r="B129" s="760" t="s">
        <v>3614</v>
      </c>
      <c r="C129" s="760" t="s">
        <v>3615</v>
      </c>
      <c r="D129" s="760" t="s">
        <v>3259</v>
      </c>
      <c r="E129" s="760" t="s">
        <v>3183</v>
      </c>
      <c r="F129" s="760" t="s">
        <v>1354</v>
      </c>
      <c r="G129" s="760">
        <v>18800000</v>
      </c>
      <c r="H129" s="760">
        <v>18800000</v>
      </c>
      <c r="I129" s="760" t="s">
        <v>846</v>
      </c>
      <c r="J129" s="760" t="s">
        <v>846</v>
      </c>
      <c r="K129" s="760" t="s">
        <v>3271</v>
      </c>
      <c r="L129" s="761">
        <v>44013</v>
      </c>
      <c r="M129" s="761">
        <v>44134</v>
      </c>
      <c r="N129" s="760">
        <v>0</v>
      </c>
      <c r="O129" s="760">
        <v>0</v>
      </c>
      <c r="P129" s="760" t="s">
        <v>3581</v>
      </c>
      <c r="Q129" s="760" t="s">
        <v>846</v>
      </c>
      <c r="R129" s="760" t="s">
        <v>846</v>
      </c>
      <c r="S129" s="761">
        <v>44326</v>
      </c>
      <c r="T129" s="760" t="s">
        <v>3263</v>
      </c>
      <c r="U129" s="760" t="s">
        <v>846</v>
      </c>
      <c r="V129" s="762" t="s">
        <v>846</v>
      </c>
      <c r="W129" s="760" t="s">
        <v>846</v>
      </c>
      <c r="X129" s="760" t="s">
        <v>3273</v>
      </c>
      <c r="Y129" s="763" t="s">
        <v>3265</v>
      </c>
    </row>
    <row r="130" spans="1:25" s="158" customFormat="1">
      <c r="A130" s="759">
        <v>2020</v>
      </c>
      <c r="B130" s="760" t="s">
        <v>3616</v>
      </c>
      <c r="C130" s="760" t="s">
        <v>3617</v>
      </c>
      <c r="D130" s="760" t="s">
        <v>3259</v>
      </c>
      <c r="E130" s="760" t="s">
        <v>3183</v>
      </c>
      <c r="F130" s="760" t="s">
        <v>3618</v>
      </c>
      <c r="G130" s="760">
        <v>23178000</v>
      </c>
      <c r="H130" s="760">
        <v>23178000</v>
      </c>
      <c r="I130" s="760" t="s">
        <v>846</v>
      </c>
      <c r="J130" s="760" t="s">
        <v>846</v>
      </c>
      <c r="K130" s="760" t="s">
        <v>3261</v>
      </c>
      <c r="L130" s="761">
        <v>44007</v>
      </c>
      <c r="M130" s="761">
        <v>44189</v>
      </c>
      <c r="N130" s="760">
        <v>7726000</v>
      </c>
      <c r="O130" s="760">
        <v>60</v>
      </c>
      <c r="P130" s="760" t="s">
        <v>3323</v>
      </c>
      <c r="Q130" s="760" t="s">
        <v>846</v>
      </c>
      <c r="R130" s="760" t="s">
        <v>846</v>
      </c>
      <c r="S130" s="761">
        <v>44320</v>
      </c>
      <c r="T130" s="760" t="s">
        <v>3263</v>
      </c>
      <c r="U130" s="760" t="s">
        <v>846</v>
      </c>
      <c r="V130" s="762" t="s">
        <v>846</v>
      </c>
      <c r="W130" s="760" t="s">
        <v>846</v>
      </c>
      <c r="X130" s="760" t="s">
        <v>3273</v>
      </c>
      <c r="Y130" s="763" t="s">
        <v>3265</v>
      </c>
    </row>
    <row r="131" spans="1:25" s="158" customFormat="1">
      <c r="A131" s="759">
        <v>2020</v>
      </c>
      <c r="B131" s="760" t="s">
        <v>3619</v>
      </c>
      <c r="C131" s="760" t="s">
        <v>3620</v>
      </c>
      <c r="D131" s="760" t="s">
        <v>3259</v>
      </c>
      <c r="E131" s="760" t="s">
        <v>846</v>
      </c>
      <c r="F131" s="760" t="s">
        <v>3621</v>
      </c>
      <c r="G131" s="760">
        <v>34800000</v>
      </c>
      <c r="H131" s="760">
        <v>34800000</v>
      </c>
      <c r="I131" s="760" t="s">
        <v>846</v>
      </c>
      <c r="J131" s="760" t="s">
        <v>846</v>
      </c>
      <c r="K131" s="760" t="s">
        <v>3622</v>
      </c>
      <c r="L131" s="761">
        <v>44018</v>
      </c>
      <c r="M131" s="761">
        <v>44227</v>
      </c>
      <c r="N131" s="760">
        <v>11333333</v>
      </c>
      <c r="O131" s="760">
        <v>85</v>
      </c>
      <c r="P131" s="760" t="s">
        <v>170</v>
      </c>
      <c r="Q131" s="760" t="s">
        <v>846</v>
      </c>
      <c r="R131" s="760" t="s">
        <v>846</v>
      </c>
      <c r="S131" s="761" t="s">
        <v>846</v>
      </c>
      <c r="T131" s="760" t="s">
        <v>846</v>
      </c>
      <c r="U131" s="760" t="s">
        <v>846</v>
      </c>
      <c r="V131" s="762" t="s">
        <v>846</v>
      </c>
      <c r="W131" s="760" t="s">
        <v>846</v>
      </c>
      <c r="X131" s="760" t="s">
        <v>3273</v>
      </c>
      <c r="Y131" s="763" t="s">
        <v>3265</v>
      </c>
    </row>
    <row r="132" spans="1:25" s="158" customFormat="1">
      <c r="A132" s="759">
        <v>2020</v>
      </c>
      <c r="B132" s="760" t="s">
        <v>3623</v>
      </c>
      <c r="C132" s="760" t="s">
        <v>3624</v>
      </c>
      <c r="D132" s="760" t="s">
        <v>3259</v>
      </c>
      <c r="E132" s="760" t="s">
        <v>3183</v>
      </c>
      <c r="F132" s="760" t="s">
        <v>3625</v>
      </c>
      <c r="G132" s="760">
        <v>29333333</v>
      </c>
      <c r="H132" s="760">
        <v>29333333</v>
      </c>
      <c r="I132" s="760" t="s">
        <v>846</v>
      </c>
      <c r="J132" s="760" t="s">
        <v>846</v>
      </c>
      <c r="K132" s="760" t="s">
        <v>3261</v>
      </c>
      <c r="L132" s="761">
        <v>44019</v>
      </c>
      <c r="M132" s="761">
        <v>44200</v>
      </c>
      <c r="N132" s="760">
        <v>7333333</v>
      </c>
      <c r="O132" s="760">
        <v>40</v>
      </c>
      <c r="P132" s="760" t="s">
        <v>3499</v>
      </c>
      <c r="Q132" s="760" t="s">
        <v>846</v>
      </c>
      <c r="R132" s="760" t="s">
        <v>846</v>
      </c>
      <c r="S132" s="761">
        <v>44323</v>
      </c>
      <c r="T132" s="760" t="s">
        <v>3263</v>
      </c>
      <c r="U132" s="760" t="s">
        <v>846</v>
      </c>
      <c r="V132" s="762" t="s">
        <v>846</v>
      </c>
      <c r="W132" s="760" t="s">
        <v>846</v>
      </c>
      <c r="X132" s="760" t="s">
        <v>3273</v>
      </c>
      <c r="Y132" s="763" t="s">
        <v>3265</v>
      </c>
    </row>
    <row r="133" spans="1:25" s="158" customFormat="1">
      <c r="A133" s="759">
        <v>2020</v>
      </c>
      <c r="B133" s="760" t="s">
        <v>3626</v>
      </c>
      <c r="C133" s="760" t="s">
        <v>3627</v>
      </c>
      <c r="D133" s="760" t="s">
        <v>3259</v>
      </c>
      <c r="E133" s="760" t="s">
        <v>3183</v>
      </c>
      <c r="F133" s="760" t="s">
        <v>3628</v>
      </c>
      <c r="G133" s="760">
        <v>31325000</v>
      </c>
      <c r="H133" s="760">
        <v>31325000</v>
      </c>
      <c r="I133" s="760" t="s">
        <v>846</v>
      </c>
      <c r="J133" s="760" t="s">
        <v>846</v>
      </c>
      <c r="K133" s="760" t="s">
        <v>3276</v>
      </c>
      <c r="L133" s="761">
        <v>44015</v>
      </c>
      <c r="M133" s="761">
        <v>44188</v>
      </c>
      <c r="N133" s="760">
        <v>10325000</v>
      </c>
      <c r="O133" s="760">
        <v>59</v>
      </c>
      <c r="P133" s="760" t="s">
        <v>3425</v>
      </c>
      <c r="Q133" s="760" t="s">
        <v>846</v>
      </c>
      <c r="R133" s="760" t="s">
        <v>846</v>
      </c>
      <c r="S133" s="761">
        <v>44257</v>
      </c>
      <c r="T133" s="760" t="s">
        <v>3263</v>
      </c>
      <c r="U133" s="760" t="s">
        <v>846</v>
      </c>
      <c r="V133" s="762" t="s">
        <v>846</v>
      </c>
      <c r="W133" s="760" t="s">
        <v>846</v>
      </c>
      <c r="X133" s="760" t="s">
        <v>3264</v>
      </c>
      <c r="Y133" s="763" t="s">
        <v>3265</v>
      </c>
    </row>
    <row r="134" spans="1:25" s="158" customFormat="1">
      <c r="A134" s="759">
        <v>2020</v>
      </c>
      <c r="B134" s="760" t="s">
        <v>3629</v>
      </c>
      <c r="C134" s="760" t="s">
        <v>3630</v>
      </c>
      <c r="D134" s="760" t="s">
        <v>3259</v>
      </c>
      <c r="E134" s="760" t="s">
        <v>3183</v>
      </c>
      <c r="F134" s="760" t="s">
        <v>310</v>
      </c>
      <c r="G134" s="760">
        <v>27600000</v>
      </c>
      <c r="H134" s="760">
        <v>27600000</v>
      </c>
      <c r="I134" s="760" t="s">
        <v>846</v>
      </c>
      <c r="J134" s="760" t="s">
        <v>846</v>
      </c>
      <c r="K134" s="760" t="s">
        <v>3631</v>
      </c>
      <c r="L134" s="761">
        <v>44018</v>
      </c>
      <c r="M134" s="761">
        <v>44158</v>
      </c>
      <c r="N134" s="760">
        <v>3600000</v>
      </c>
      <c r="O134" s="760">
        <v>18</v>
      </c>
      <c r="P134" s="760" t="s">
        <v>3375</v>
      </c>
      <c r="Q134" s="760" t="s">
        <v>846</v>
      </c>
      <c r="R134" s="760" t="s">
        <v>846</v>
      </c>
      <c r="S134" s="761">
        <v>44327</v>
      </c>
      <c r="T134" s="760" t="s">
        <v>3263</v>
      </c>
      <c r="U134" s="760" t="s">
        <v>846</v>
      </c>
      <c r="V134" s="762" t="s">
        <v>846</v>
      </c>
      <c r="W134" s="760" t="s">
        <v>846</v>
      </c>
      <c r="X134" s="760" t="s">
        <v>3273</v>
      </c>
      <c r="Y134" s="763" t="s">
        <v>3265</v>
      </c>
    </row>
    <row r="135" spans="1:25" s="158" customFormat="1">
      <c r="A135" s="759">
        <v>2020</v>
      </c>
      <c r="B135" s="760" t="s">
        <v>3632</v>
      </c>
      <c r="C135" s="760" t="s">
        <v>3633</v>
      </c>
      <c r="D135" s="760" t="s">
        <v>3259</v>
      </c>
      <c r="E135" s="760" t="s">
        <v>3183</v>
      </c>
      <c r="F135" s="760" t="s">
        <v>3634</v>
      </c>
      <c r="G135" s="760">
        <v>29400000</v>
      </c>
      <c r="H135" s="760">
        <v>29400000</v>
      </c>
      <c r="I135" s="760" t="s">
        <v>846</v>
      </c>
      <c r="J135" s="760" t="s">
        <v>846</v>
      </c>
      <c r="K135" s="760" t="s">
        <v>3261</v>
      </c>
      <c r="L135" s="761">
        <v>44018</v>
      </c>
      <c r="M135" s="761">
        <v>44201</v>
      </c>
      <c r="N135" s="760">
        <v>9800000</v>
      </c>
      <c r="O135" s="760">
        <v>60</v>
      </c>
      <c r="P135" s="760" t="s">
        <v>3625</v>
      </c>
      <c r="Q135" s="760" t="s">
        <v>846</v>
      </c>
      <c r="R135" s="760" t="s">
        <v>846</v>
      </c>
      <c r="S135" s="761">
        <v>44341</v>
      </c>
      <c r="T135" s="760" t="s">
        <v>3263</v>
      </c>
      <c r="U135" s="760" t="s">
        <v>846</v>
      </c>
      <c r="V135" s="762" t="s">
        <v>846</v>
      </c>
      <c r="W135" s="760" t="s">
        <v>846</v>
      </c>
      <c r="X135" s="760" t="s">
        <v>3273</v>
      </c>
      <c r="Y135" s="763" t="s">
        <v>3265</v>
      </c>
    </row>
    <row r="136" spans="1:25" s="158" customFormat="1">
      <c r="A136" s="759">
        <v>2020</v>
      </c>
      <c r="B136" s="760" t="s">
        <v>3635</v>
      </c>
      <c r="C136" s="760" t="s">
        <v>3636</v>
      </c>
      <c r="D136" s="760" t="s">
        <v>3259</v>
      </c>
      <c r="E136" s="760" t="s">
        <v>3183</v>
      </c>
      <c r="F136" s="760" t="s">
        <v>3637</v>
      </c>
      <c r="G136" s="760">
        <v>36400000</v>
      </c>
      <c r="H136" s="760">
        <v>36400000</v>
      </c>
      <c r="I136" s="760" t="s">
        <v>846</v>
      </c>
      <c r="J136" s="760" t="s">
        <v>846</v>
      </c>
      <c r="K136" s="760" t="s">
        <v>3261</v>
      </c>
      <c r="L136" s="761">
        <v>44021</v>
      </c>
      <c r="M136" s="761">
        <v>44204</v>
      </c>
      <c r="N136" s="760">
        <v>8400000</v>
      </c>
      <c r="O136" s="760">
        <v>60</v>
      </c>
      <c r="P136" s="760" t="s">
        <v>3625</v>
      </c>
      <c r="Q136" s="760" t="s">
        <v>846</v>
      </c>
      <c r="R136" s="760" t="s">
        <v>846</v>
      </c>
      <c r="S136" s="761">
        <v>44331</v>
      </c>
      <c r="T136" s="760" t="s">
        <v>3263</v>
      </c>
      <c r="U136" s="760" t="s">
        <v>846</v>
      </c>
      <c r="V136" s="762" t="s">
        <v>846</v>
      </c>
      <c r="W136" s="760" t="s">
        <v>846</v>
      </c>
      <c r="X136" s="760" t="s">
        <v>3273</v>
      </c>
      <c r="Y136" s="763" t="s">
        <v>3265</v>
      </c>
    </row>
    <row r="137" spans="1:25" s="158" customFormat="1">
      <c r="A137" s="759">
        <v>2020</v>
      </c>
      <c r="B137" s="760" t="s">
        <v>3638</v>
      </c>
      <c r="C137" s="760" t="s">
        <v>3639</v>
      </c>
      <c r="D137" s="760" t="s">
        <v>3259</v>
      </c>
      <c r="E137" s="760" t="s">
        <v>3183</v>
      </c>
      <c r="F137" s="760" t="s">
        <v>3640</v>
      </c>
      <c r="G137" s="760">
        <v>18200000</v>
      </c>
      <c r="H137" s="760">
        <v>18200000</v>
      </c>
      <c r="I137" s="760" t="s">
        <v>846</v>
      </c>
      <c r="J137" s="760" t="s">
        <v>846</v>
      </c>
      <c r="K137" s="760" t="s">
        <v>3550</v>
      </c>
      <c r="L137" s="761">
        <v>44020</v>
      </c>
      <c r="M137" s="761">
        <v>44162</v>
      </c>
      <c r="N137" s="760">
        <v>2600000</v>
      </c>
      <c r="O137" s="760">
        <v>20</v>
      </c>
      <c r="P137" s="760" t="s">
        <v>3375</v>
      </c>
      <c r="Q137" s="760" t="s">
        <v>846</v>
      </c>
      <c r="R137" s="760" t="s">
        <v>846</v>
      </c>
      <c r="S137" s="761">
        <v>44384</v>
      </c>
      <c r="T137" s="760" t="s">
        <v>3263</v>
      </c>
      <c r="U137" s="760" t="s">
        <v>846</v>
      </c>
      <c r="V137" s="762" t="s">
        <v>846</v>
      </c>
      <c r="W137" s="760" t="s">
        <v>846</v>
      </c>
      <c r="X137" s="760" t="s">
        <v>3273</v>
      </c>
      <c r="Y137" s="763" t="s">
        <v>3265</v>
      </c>
    </row>
    <row r="138" spans="1:25" s="158" customFormat="1">
      <c r="A138" s="759">
        <v>2020</v>
      </c>
      <c r="B138" s="760" t="s">
        <v>3641</v>
      </c>
      <c r="C138" s="760" t="s">
        <v>3455</v>
      </c>
      <c r="D138" s="760" t="s">
        <v>3455</v>
      </c>
      <c r="E138" s="760" t="s">
        <v>3455</v>
      </c>
      <c r="F138" s="760" t="s">
        <v>3456</v>
      </c>
      <c r="G138" s="760" t="s">
        <v>3455</v>
      </c>
      <c r="H138" s="760" t="s">
        <v>3455</v>
      </c>
      <c r="I138" s="760" t="s">
        <v>3455</v>
      </c>
      <c r="J138" s="760" t="s">
        <v>3455</v>
      </c>
      <c r="K138" s="760" t="s">
        <v>3455</v>
      </c>
      <c r="L138" s="761" t="s">
        <v>3455</v>
      </c>
      <c r="M138" s="761" t="s">
        <v>3455</v>
      </c>
      <c r="N138" s="760" t="s">
        <v>3455</v>
      </c>
      <c r="O138" s="760" t="s">
        <v>3455</v>
      </c>
      <c r="P138" s="760" t="s">
        <v>3455</v>
      </c>
      <c r="Q138" s="760" t="s">
        <v>3455</v>
      </c>
      <c r="R138" s="760" t="s">
        <v>3455</v>
      </c>
      <c r="S138" s="761" t="s">
        <v>3455</v>
      </c>
      <c r="T138" s="760" t="s">
        <v>3455</v>
      </c>
      <c r="U138" s="760" t="s">
        <v>3455</v>
      </c>
      <c r="V138" s="762" t="s">
        <v>3455</v>
      </c>
      <c r="W138" s="760" t="s">
        <v>3455</v>
      </c>
      <c r="X138" s="760" t="s">
        <v>3457</v>
      </c>
      <c r="Y138" s="763" t="s">
        <v>3455</v>
      </c>
    </row>
    <row r="139" spans="1:25" s="158" customFormat="1">
      <c r="A139" s="759">
        <v>2020</v>
      </c>
      <c r="B139" s="760" t="s">
        <v>3642</v>
      </c>
      <c r="C139" s="760" t="s">
        <v>3643</v>
      </c>
      <c r="D139" s="760" t="s">
        <v>3259</v>
      </c>
      <c r="E139" s="760" t="s">
        <v>3183</v>
      </c>
      <c r="F139" s="760" t="s">
        <v>288</v>
      </c>
      <c r="G139" s="760">
        <v>12100000</v>
      </c>
      <c r="H139" s="760">
        <v>12100000</v>
      </c>
      <c r="I139" s="760" t="s">
        <v>846</v>
      </c>
      <c r="J139" s="760" t="s">
        <v>846</v>
      </c>
      <c r="K139" s="760" t="s">
        <v>3613</v>
      </c>
      <c r="L139" s="761">
        <v>44034</v>
      </c>
      <c r="M139" s="761">
        <v>44201</v>
      </c>
      <c r="N139" s="760">
        <v>3300000</v>
      </c>
      <c r="O139" s="760">
        <v>45</v>
      </c>
      <c r="P139" s="760" t="s">
        <v>3644</v>
      </c>
      <c r="Q139" s="760" t="s">
        <v>846</v>
      </c>
      <c r="R139" s="760" t="s">
        <v>846</v>
      </c>
      <c r="S139" s="761">
        <v>44337</v>
      </c>
      <c r="T139" s="760" t="s">
        <v>3263</v>
      </c>
      <c r="U139" s="760" t="s">
        <v>846</v>
      </c>
      <c r="V139" s="762" t="s">
        <v>846</v>
      </c>
      <c r="W139" s="760" t="s">
        <v>846</v>
      </c>
      <c r="X139" s="760" t="s">
        <v>3273</v>
      </c>
      <c r="Y139" s="763" t="s">
        <v>3265</v>
      </c>
    </row>
    <row r="140" spans="1:25" s="158" customFormat="1">
      <c r="A140" s="759">
        <v>2020</v>
      </c>
      <c r="B140" s="760" t="s">
        <v>3645</v>
      </c>
      <c r="C140" s="760" t="s">
        <v>3281</v>
      </c>
      <c r="D140" s="760" t="s">
        <v>3259</v>
      </c>
      <c r="E140" s="760" t="s">
        <v>3183</v>
      </c>
      <c r="F140" s="760" t="s">
        <v>3299</v>
      </c>
      <c r="G140" s="760">
        <v>13643437</v>
      </c>
      <c r="H140" s="760">
        <v>13643437</v>
      </c>
      <c r="I140" s="760" t="s">
        <v>846</v>
      </c>
      <c r="J140" s="760" t="s">
        <v>846</v>
      </c>
      <c r="K140" s="760" t="s">
        <v>3271</v>
      </c>
      <c r="L140" s="761">
        <v>44028</v>
      </c>
      <c r="M140" s="761">
        <v>44199</v>
      </c>
      <c r="N140" s="760">
        <v>3720937</v>
      </c>
      <c r="O140" s="760">
        <v>45</v>
      </c>
      <c r="P140" s="760" t="s">
        <v>67</v>
      </c>
      <c r="Q140" s="760" t="s">
        <v>846</v>
      </c>
      <c r="R140" s="760" t="s">
        <v>846</v>
      </c>
      <c r="S140" s="761">
        <v>44331</v>
      </c>
      <c r="T140" s="760" t="s">
        <v>3263</v>
      </c>
      <c r="U140" s="760" t="s">
        <v>846</v>
      </c>
      <c r="V140" s="762" t="s">
        <v>846</v>
      </c>
      <c r="W140" s="760" t="s">
        <v>846</v>
      </c>
      <c r="X140" s="760" t="s">
        <v>3273</v>
      </c>
      <c r="Y140" s="763" t="s">
        <v>3265</v>
      </c>
    </row>
    <row r="141" spans="1:25" s="158" customFormat="1">
      <c r="A141" s="759">
        <v>2020</v>
      </c>
      <c r="B141" s="760" t="s">
        <v>3646</v>
      </c>
      <c r="C141" s="760" t="s">
        <v>3639</v>
      </c>
      <c r="D141" s="760" t="s">
        <v>3259</v>
      </c>
      <c r="E141" s="760" t="s">
        <v>3183</v>
      </c>
      <c r="F141" s="760" t="s">
        <v>3647</v>
      </c>
      <c r="G141" s="760">
        <v>34200000</v>
      </c>
      <c r="H141" s="760">
        <v>34200000</v>
      </c>
      <c r="I141" s="760" t="s">
        <v>846</v>
      </c>
      <c r="J141" s="760" t="s">
        <v>846</v>
      </c>
      <c r="K141" s="760" t="s">
        <v>3261</v>
      </c>
      <c r="L141" s="761">
        <v>44025</v>
      </c>
      <c r="M141" s="761">
        <v>44208</v>
      </c>
      <c r="N141" s="760">
        <v>11400000</v>
      </c>
      <c r="O141" s="760">
        <v>60</v>
      </c>
      <c r="P141" s="760" t="s">
        <v>3375</v>
      </c>
      <c r="Q141" s="760" t="s">
        <v>846</v>
      </c>
      <c r="R141" s="760" t="s">
        <v>846</v>
      </c>
      <c r="S141" s="761">
        <v>44336</v>
      </c>
      <c r="T141" s="760" t="s">
        <v>3263</v>
      </c>
      <c r="U141" s="760" t="s">
        <v>846</v>
      </c>
      <c r="V141" s="762" t="s">
        <v>846</v>
      </c>
      <c r="W141" s="760" t="s">
        <v>846</v>
      </c>
      <c r="X141" s="760" t="s">
        <v>3273</v>
      </c>
      <c r="Y141" s="763" t="s">
        <v>3265</v>
      </c>
    </row>
    <row r="142" spans="1:25" s="158" customFormat="1">
      <c r="A142" s="759">
        <v>2020</v>
      </c>
      <c r="B142" s="760" t="s">
        <v>3648</v>
      </c>
      <c r="C142" s="760" t="s">
        <v>3649</v>
      </c>
      <c r="D142" s="760" t="s">
        <v>3259</v>
      </c>
      <c r="E142" s="760" t="s">
        <v>3183</v>
      </c>
      <c r="F142" s="760" t="s">
        <v>3475</v>
      </c>
      <c r="G142" s="760">
        <v>20550000</v>
      </c>
      <c r="H142" s="760">
        <v>20550000</v>
      </c>
      <c r="I142" s="760" t="s">
        <v>846</v>
      </c>
      <c r="J142" s="760" t="s">
        <v>846</v>
      </c>
      <c r="K142" s="760" t="s">
        <v>3271</v>
      </c>
      <c r="L142" s="761">
        <v>44057</v>
      </c>
      <c r="M142" s="761">
        <v>44195</v>
      </c>
      <c r="N142" s="760">
        <v>2550000</v>
      </c>
      <c r="O142" s="760">
        <v>17</v>
      </c>
      <c r="P142" s="760" t="s">
        <v>3650</v>
      </c>
      <c r="Q142" s="760" t="s">
        <v>846</v>
      </c>
      <c r="R142" s="760" t="s">
        <v>846</v>
      </c>
      <c r="S142" s="761">
        <v>44362</v>
      </c>
      <c r="T142" s="760" t="s">
        <v>3263</v>
      </c>
      <c r="U142" s="760" t="s">
        <v>846</v>
      </c>
      <c r="V142" s="762" t="s">
        <v>846</v>
      </c>
      <c r="W142" s="760" t="s">
        <v>846</v>
      </c>
      <c r="X142" s="760" t="s">
        <v>3273</v>
      </c>
      <c r="Y142" s="763" t="s">
        <v>3265</v>
      </c>
    </row>
    <row r="143" spans="1:25" s="158" customFormat="1">
      <c r="A143" s="759">
        <v>2020</v>
      </c>
      <c r="B143" s="760" t="s">
        <v>3651</v>
      </c>
      <c r="C143" s="760" t="s">
        <v>3652</v>
      </c>
      <c r="D143" s="760" t="s">
        <v>3259</v>
      </c>
      <c r="E143" s="760" t="s">
        <v>3183</v>
      </c>
      <c r="F143" s="760" t="s">
        <v>3653</v>
      </c>
      <c r="G143" s="760">
        <v>21750000</v>
      </c>
      <c r="H143" s="760">
        <v>21750000</v>
      </c>
      <c r="I143" s="760" t="s">
        <v>846</v>
      </c>
      <c r="J143" s="760" t="s">
        <v>846</v>
      </c>
      <c r="K143" s="760" t="s">
        <v>3271</v>
      </c>
      <c r="L143" s="761">
        <v>44048</v>
      </c>
      <c r="M143" s="761">
        <v>44194</v>
      </c>
      <c r="N143" s="760">
        <v>3750000</v>
      </c>
      <c r="O143" s="760">
        <v>29</v>
      </c>
      <c r="P143" s="760" t="s">
        <v>3418</v>
      </c>
      <c r="Q143" s="760" t="s">
        <v>846</v>
      </c>
      <c r="R143" s="760" t="s">
        <v>846</v>
      </c>
      <c r="S143" s="761">
        <v>44351</v>
      </c>
      <c r="T143" s="760" t="s">
        <v>3263</v>
      </c>
      <c r="U143" s="760" t="s">
        <v>846</v>
      </c>
      <c r="V143" s="762" t="s">
        <v>846</v>
      </c>
      <c r="W143" s="760" t="s">
        <v>846</v>
      </c>
      <c r="X143" s="760" t="s">
        <v>3273</v>
      </c>
      <c r="Y143" s="763" t="s">
        <v>3265</v>
      </c>
    </row>
    <row r="144" spans="1:25" s="158" customFormat="1">
      <c r="A144" s="759">
        <v>2020</v>
      </c>
      <c r="B144" s="760" t="s">
        <v>3654</v>
      </c>
      <c r="C144" s="760" t="s">
        <v>3380</v>
      </c>
      <c r="D144" s="760" t="s">
        <v>3259</v>
      </c>
      <c r="E144" s="760" t="s">
        <v>3183</v>
      </c>
      <c r="F144" s="760" t="s">
        <v>129</v>
      </c>
      <c r="G144" s="760">
        <v>17550000</v>
      </c>
      <c r="H144" s="760">
        <v>17550000</v>
      </c>
      <c r="I144" s="760" t="s">
        <v>846</v>
      </c>
      <c r="J144" s="760" t="s">
        <v>846</v>
      </c>
      <c r="K144" s="760" t="s">
        <v>3655</v>
      </c>
      <c r="L144" s="761">
        <v>44025</v>
      </c>
      <c r="M144" s="761">
        <v>44162</v>
      </c>
      <c r="N144" s="760">
        <v>1950000</v>
      </c>
      <c r="O144" s="760">
        <v>15</v>
      </c>
      <c r="P144" s="760" t="s">
        <v>3375</v>
      </c>
      <c r="Q144" s="760" t="s">
        <v>846</v>
      </c>
      <c r="R144" s="760" t="s">
        <v>846</v>
      </c>
      <c r="S144" s="761">
        <v>44382</v>
      </c>
      <c r="T144" s="760" t="s">
        <v>3263</v>
      </c>
      <c r="U144" s="760" t="s">
        <v>846</v>
      </c>
      <c r="V144" s="762" t="s">
        <v>846</v>
      </c>
      <c r="W144" s="760" t="s">
        <v>846</v>
      </c>
      <c r="X144" s="760" t="s">
        <v>3273</v>
      </c>
      <c r="Y144" s="763" t="s">
        <v>3265</v>
      </c>
    </row>
    <row r="145" spans="1:25" s="158" customFormat="1">
      <c r="A145" s="759">
        <v>2020</v>
      </c>
      <c r="B145" s="760" t="s">
        <v>3656</v>
      </c>
      <c r="C145" s="760" t="s">
        <v>3328</v>
      </c>
      <c r="D145" s="760" t="s">
        <v>3259</v>
      </c>
      <c r="E145" s="760" t="s">
        <v>3183</v>
      </c>
      <c r="F145" s="760" t="s">
        <v>3657</v>
      </c>
      <c r="G145" s="760">
        <v>12000000</v>
      </c>
      <c r="H145" s="760">
        <v>12000000</v>
      </c>
      <c r="I145" s="760" t="s">
        <v>846</v>
      </c>
      <c r="J145" s="760" t="s">
        <v>846</v>
      </c>
      <c r="K145" s="760" t="s">
        <v>3261</v>
      </c>
      <c r="L145" s="761">
        <v>44025</v>
      </c>
      <c r="M145" s="761">
        <v>44214</v>
      </c>
      <c r="N145" s="760">
        <v>4000000</v>
      </c>
      <c r="O145" s="760">
        <v>60</v>
      </c>
      <c r="P145" s="760" t="s">
        <v>3625</v>
      </c>
      <c r="Q145" s="760" t="s">
        <v>846</v>
      </c>
      <c r="R145" s="760" t="s">
        <v>846</v>
      </c>
      <c r="S145" s="761">
        <v>44399</v>
      </c>
      <c r="T145" s="760" t="s">
        <v>3263</v>
      </c>
      <c r="U145" s="760" t="s">
        <v>846</v>
      </c>
      <c r="V145" s="762" t="s">
        <v>846</v>
      </c>
      <c r="W145" s="760" t="s">
        <v>846</v>
      </c>
      <c r="X145" s="760" t="s">
        <v>3273</v>
      </c>
      <c r="Y145" s="763" t="s">
        <v>3265</v>
      </c>
    </row>
    <row r="146" spans="1:25" s="158" customFormat="1">
      <c r="A146" s="759">
        <v>2020</v>
      </c>
      <c r="B146" s="760" t="s">
        <v>3658</v>
      </c>
      <c r="C146" s="760" t="s">
        <v>3659</v>
      </c>
      <c r="D146" s="760" t="s">
        <v>3259</v>
      </c>
      <c r="E146" s="760" t="s">
        <v>3183</v>
      </c>
      <c r="F146" s="760" t="s">
        <v>3660</v>
      </c>
      <c r="G146" s="760">
        <v>8000000</v>
      </c>
      <c r="H146" s="760">
        <v>8000000</v>
      </c>
      <c r="I146" s="760" t="s">
        <v>846</v>
      </c>
      <c r="J146" s="760" t="s">
        <v>846</v>
      </c>
      <c r="K146" s="760" t="s">
        <v>3271</v>
      </c>
      <c r="L146" s="761">
        <v>44028</v>
      </c>
      <c r="M146" s="761">
        <v>44150</v>
      </c>
      <c r="N146" s="760">
        <v>0</v>
      </c>
      <c r="O146" s="760">
        <v>0</v>
      </c>
      <c r="P146" s="760" t="s">
        <v>67</v>
      </c>
      <c r="Q146" s="760" t="s">
        <v>846</v>
      </c>
      <c r="R146" s="760" t="s">
        <v>846</v>
      </c>
      <c r="S146" s="761">
        <v>44382</v>
      </c>
      <c r="T146" s="760" t="s">
        <v>3263</v>
      </c>
      <c r="U146" s="760" t="s">
        <v>846</v>
      </c>
      <c r="V146" s="762" t="s">
        <v>846</v>
      </c>
      <c r="W146" s="760" t="s">
        <v>846</v>
      </c>
      <c r="X146" s="760" t="s">
        <v>3273</v>
      </c>
      <c r="Y146" s="763" t="s">
        <v>3265</v>
      </c>
    </row>
    <row r="147" spans="1:25" s="158" customFormat="1">
      <c r="A147" s="759">
        <v>2020</v>
      </c>
      <c r="B147" s="760" t="s">
        <v>3661</v>
      </c>
      <c r="C147" s="760" t="s">
        <v>3662</v>
      </c>
      <c r="D147" s="760" t="s">
        <v>3259</v>
      </c>
      <c r="E147" s="760" t="s">
        <v>3183</v>
      </c>
      <c r="F147" s="760" t="s">
        <v>3378</v>
      </c>
      <c r="G147" s="760">
        <v>27600000</v>
      </c>
      <c r="H147" s="760">
        <v>27600000</v>
      </c>
      <c r="I147" s="760" t="s">
        <v>846</v>
      </c>
      <c r="J147" s="760" t="s">
        <v>846</v>
      </c>
      <c r="K147" s="760" t="s">
        <v>3271</v>
      </c>
      <c r="L147" s="761">
        <v>44025</v>
      </c>
      <c r="M147" s="761">
        <v>44208</v>
      </c>
      <c r="N147" s="760">
        <v>9200000</v>
      </c>
      <c r="O147" s="760">
        <v>60</v>
      </c>
      <c r="P147" s="760" t="s">
        <v>1329</v>
      </c>
      <c r="Q147" s="760" t="s">
        <v>846</v>
      </c>
      <c r="R147" s="760" t="s">
        <v>846</v>
      </c>
      <c r="S147" s="761">
        <v>44390</v>
      </c>
      <c r="T147" s="760" t="s">
        <v>3263</v>
      </c>
      <c r="U147" s="760" t="s">
        <v>846</v>
      </c>
      <c r="V147" s="762" t="s">
        <v>846</v>
      </c>
      <c r="W147" s="760" t="s">
        <v>846</v>
      </c>
      <c r="X147" s="760" t="s">
        <v>3273</v>
      </c>
      <c r="Y147" s="763" t="s">
        <v>3265</v>
      </c>
    </row>
    <row r="148" spans="1:25" s="158" customFormat="1">
      <c r="A148" s="759">
        <v>2020</v>
      </c>
      <c r="B148" s="760" t="s">
        <v>3663</v>
      </c>
      <c r="C148" s="760" t="s">
        <v>3664</v>
      </c>
      <c r="D148" s="760" t="s">
        <v>3259</v>
      </c>
      <c r="E148" s="760" t="s">
        <v>3183</v>
      </c>
      <c r="F148" s="760" t="s">
        <v>3665</v>
      </c>
      <c r="G148" s="760">
        <v>23100000</v>
      </c>
      <c r="H148" s="760">
        <v>23100000</v>
      </c>
      <c r="I148" s="760" t="s">
        <v>846</v>
      </c>
      <c r="J148" s="760" t="s">
        <v>846</v>
      </c>
      <c r="K148" s="760" t="s">
        <v>3261</v>
      </c>
      <c r="L148" s="761">
        <v>44034</v>
      </c>
      <c r="M148" s="761">
        <v>44217</v>
      </c>
      <c r="N148" s="760">
        <v>7700000</v>
      </c>
      <c r="O148" s="760">
        <v>60</v>
      </c>
      <c r="P148" s="760" t="s">
        <v>3666</v>
      </c>
      <c r="Q148" s="760" t="s">
        <v>846</v>
      </c>
      <c r="R148" s="760" t="s">
        <v>846</v>
      </c>
      <c r="S148" s="761">
        <v>44340</v>
      </c>
      <c r="T148" s="760" t="s">
        <v>3263</v>
      </c>
      <c r="U148" s="760" t="s">
        <v>846</v>
      </c>
      <c r="V148" s="762" t="s">
        <v>846</v>
      </c>
      <c r="W148" s="760" t="s">
        <v>846</v>
      </c>
      <c r="X148" s="760" t="s">
        <v>3273</v>
      </c>
      <c r="Y148" s="763" t="s">
        <v>3265</v>
      </c>
    </row>
    <row r="149" spans="1:25" s="158" customFormat="1">
      <c r="A149" s="759">
        <v>2020</v>
      </c>
      <c r="B149" s="760" t="s">
        <v>3667</v>
      </c>
      <c r="C149" s="760" t="s">
        <v>3668</v>
      </c>
      <c r="D149" s="760" t="s">
        <v>3259</v>
      </c>
      <c r="E149" s="760" t="s">
        <v>3183</v>
      </c>
      <c r="F149" s="760" t="s">
        <v>3296</v>
      </c>
      <c r="G149" s="760">
        <v>12870000</v>
      </c>
      <c r="H149" s="760">
        <v>12870000</v>
      </c>
      <c r="I149" s="760" t="s">
        <v>846</v>
      </c>
      <c r="J149" s="760" t="s">
        <v>846</v>
      </c>
      <c r="K149" s="760" t="s">
        <v>3613</v>
      </c>
      <c r="L149" s="761">
        <v>44028</v>
      </c>
      <c r="M149" s="761">
        <v>44195</v>
      </c>
      <c r="N149" s="760">
        <v>3510000</v>
      </c>
      <c r="O149" s="760">
        <v>45</v>
      </c>
      <c r="P149" s="760" t="s">
        <v>67</v>
      </c>
      <c r="Q149" s="760" t="s">
        <v>846</v>
      </c>
      <c r="R149" s="760" t="s">
        <v>846</v>
      </c>
      <c r="S149" s="761">
        <v>44346</v>
      </c>
      <c r="T149" s="760" t="s">
        <v>3263</v>
      </c>
      <c r="U149" s="760" t="s">
        <v>846</v>
      </c>
      <c r="V149" s="762" t="s">
        <v>846</v>
      </c>
      <c r="W149" s="760" t="s">
        <v>846</v>
      </c>
      <c r="X149" s="760" t="s">
        <v>3273</v>
      </c>
      <c r="Y149" s="763" t="s">
        <v>3265</v>
      </c>
    </row>
    <row r="150" spans="1:25" s="158" customFormat="1">
      <c r="A150" s="759">
        <v>2020</v>
      </c>
      <c r="B150" s="760" t="s">
        <v>3669</v>
      </c>
      <c r="C150" s="760" t="s">
        <v>3670</v>
      </c>
      <c r="D150" s="760" t="s">
        <v>3259</v>
      </c>
      <c r="E150" s="760" t="s">
        <v>3183</v>
      </c>
      <c r="F150" s="760" t="s">
        <v>3671</v>
      </c>
      <c r="G150" s="760">
        <v>12100000</v>
      </c>
      <c r="H150" s="760">
        <v>12100000</v>
      </c>
      <c r="I150" s="760" t="s">
        <v>846</v>
      </c>
      <c r="J150" s="760" t="s">
        <v>846</v>
      </c>
      <c r="K150" s="760" t="s">
        <v>3261</v>
      </c>
      <c r="L150" s="761">
        <v>44035</v>
      </c>
      <c r="M150" s="761">
        <v>44343</v>
      </c>
      <c r="N150" s="760">
        <v>3300000</v>
      </c>
      <c r="O150" s="760">
        <v>135</v>
      </c>
      <c r="P150" s="760" t="s">
        <v>3644</v>
      </c>
      <c r="Q150" s="760" t="s">
        <v>846</v>
      </c>
      <c r="R150" s="760" t="s">
        <v>846</v>
      </c>
      <c r="S150" s="761">
        <v>44337</v>
      </c>
      <c r="T150" s="760" t="s">
        <v>3263</v>
      </c>
      <c r="U150" s="760" t="s">
        <v>846</v>
      </c>
      <c r="V150" s="762" t="s">
        <v>846</v>
      </c>
      <c r="W150" s="760" t="s">
        <v>846</v>
      </c>
      <c r="X150" s="760" t="s">
        <v>3273</v>
      </c>
      <c r="Y150" s="763" t="s">
        <v>3265</v>
      </c>
    </row>
    <row r="151" spans="1:25" s="158" customFormat="1">
      <c r="A151" s="759">
        <v>2020</v>
      </c>
      <c r="B151" s="760" t="s">
        <v>3672</v>
      </c>
      <c r="C151" s="760" t="s">
        <v>3649</v>
      </c>
      <c r="D151" s="760" t="s">
        <v>3259</v>
      </c>
      <c r="E151" s="760" t="s">
        <v>3183</v>
      </c>
      <c r="F151" s="760" t="s">
        <v>290</v>
      </c>
      <c r="G151" s="760">
        <v>19650000</v>
      </c>
      <c r="H151" s="760">
        <v>19650000</v>
      </c>
      <c r="I151" s="760" t="s">
        <v>846</v>
      </c>
      <c r="J151" s="760" t="s">
        <v>846</v>
      </c>
      <c r="K151" s="760" t="s">
        <v>3271</v>
      </c>
      <c r="L151" s="761">
        <v>44063</v>
      </c>
      <c r="M151" s="761">
        <v>44343</v>
      </c>
      <c r="N151" s="760">
        <v>1650000</v>
      </c>
      <c r="O151" s="760">
        <v>101</v>
      </c>
      <c r="P151" s="760" t="s">
        <v>3673</v>
      </c>
      <c r="Q151" s="760" t="s">
        <v>846</v>
      </c>
      <c r="R151" s="760" t="s">
        <v>846</v>
      </c>
      <c r="S151" s="761">
        <v>44366</v>
      </c>
      <c r="T151" s="760" t="s">
        <v>3263</v>
      </c>
      <c r="U151" s="760" t="s">
        <v>846</v>
      </c>
      <c r="V151" s="762" t="s">
        <v>846</v>
      </c>
      <c r="W151" s="760" t="s">
        <v>846</v>
      </c>
      <c r="X151" s="760" t="s">
        <v>3273</v>
      </c>
      <c r="Y151" s="763" t="s">
        <v>3265</v>
      </c>
    </row>
    <row r="152" spans="1:25" s="158" customFormat="1">
      <c r="A152" s="759">
        <v>2020</v>
      </c>
      <c r="B152" s="760" t="s">
        <v>3674</v>
      </c>
      <c r="C152" s="760" t="s">
        <v>3652</v>
      </c>
      <c r="D152" s="760" t="s">
        <v>3259</v>
      </c>
      <c r="E152" s="760" t="s">
        <v>3183</v>
      </c>
      <c r="F152" s="760" t="s">
        <v>3495</v>
      </c>
      <c r="G152" s="760">
        <v>22200000</v>
      </c>
      <c r="H152" s="760">
        <v>22200000</v>
      </c>
      <c r="I152" s="760" t="s">
        <v>846</v>
      </c>
      <c r="J152" s="760" t="s">
        <v>846</v>
      </c>
      <c r="K152" s="760" t="s">
        <v>3271</v>
      </c>
      <c r="L152" s="761">
        <v>44046</v>
      </c>
      <c r="M152" s="761">
        <v>44195</v>
      </c>
      <c r="N152" s="760">
        <v>4200000</v>
      </c>
      <c r="O152" s="760">
        <v>28</v>
      </c>
      <c r="P152" s="760" t="s">
        <v>3644</v>
      </c>
      <c r="Q152" s="760" t="s">
        <v>846</v>
      </c>
      <c r="R152" s="760" t="s">
        <v>846</v>
      </c>
      <c r="S152" s="761">
        <v>44349</v>
      </c>
      <c r="T152" s="760" t="s">
        <v>3263</v>
      </c>
      <c r="U152" s="760" t="s">
        <v>846</v>
      </c>
      <c r="V152" s="762" t="s">
        <v>846</v>
      </c>
      <c r="W152" s="760" t="s">
        <v>846</v>
      </c>
      <c r="X152" s="760" t="s">
        <v>3273</v>
      </c>
      <c r="Y152" s="763" t="s">
        <v>3265</v>
      </c>
    </row>
    <row r="153" spans="1:25" s="158" customFormat="1">
      <c r="A153" s="759">
        <v>2020</v>
      </c>
      <c r="B153" s="760" t="s">
        <v>3675</v>
      </c>
      <c r="C153" s="760" t="s">
        <v>3676</v>
      </c>
      <c r="D153" s="760" t="s">
        <v>3259</v>
      </c>
      <c r="E153" s="760" t="s">
        <v>3183</v>
      </c>
      <c r="F153" s="760" t="s">
        <v>3319</v>
      </c>
      <c r="G153" s="760">
        <v>20000000</v>
      </c>
      <c r="H153" s="760">
        <v>20000000</v>
      </c>
      <c r="I153" s="760" t="s">
        <v>846</v>
      </c>
      <c r="J153" s="760" t="s">
        <v>846</v>
      </c>
      <c r="K153" s="760" t="s">
        <v>3276</v>
      </c>
      <c r="L153" s="761">
        <v>44025</v>
      </c>
      <c r="M153" s="761">
        <v>44177</v>
      </c>
      <c r="N153" s="760">
        <v>4000000</v>
      </c>
      <c r="O153" s="760">
        <v>30</v>
      </c>
      <c r="P153" s="760" t="s">
        <v>3425</v>
      </c>
      <c r="Q153" s="760" t="s">
        <v>846</v>
      </c>
      <c r="R153" s="760" t="s">
        <v>846</v>
      </c>
      <c r="S153" s="761">
        <v>44382</v>
      </c>
      <c r="T153" s="760" t="s">
        <v>3263</v>
      </c>
      <c r="U153" s="760" t="s">
        <v>846</v>
      </c>
      <c r="V153" s="762" t="s">
        <v>846</v>
      </c>
      <c r="W153" s="760" t="s">
        <v>846</v>
      </c>
      <c r="X153" s="760" t="s">
        <v>3273</v>
      </c>
      <c r="Y153" s="763" t="s">
        <v>3265</v>
      </c>
    </row>
    <row r="154" spans="1:25" s="158" customFormat="1">
      <c r="A154" s="759">
        <v>2020</v>
      </c>
      <c r="B154" s="760" t="s">
        <v>3677</v>
      </c>
      <c r="C154" s="760" t="s">
        <v>3678</v>
      </c>
      <c r="D154" s="760" t="s">
        <v>3259</v>
      </c>
      <c r="E154" s="760" t="s">
        <v>3183</v>
      </c>
      <c r="F154" s="760" t="s">
        <v>228</v>
      </c>
      <c r="G154" s="760">
        <v>29400000</v>
      </c>
      <c r="H154" s="760">
        <v>29400000</v>
      </c>
      <c r="I154" s="760" t="s">
        <v>846</v>
      </c>
      <c r="J154" s="760" t="s">
        <v>846</v>
      </c>
      <c r="K154" s="760" t="s">
        <v>3261</v>
      </c>
      <c r="L154" s="761">
        <v>44027</v>
      </c>
      <c r="M154" s="761">
        <v>44210</v>
      </c>
      <c r="N154" s="760">
        <v>9800000</v>
      </c>
      <c r="O154" s="760">
        <v>60</v>
      </c>
      <c r="P154" s="760" t="s">
        <v>3272</v>
      </c>
      <c r="Q154" s="760" t="s">
        <v>846</v>
      </c>
      <c r="R154" s="760" t="s">
        <v>846</v>
      </c>
      <c r="S154" s="761">
        <v>44331</v>
      </c>
      <c r="T154" s="760" t="s">
        <v>3263</v>
      </c>
      <c r="U154" s="760" t="s">
        <v>846</v>
      </c>
      <c r="V154" s="762" t="s">
        <v>846</v>
      </c>
      <c r="W154" s="760" t="s">
        <v>846</v>
      </c>
      <c r="X154" s="760" t="s">
        <v>3273</v>
      </c>
      <c r="Y154" s="763" t="s">
        <v>3265</v>
      </c>
    </row>
    <row r="155" spans="1:25" s="158" customFormat="1">
      <c r="A155" s="759">
        <v>2020</v>
      </c>
      <c r="B155" s="760" t="s">
        <v>3679</v>
      </c>
      <c r="C155" s="760" t="s">
        <v>3676</v>
      </c>
      <c r="D155" s="760" t="s">
        <v>3259</v>
      </c>
      <c r="E155" s="760" t="s">
        <v>3183</v>
      </c>
      <c r="F155" s="760" t="s">
        <v>3333</v>
      </c>
      <c r="G155" s="760">
        <v>26400000</v>
      </c>
      <c r="H155" s="760">
        <v>26400000</v>
      </c>
      <c r="I155" s="760" t="s">
        <v>846</v>
      </c>
      <c r="J155" s="760" t="s">
        <v>846</v>
      </c>
      <c r="K155" s="760" t="s">
        <v>3680</v>
      </c>
      <c r="L155" s="761">
        <v>44029</v>
      </c>
      <c r="M155" s="761">
        <v>44196</v>
      </c>
      <c r="N155" s="760">
        <v>7200000</v>
      </c>
      <c r="O155" s="760">
        <v>45</v>
      </c>
      <c r="P155" s="760" t="s">
        <v>3425</v>
      </c>
      <c r="Q155" s="760" t="s">
        <v>846</v>
      </c>
      <c r="R155" s="760" t="s">
        <v>846</v>
      </c>
      <c r="S155" s="761">
        <v>44332</v>
      </c>
      <c r="T155" s="760" t="s">
        <v>3263</v>
      </c>
      <c r="U155" s="760" t="s">
        <v>846</v>
      </c>
      <c r="V155" s="762" t="s">
        <v>846</v>
      </c>
      <c r="W155" s="760" t="s">
        <v>846</v>
      </c>
      <c r="X155" s="760" t="s">
        <v>3273</v>
      </c>
      <c r="Y155" s="763" t="s">
        <v>3265</v>
      </c>
    </row>
    <row r="156" spans="1:25" s="158" customFormat="1">
      <c r="A156" s="759">
        <v>2020</v>
      </c>
      <c r="B156" s="760" t="s">
        <v>3681</v>
      </c>
      <c r="C156" s="760" t="s">
        <v>3682</v>
      </c>
      <c r="D156" s="760" t="s">
        <v>3259</v>
      </c>
      <c r="E156" s="760" t="s">
        <v>3183</v>
      </c>
      <c r="F156" s="760" t="s">
        <v>3683</v>
      </c>
      <c r="G156" s="760">
        <v>23630000</v>
      </c>
      <c r="H156" s="760">
        <v>23630000</v>
      </c>
      <c r="I156" s="760" t="s">
        <v>846</v>
      </c>
      <c r="J156" s="760" t="s">
        <v>846</v>
      </c>
      <c r="K156" s="760" t="s">
        <v>3271</v>
      </c>
      <c r="L156" s="761">
        <v>44048</v>
      </c>
      <c r="M156" s="761">
        <v>44188</v>
      </c>
      <c r="N156" s="760">
        <v>3230000</v>
      </c>
      <c r="O156" s="760">
        <v>19</v>
      </c>
      <c r="P156" s="760" t="s">
        <v>3499</v>
      </c>
      <c r="Q156" s="760" t="s">
        <v>846</v>
      </c>
      <c r="R156" s="760" t="s">
        <v>846</v>
      </c>
      <c r="S156" s="761">
        <v>44398</v>
      </c>
      <c r="T156" s="760" t="s">
        <v>3263</v>
      </c>
      <c r="U156" s="760" t="s">
        <v>846</v>
      </c>
      <c r="V156" s="762" t="s">
        <v>846</v>
      </c>
      <c r="W156" s="760" t="s">
        <v>846</v>
      </c>
      <c r="X156" s="760" t="s">
        <v>3273</v>
      </c>
      <c r="Y156" s="763" t="s">
        <v>3265</v>
      </c>
    </row>
    <row r="157" spans="1:25" s="158" customFormat="1">
      <c r="A157" s="759">
        <v>2020</v>
      </c>
      <c r="B157" s="760" t="s">
        <v>3684</v>
      </c>
      <c r="C157" s="760" t="s">
        <v>3685</v>
      </c>
      <c r="D157" s="760" t="s">
        <v>3259</v>
      </c>
      <c r="E157" s="760" t="s">
        <v>3183</v>
      </c>
      <c r="F157" s="760" t="s">
        <v>3686</v>
      </c>
      <c r="G157" s="760">
        <v>16000000</v>
      </c>
      <c r="H157" s="760">
        <v>16000000</v>
      </c>
      <c r="I157" s="760" t="s">
        <v>846</v>
      </c>
      <c r="J157" s="760" t="s">
        <v>846</v>
      </c>
      <c r="K157" s="760" t="s">
        <v>3271</v>
      </c>
      <c r="L157" s="761">
        <v>44047</v>
      </c>
      <c r="M157" s="761">
        <v>44209</v>
      </c>
      <c r="N157" s="760">
        <v>4000000</v>
      </c>
      <c r="O157" s="760">
        <v>40</v>
      </c>
      <c r="P157" s="760" t="s">
        <v>67</v>
      </c>
      <c r="Q157" s="760" t="s">
        <v>846</v>
      </c>
      <c r="R157" s="760" t="s">
        <v>846</v>
      </c>
      <c r="S157" s="761">
        <v>44382</v>
      </c>
      <c r="T157" s="760" t="s">
        <v>3263</v>
      </c>
      <c r="U157" s="760" t="s">
        <v>846</v>
      </c>
      <c r="V157" s="762" t="s">
        <v>846</v>
      </c>
      <c r="W157" s="760" t="s">
        <v>846</v>
      </c>
      <c r="X157" s="760" t="s">
        <v>3273</v>
      </c>
      <c r="Y157" s="763" t="s">
        <v>3265</v>
      </c>
    </row>
    <row r="158" spans="1:25" s="158" customFormat="1">
      <c r="A158" s="759">
        <v>2020</v>
      </c>
      <c r="B158" s="760" t="s">
        <v>3687</v>
      </c>
      <c r="C158" s="760" t="s">
        <v>3688</v>
      </c>
      <c r="D158" s="760" t="s">
        <v>3259</v>
      </c>
      <c r="E158" s="760" t="s">
        <v>3183</v>
      </c>
      <c r="F158" s="760" t="s">
        <v>3282</v>
      </c>
      <c r="G158" s="760">
        <v>13643437</v>
      </c>
      <c r="H158" s="760">
        <v>13643437</v>
      </c>
      <c r="I158" s="760" t="s">
        <v>846</v>
      </c>
      <c r="J158" s="760" t="s">
        <v>846</v>
      </c>
      <c r="K158" s="760" t="s">
        <v>3613</v>
      </c>
      <c r="L158" s="761">
        <v>44028</v>
      </c>
      <c r="M158" s="761">
        <v>44199</v>
      </c>
      <c r="N158" s="760">
        <v>3720937</v>
      </c>
      <c r="O158" s="760">
        <v>45</v>
      </c>
      <c r="P158" s="760" t="s">
        <v>67</v>
      </c>
      <c r="Q158" s="760" t="s">
        <v>846</v>
      </c>
      <c r="R158" s="760" t="s">
        <v>846</v>
      </c>
      <c r="S158" s="761">
        <v>44331</v>
      </c>
      <c r="T158" s="760" t="s">
        <v>3263</v>
      </c>
      <c r="U158" s="760" t="s">
        <v>846</v>
      </c>
      <c r="V158" s="762" t="s">
        <v>846</v>
      </c>
      <c r="W158" s="760" t="s">
        <v>846</v>
      </c>
      <c r="X158" s="760" t="s">
        <v>3273</v>
      </c>
      <c r="Y158" s="763" t="s">
        <v>3265</v>
      </c>
    </row>
    <row r="159" spans="1:25" s="158" customFormat="1">
      <c r="A159" s="759">
        <v>2020</v>
      </c>
      <c r="B159" s="760" t="s">
        <v>3689</v>
      </c>
      <c r="C159" s="760" t="s">
        <v>3690</v>
      </c>
      <c r="D159" s="760" t="s">
        <v>3259</v>
      </c>
      <c r="E159" s="760" t="s">
        <v>3183</v>
      </c>
      <c r="F159" s="760" t="s">
        <v>3691</v>
      </c>
      <c r="G159" s="760">
        <v>28050000</v>
      </c>
      <c r="H159" s="760">
        <v>28050000</v>
      </c>
      <c r="I159" s="760" t="s">
        <v>846</v>
      </c>
      <c r="J159" s="760" t="s">
        <v>846</v>
      </c>
      <c r="K159" s="760" t="s">
        <v>3613</v>
      </c>
      <c r="L159" s="761">
        <v>44028</v>
      </c>
      <c r="M159" s="761">
        <v>44195</v>
      </c>
      <c r="N159" s="760">
        <v>7650000</v>
      </c>
      <c r="O159" s="760">
        <v>45</v>
      </c>
      <c r="P159" s="760" t="s">
        <v>56</v>
      </c>
      <c r="Q159" s="760" t="s">
        <v>846</v>
      </c>
      <c r="R159" s="760" t="s">
        <v>846</v>
      </c>
      <c r="S159" s="761">
        <v>44336</v>
      </c>
      <c r="T159" s="760" t="s">
        <v>3263</v>
      </c>
      <c r="U159" s="760" t="s">
        <v>846</v>
      </c>
      <c r="V159" s="762" t="s">
        <v>846</v>
      </c>
      <c r="W159" s="760" t="s">
        <v>846</v>
      </c>
      <c r="X159" s="760" t="s">
        <v>3273</v>
      </c>
      <c r="Y159" s="763" t="s">
        <v>3265</v>
      </c>
    </row>
    <row r="160" spans="1:25" s="158" customFormat="1">
      <c r="A160" s="759">
        <v>2020</v>
      </c>
      <c r="B160" s="760" t="s">
        <v>3692</v>
      </c>
      <c r="C160" s="760" t="s">
        <v>3668</v>
      </c>
      <c r="D160" s="760" t="s">
        <v>3259</v>
      </c>
      <c r="E160" s="760" t="s">
        <v>3183</v>
      </c>
      <c r="F160" s="760" t="s">
        <v>3285</v>
      </c>
      <c r="G160" s="760">
        <v>12870000</v>
      </c>
      <c r="H160" s="760">
        <v>12870000</v>
      </c>
      <c r="I160" s="760" t="s">
        <v>846</v>
      </c>
      <c r="J160" s="760" t="s">
        <v>846</v>
      </c>
      <c r="K160" s="760" t="s">
        <v>3613</v>
      </c>
      <c r="L160" s="761">
        <v>44028</v>
      </c>
      <c r="M160" s="761">
        <v>44195</v>
      </c>
      <c r="N160" s="760">
        <v>3510000</v>
      </c>
      <c r="O160" s="760">
        <v>45</v>
      </c>
      <c r="P160" s="760" t="s">
        <v>67</v>
      </c>
      <c r="Q160" s="760" t="s">
        <v>846</v>
      </c>
      <c r="R160" s="760" t="s">
        <v>846</v>
      </c>
      <c r="S160" s="761">
        <v>44346</v>
      </c>
      <c r="T160" s="760" t="s">
        <v>3263</v>
      </c>
      <c r="U160" s="760" t="s">
        <v>846</v>
      </c>
      <c r="V160" s="762" t="s">
        <v>846</v>
      </c>
      <c r="W160" s="760" t="s">
        <v>846</v>
      </c>
      <c r="X160" s="760" t="s">
        <v>3273</v>
      </c>
      <c r="Y160" s="763" t="s">
        <v>3265</v>
      </c>
    </row>
    <row r="161" spans="1:25" s="158" customFormat="1">
      <c r="A161" s="759">
        <v>2020</v>
      </c>
      <c r="B161" s="760" t="s">
        <v>3693</v>
      </c>
      <c r="C161" s="760" t="s">
        <v>3668</v>
      </c>
      <c r="D161" s="760" t="s">
        <v>3259</v>
      </c>
      <c r="E161" s="760" t="s">
        <v>3183</v>
      </c>
      <c r="F161" s="760" t="s">
        <v>81</v>
      </c>
      <c r="G161" s="760">
        <v>14040000</v>
      </c>
      <c r="H161" s="760">
        <v>14040000</v>
      </c>
      <c r="I161" s="760" t="s">
        <v>846</v>
      </c>
      <c r="J161" s="760" t="s">
        <v>846</v>
      </c>
      <c r="K161" s="760" t="s">
        <v>3261</v>
      </c>
      <c r="L161" s="761">
        <v>44028</v>
      </c>
      <c r="M161" s="761">
        <v>44210</v>
      </c>
      <c r="N161" s="760">
        <v>4680000</v>
      </c>
      <c r="O161" s="760">
        <v>60</v>
      </c>
      <c r="P161" s="760" t="s">
        <v>67</v>
      </c>
      <c r="Q161" s="760" t="s">
        <v>846</v>
      </c>
      <c r="R161" s="760" t="s">
        <v>846</v>
      </c>
      <c r="S161" s="761">
        <v>44346</v>
      </c>
      <c r="T161" s="760" t="s">
        <v>3263</v>
      </c>
      <c r="U161" s="760" t="s">
        <v>846</v>
      </c>
      <c r="V161" s="762" t="s">
        <v>846</v>
      </c>
      <c r="W161" s="760" t="s">
        <v>846</v>
      </c>
      <c r="X161" s="760" t="s">
        <v>3273</v>
      </c>
      <c r="Y161" s="763" t="s">
        <v>3265</v>
      </c>
    </row>
    <row r="162" spans="1:25" s="158" customFormat="1">
      <c r="A162" s="759">
        <v>2020</v>
      </c>
      <c r="B162" s="760" t="s">
        <v>3694</v>
      </c>
      <c r="C162" s="760" t="s">
        <v>3695</v>
      </c>
      <c r="D162" s="760" t="s">
        <v>3259</v>
      </c>
      <c r="E162" s="760" t="s">
        <v>3183</v>
      </c>
      <c r="F162" s="760" t="s">
        <v>3293</v>
      </c>
      <c r="G162" s="760">
        <v>14040000</v>
      </c>
      <c r="H162" s="760">
        <v>14040000</v>
      </c>
      <c r="I162" s="760" t="s">
        <v>846</v>
      </c>
      <c r="J162" s="760" t="s">
        <v>846</v>
      </c>
      <c r="K162" s="760" t="s">
        <v>3613</v>
      </c>
      <c r="L162" s="761">
        <v>44028</v>
      </c>
      <c r="M162" s="761">
        <v>44210</v>
      </c>
      <c r="N162" s="760">
        <v>4680000</v>
      </c>
      <c r="O162" s="760">
        <v>60</v>
      </c>
      <c r="P162" s="760" t="s">
        <v>67</v>
      </c>
      <c r="Q162" s="760" t="s">
        <v>846</v>
      </c>
      <c r="R162" s="760" t="s">
        <v>846</v>
      </c>
      <c r="S162" s="761">
        <v>44332</v>
      </c>
      <c r="T162" s="760" t="s">
        <v>3263</v>
      </c>
      <c r="U162" s="760" t="s">
        <v>846</v>
      </c>
      <c r="V162" s="762" t="s">
        <v>846</v>
      </c>
      <c r="W162" s="760" t="s">
        <v>846</v>
      </c>
      <c r="X162" s="760" t="s">
        <v>3273</v>
      </c>
      <c r="Y162" s="763" t="s">
        <v>3265</v>
      </c>
    </row>
    <row r="163" spans="1:25" s="158" customFormat="1">
      <c r="A163" s="759">
        <v>2020</v>
      </c>
      <c r="B163" s="760" t="s">
        <v>3696</v>
      </c>
      <c r="C163" s="760" t="s">
        <v>3697</v>
      </c>
      <c r="D163" s="760" t="s">
        <v>3259</v>
      </c>
      <c r="E163" s="760" t="s">
        <v>3183</v>
      </c>
      <c r="F163" s="760" t="s">
        <v>3698</v>
      </c>
      <c r="G163" s="760">
        <v>23100000</v>
      </c>
      <c r="H163" s="760">
        <v>23100000</v>
      </c>
      <c r="I163" s="760" t="s">
        <v>846</v>
      </c>
      <c r="J163" s="760" t="s">
        <v>846</v>
      </c>
      <c r="K163" s="760" t="s">
        <v>3613</v>
      </c>
      <c r="L163" s="761">
        <v>44027</v>
      </c>
      <c r="M163" s="761">
        <v>44194</v>
      </c>
      <c r="N163" s="760">
        <v>6300000</v>
      </c>
      <c r="O163" s="760">
        <v>45</v>
      </c>
      <c r="P163" s="760" t="s">
        <v>330</v>
      </c>
      <c r="Q163" s="760" t="s">
        <v>846</v>
      </c>
      <c r="R163" s="760" t="s">
        <v>846</v>
      </c>
      <c r="S163" s="761">
        <v>44331</v>
      </c>
      <c r="T163" s="760" t="s">
        <v>3263</v>
      </c>
      <c r="U163" s="760" t="s">
        <v>846</v>
      </c>
      <c r="V163" s="762" t="s">
        <v>846</v>
      </c>
      <c r="W163" s="760" t="s">
        <v>846</v>
      </c>
      <c r="X163" s="760" t="s">
        <v>3273</v>
      </c>
      <c r="Y163" s="763" t="s">
        <v>3265</v>
      </c>
    </row>
    <row r="164" spans="1:25" s="158" customFormat="1">
      <c r="A164" s="759">
        <v>2020</v>
      </c>
      <c r="B164" s="760" t="s">
        <v>3699</v>
      </c>
      <c r="C164" s="760" t="s">
        <v>3700</v>
      </c>
      <c r="D164" s="760" t="s">
        <v>3259</v>
      </c>
      <c r="E164" s="760" t="s">
        <v>3183</v>
      </c>
      <c r="F164" s="760" t="s">
        <v>3701</v>
      </c>
      <c r="G164" s="760">
        <v>29400000</v>
      </c>
      <c r="H164" s="760">
        <v>29400000</v>
      </c>
      <c r="I164" s="760" t="s">
        <v>846</v>
      </c>
      <c r="J164" s="760" t="s">
        <v>846</v>
      </c>
      <c r="K164" s="760" t="s">
        <v>3271</v>
      </c>
      <c r="L164" s="761">
        <v>44027</v>
      </c>
      <c r="M164" s="761">
        <v>44218</v>
      </c>
      <c r="N164" s="760">
        <v>9800000</v>
      </c>
      <c r="O164" s="760">
        <v>60</v>
      </c>
      <c r="P164" s="760" t="s">
        <v>3702</v>
      </c>
      <c r="Q164" s="760" t="s">
        <v>846</v>
      </c>
      <c r="R164" s="760" t="s">
        <v>846</v>
      </c>
      <c r="S164" s="761">
        <v>44331</v>
      </c>
      <c r="T164" s="760" t="s">
        <v>3263</v>
      </c>
      <c r="U164" s="760" t="s">
        <v>846</v>
      </c>
      <c r="V164" s="762" t="s">
        <v>846</v>
      </c>
      <c r="W164" s="760" t="s">
        <v>846</v>
      </c>
      <c r="X164" s="760" t="s">
        <v>3273</v>
      </c>
      <c r="Y164" s="763" t="s">
        <v>3265</v>
      </c>
    </row>
    <row r="165" spans="1:25" s="158" customFormat="1">
      <c r="A165" s="759">
        <v>2020</v>
      </c>
      <c r="B165" s="760" t="s">
        <v>3703</v>
      </c>
      <c r="C165" s="760" t="s">
        <v>3704</v>
      </c>
      <c r="D165" s="760" t="s">
        <v>3259</v>
      </c>
      <c r="E165" s="760" t="s">
        <v>3183</v>
      </c>
      <c r="F165" s="760" t="s">
        <v>3705</v>
      </c>
      <c r="G165" s="760">
        <v>20000000</v>
      </c>
      <c r="H165" s="760">
        <v>20000000</v>
      </c>
      <c r="I165" s="760" t="s">
        <v>846</v>
      </c>
      <c r="J165" s="760" t="s">
        <v>846</v>
      </c>
      <c r="K165" s="760" t="s">
        <v>3261</v>
      </c>
      <c r="L165" s="761">
        <v>44029</v>
      </c>
      <c r="M165" s="761">
        <v>44151</v>
      </c>
      <c r="N165" s="760">
        <v>0</v>
      </c>
      <c r="O165" s="760">
        <v>60</v>
      </c>
      <c r="P165" s="760" t="s">
        <v>3375</v>
      </c>
      <c r="Q165" s="760" t="s">
        <v>846</v>
      </c>
      <c r="R165" s="760" t="s">
        <v>846</v>
      </c>
      <c r="S165" s="761">
        <v>44346</v>
      </c>
      <c r="T165" s="760" t="s">
        <v>3263</v>
      </c>
      <c r="U165" s="760" t="s">
        <v>846</v>
      </c>
      <c r="V165" s="762" t="s">
        <v>846</v>
      </c>
      <c r="W165" s="760" t="s">
        <v>846</v>
      </c>
      <c r="X165" s="760" t="s">
        <v>3273</v>
      </c>
      <c r="Y165" s="763" t="s">
        <v>3265</v>
      </c>
    </row>
    <row r="166" spans="1:25" s="158" customFormat="1">
      <c r="A166" s="759">
        <v>2020</v>
      </c>
      <c r="B166" s="760" t="s">
        <v>3706</v>
      </c>
      <c r="C166" s="760" t="s">
        <v>3707</v>
      </c>
      <c r="D166" s="760" t="s">
        <v>3259</v>
      </c>
      <c r="E166" s="760" t="s">
        <v>3183</v>
      </c>
      <c r="F166" s="760" t="s">
        <v>3708</v>
      </c>
      <c r="G166" s="760">
        <v>20000000</v>
      </c>
      <c r="H166" s="760">
        <v>20000000</v>
      </c>
      <c r="I166" s="760" t="s">
        <v>846</v>
      </c>
      <c r="J166" s="760" t="s">
        <v>846</v>
      </c>
      <c r="K166" s="760" t="s">
        <v>3276</v>
      </c>
      <c r="L166" s="761">
        <v>44029</v>
      </c>
      <c r="M166" s="761">
        <v>44187</v>
      </c>
      <c r="N166" s="760">
        <v>4000000</v>
      </c>
      <c r="O166" s="760">
        <v>30</v>
      </c>
      <c r="P166" s="760" t="s">
        <v>3581</v>
      </c>
      <c r="Q166" s="760" t="s">
        <v>846</v>
      </c>
      <c r="R166" s="760" t="s">
        <v>846</v>
      </c>
      <c r="S166" s="761">
        <v>44346</v>
      </c>
      <c r="T166" s="760" t="s">
        <v>3263</v>
      </c>
      <c r="U166" s="760" t="s">
        <v>846</v>
      </c>
      <c r="V166" s="762" t="s">
        <v>846</v>
      </c>
      <c r="W166" s="760" t="s">
        <v>846</v>
      </c>
      <c r="X166" s="760" t="s">
        <v>3273</v>
      </c>
      <c r="Y166" s="763" t="s">
        <v>3265</v>
      </c>
    </row>
    <row r="167" spans="1:25" s="158" customFormat="1">
      <c r="A167" s="759">
        <v>2020</v>
      </c>
      <c r="B167" s="760" t="s">
        <v>3709</v>
      </c>
      <c r="C167" s="760" t="s">
        <v>3710</v>
      </c>
      <c r="D167" s="760" t="s">
        <v>3259</v>
      </c>
      <c r="E167" s="760" t="s">
        <v>3183</v>
      </c>
      <c r="F167" s="760" t="s">
        <v>3336</v>
      </c>
      <c r="G167" s="760">
        <v>14646666</v>
      </c>
      <c r="H167" s="760">
        <v>14646666</v>
      </c>
      <c r="I167" s="760" t="s">
        <v>846</v>
      </c>
      <c r="J167" s="760" t="s">
        <v>846</v>
      </c>
      <c r="K167" s="760" t="s">
        <v>3711</v>
      </c>
      <c r="L167" s="761">
        <v>44033</v>
      </c>
      <c r="M167" s="761">
        <v>44204</v>
      </c>
      <c r="N167" s="760">
        <v>4246666</v>
      </c>
      <c r="O167" s="760">
        <v>49</v>
      </c>
      <c r="P167" s="760" t="s">
        <v>3595</v>
      </c>
      <c r="Q167" s="760" t="s">
        <v>846</v>
      </c>
      <c r="R167" s="760" t="s">
        <v>846</v>
      </c>
      <c r="S167" s="761">
        <v>44346</v>
      </c>
      <c r="T167" s="760" t="s">
        <v>3263</v>
      </c>
      <c r="U167" s="760" t="s">
        <v>846</v>
      </c>
      <c r="V167" s="762" t="s">
        <v>846</v>
      </c>
      <c r="W167" s="760" t="s">
        <v>846</v>
      </c>
      <c r="X167" s="760" t="s">
        <v>3273</v>
      </c>
      <c r="Y167" s="763" t="s">
        <v>3265</v>
      </c>
    </row>
    <row r="168" spans="1:25" s="158" customFormat="1">
      <c r="A168" s="759">
        <v>2020</v>
      </c>
      <c r="B168" s="760" t="s">
        <v>3712</v>
      </c>
      <c r="C168" s="760" t="s">
        <v>3713</v>
      </c>
      <c r="D168" s="760" t="s">
        <v>3259</v>
      </c>
      <c r="E168" s="760" t="s">
        <v>3183</v>
      </c>
      <c r="F168" s="760" t="s">
        <v>3347</v>
      </c>
      <c r="G168" s="760">
        <v>25200000</v>
      </c>
      <c r="H168" s="760">
        <v>25200000</v>
      </c>
      <c r="I168" s="760" t="s">
        <v>846</v>
      </c>
      <c r="J168" s="760" t="s">
        <v>846</v>
      </c>
      <c r="K168" s="760" t="s">
        <v>3714</v>
      </c>
      <c r="L168" s="761">
        <v>44035</v>
      </c>
      <c r="M168" s="761">
        <v>43839</v>
      </c>
      <c r="N168" s="760">
        <v>7200000</v>
      </c>
      <c r="O168" s="760">
        <v>48</v>
      </c>
      <c r="P168" s="760" t="s">
        <v>3272</v>
      </c>
      <c r="Q168" s="760" t="s">
        <v>846</v>
      </c>
      <c r="R168" s="760" t="s">
        <v>846</v>
      </c>
      <c r="S168" s="761">
        <v>44336</v>
      </c>
      <c r="T168" s="760" t="s">
        <v>3263</v>
      </c>
      <c r="U168" s="760" t="s">
        <v>846</v>
      </c>
      <c r="V168" s="762" t="s">
        <v>846</v>
      </c>
      <c r="W168" s="760" t="s">
        <v>846</v>
      </c>
      <c r="X168" s="760" t="s">
        <v>3273</v>
      </c>
      <c r="Y168" s="763" t="s">
        <v>3265</v>
      </c>
    </row>
    <row r="169" spans="1:25" s="158" customFormat="1">
      <c r="A169" s="759">
        <v>2020</v>
      </c>
      <c r="B169" s="760" t="s">
        <v>3715</v>
      </c>
      <c r="C169" s="760" t="s">
        <v>3373</v>
      </c>
      <c r="D169" s="760" t="s">
        <v>3259</v>
      </c>
      <c r="E169" s="760" t="s">
        <v>3183</v>
      </c>
      <c r="F169" s="760" t="s">
        <v>3716</v>
      </c>
      <c r="G169" s="760">
        <v>30000000</v>
      </c>
      <c r="H169" s="760">
        <v>30000000</v>
      </c>
      <c r="I169" s="760" t="s">
        <v>846</v>
      </c>
      <c r="J169" s="760" t="s">
        <v>846</v>
      </c>
      <c r="K169" s="760" t="s">
        <v>3261</v>
      </c>
      <c r="L169" s="761">
        <v>44027</v>
      </c>
      <c r="M169" s="761">
        <v>44220</v>
      </c>
      <c r="N169" s="760">
        <v>10000000</v>
      </c>
      <c r="O169" s="760">
        <v>60</v>
      </c>
      <c r="P169" s="760" t="s">
        <v>3262</v>
      </c>
      <c r="Q169" s="760" t="s">
        <v>846</v>
      </c>
      <c r="R169" s="760" t="s">
        <v>846</v>
      </c>
      <c r="S169" s="761">
        <v>44342</v>
      </c>
      <c r="T169" s="760" t="s">
        <v>3263</v>
      </c>
      <c r="U169" s="760" t="s">
        <v>846</v>
      </c>
      <c r="V169" s="762" t="s">
        <v>846</v>
      </c>
      <c r="W169" s="760" t="s">
        <v>846</v>
      </c>
      <c r="X169" s="760" t="s">
        <v>3273</v>
      </c>
      <c r="Y169" s="763" t="s">
        <v>3265</v>
      </c>
    </row>
    <row r="170" spans="1:25" s="158" customFormat="1">
      <c r="A170" s="759">
        <v>2020</v>
      </c>
      <c r="B170" s="760" t="s">
        <v>3717</v>
      </c>
      <c r="C170" s="760" t="s">
        <v>3718</v>
      </c>
      <c r="D170" s="760" t="s">
        <v>3259</v>
      </c>
      <c r="E170" s="760" t="s">
        <v>3183</v>
      </c>
      <c r="F170" s="760" t="s">
        <v>3719</v>
      </c>
      <c r="G170" s="760">
        <v>25970000</v>
      </c>
      <c r="H170" s="760">
        <v>25970000</v>
      </c>
      <c r="I170" s="760" t="s">
        <v>846</v>
      </c>
      <c r="J170" s="760" t="s">
        <v>846</v>
      </c>
      <c r="K170" s="760" t="s">
        <v>3276</v>
      </c>
      <c r="L170" s="761">
        <v>44034</v>
      </c>
      <c r="M170" s="761">
        <v>44195</v>
      </c>
      <c r="N170" s="760">
        <v>6370000</v>
      </c>
      <c r="O170" s="760">
        <v>39</v>
      </c>
      <c r="P170" s="760" t="s">
        <v>3333</v>
      </c>
      <c r="Q170" s="760" t="s">
        <v>846</v>
      </c>
      <c r="R170" s="760" t="s">
        <v>846</v>
      </c>
      <c r="S170" s="761">
        <v>44347</v>
      </c>
      <c r="T170" s="760" t="s">
        <v>3263</v>
      </c>
      <c r="U170" s="760" t="s">
        <v>846</v>
      </c>
      <c r="V170" s="762" t="s">
        <v>846</v>
      </c>
      <c r="W170" s="760" t="s">
        <v>846</v>
      </c>
      <c r="X170" s="760" t="s">
        <v>3273</v>
      </c>
      <c r="Y170" s="763" t="s">
        <v>3265</v>
      </c>
    </row>
    <row r="171" spans="1:25" s="158" customFormat="1">
      <c r="A171" s="759">
        <v>2020</v>
      </c>
      <c r="B171" s="760" t="s">
        <v>3720</v>
      </c>
      <c r="C171" s="760" t="s">
        <v>3721</v>
      </c>
      <c r="D171" s="760" t="s">
        <v>3259</v>
      </c>
      <c r="E171" s="760" t="s">
        <v>3183</v>
      </c>
      <c r="F171" s="760" t="s">
        <v>3722</v>
      </c>
      <c r="G171" s="760">
        <v>20533333</v>
      </c>
      <c r="H171" s="760">
        <v>20533333</v>
      </c>
      <c r="I171" s="760" t="s">
        <v>846</v>
      </c>
      <c r="J171" s="760" t="s">
        <v>846</v>
      </c>
      <c r="K171" s="760" t="s">
        <v>3276</v>
      </c>
      <c r="L171" s="761">
        <v>44033</v>
      </c>
      <c r="M171" s="761">
        <v>44189</v>
      </c>
      <c r="N171" s="760">
        <v>4533333</v>
      </c>
      <c r="O171" s="760">
        <v>34</v>
      </c>
      <c r="P171" s="760" t="s">
        <v>3314</v>
      </c>
      <c r="Q171" s="760" t="s">
        <v>846</v>
      </c>
      <c r="R171" s="760" t="s">
        <v>846</v>
      </c>
      <c r="S171" s="761">
        <v>44335</v>
      </c>
      <c r="T171" s="760" t="s">
        <v>3263</v>
      </c>
      <c r="U171" s="760" t="s">
        <v>846</v>
      </c>
      <c r="V171" s="762" t="s">
        <v>846</v>
      </c>
      <c r="W171" s="760" t="s">
        <v>846</v>
      </c>
      <c r="X171" s="760" t="s">
        <v>3273</v>
      </c>
      <c r="Y171" s="763" t="s">
        <v>3265</v>
      </c>
    </row>
    <row r="172" spans="1:25" s="158" customFormat="1">
      <c r="A172" s="759">
        <v>2020</v>
      </c>
      <c r="B172" s="760" t="s">
        <v>3723</v>
      </c>
      <c r="C172" s="760" t="s">
        <v>3724</v>
      </c>
      <c r="D172" s="760" t="s">
        <v>3259</v>
      </c>
      <c r="E172" s="760" t="s">
        <v>3183</v>
      </c>
      <c r="F172" s="760" t="s">
        <v>3725</v>
      </c>
      <c r="G172" s="760">
        <v>18666666</v>
      </c>
      <c r="H172" s="760">
        <v>18666666</v>
      </c>
      <c r="I172" s="760" t="s">
        <v>846</v>
      </c>
      <c r="J172" s="760" t="s">
        <v>846</v>
      </c>
      <c r="K172" s="760" t="s">
        <v>3271</v>
      </c>
      <c r="L172" s="761">
        <v>44054</v>
      </c>
      <c r="M172" s="761">
        <v>44195</v>
      </c>
      <c r="N172" s="760">
        <v>2666666</v>
      </c>
      <c r="O172" s="760">
        <v>20</v>
      </c>
      <c r="P172" s="760" t="s">
        <v>3726</v>
      </c>
      <c r="Q172" s="760" t="s">
        <v>846</v>
      </c>
      <c r="R172" s="760" t="s">
        <v>846</v>
      </c>
      <c r="S172" s="761">
        <v>44387</v>
      </c>
      <c r="T172" s="760" t="s">
        <v>3263</v>
      </c>
      <c r="U172" s="760" t="s">
        <v>846</v>
      </c>
      <c r="V172" s="762" t="s">
        <v>846</v>
      </c>
      <c r="W172" s="760" t="s">
        <v>846</v>
      </c>
      <c r="X172" s="760" t="s">
        <v>3273</v>
      </c>
      <c r="Y172" s="763" t="s">
        <v>3265</v>
      </c>
    </row>
    <row r="173" spans="1:25" s="158" customFormat="1">
      <c r="A173" s="759">
        <v>2020</v>
      </c>
      <c r="B173" s="760" t="s">
        <v>3727</v>
      </c>
      <c r="C173" s="760" t="s">
        <v>3724</v>
      </c>
      <c r="D173" s="760" t="s">
        <v>3259</v>
      </c>
      <c r="E173" s="760" t="s">
        <v>3183</v>
      </c>
      <c r="F173" s="760" t="s">
        <v>3728</v>
      </c>
      <c r="G173" s="760">
        <v>18666666</v>
      </c>
      <c r="H173" s="760">
        <v>18666666</v>
      </c>
      <c r="I173" s="760" t="s">
        <v>846</v>
      </c>
      <c r="J173" s="760" t="s">
        <v>846</v>
      </c>
      <c r="K173" s="760" t="s">
        <v>3271</v>
      </c>
      <c r="L173" s="761">
        <v>44054</v>
      </c>
      <c r="M173" s="761">
        <v>44195</v>
      </c>
      <c r="N173" s="760">
        <v>2666666</v>
      </c>
      <c r="O173" s="760">
        <v>20</v>
      </c>
      <c r="P173" s="760" t="s">
        <v>3644</v>
      </c>
      <c r="Q173" s="760" t="s">
        <v>846</v>
      </c>
      <c r="R173" s="760" t="s">
        <v>846</v>
      </c>
      <c r="S173" s="761">
        <v>44368</v>
      </c>
      <c r="T173" s="760" t="s">
        <v>3263</v>
      </c>
      <c r="U173" s="760" t="s">
        <v>846</v>
      </c>
      <c r="V173" s="762" t="s">
        <v>846</v>
      </c>
      <c r="W173" s="760" t="s">
        <v>846</v>
      </c>
      <c r="X173" s="760" t="s">
        <v>3273</v>
      </c>
      <c r="Y173" s="763" t="s">
        <v>3265</v>
      </c>
    </row>
    <row r="174" spans="1:25" s="158" customFormat="1">
      <c r="A174" s="759">
        <v>2020</v>
      </c>
      <c r="B174" s="760" t="s">
        <v>3729</v>
      </c>
      <c r="C174" s="760" t="s">
        <v>3724</v>
      </c>
      <c r="D174" s="760" t="s">
        <v>3259</v>
      </c>
      <c r="E174" s="760" t="s">
        <v>3183</v>
      </c>
      <c r="F174" s="760" t="s">
        <v>3430</v>
      </c>
      <c r="G174" s="760">
        <v>18666667</v>
      </c>
      <c r="H174" s="760">
        <v>18666667</v>
      </c>
      <c r="I174" s="760" t="s">
        <v>846</v>
      </c>
      <c r="J174" s="760" t="s">
        <v>846</v>
      </c>
      <c r="K174" s="760" t="s">
        <v>3271</v>
      </c>
      <c r="L174" s="761">
        <v>44054</v>
      </c>
      <c r="M174" s="761">
        <v>44195</v>
      </c>
      <c r="N174" s="760">
        <v>2666667</v>
      </c>
      <c r="O174" s="760">
        <v>20</v>
      </c>
      <c r="P174" s="760" t="s">
        <v>3650</v>
      </c>
      <c r="Q174" s="760" t="s">
        <v>846</v>
      </c>
      <c r="R174" s="760" t="s">
        <v>846</v>
      </c>
      <c r="S174" s="761">
        <v>44362</v>
      </c>
      <c r="T174" s="760" t="s">
        <v>3263</v>
      </c>
      <c r="U174" s="760" t="s">
        <v>846</v>
      </c>
      <c r="V174" s="762" t="s">
        <v>846</v>
      </c>
      <c r="W174" s="760" t="s">
        <v>846</v>
      </c>
      <c r="X174" s="760" t="s">
        <v>3273</v>
      </c>
      <c r="Y174" s="763" t="s">
        <v>3265</v>
      </c>
    </row>
    <row r="175" spans="1:25" s="158" customFormat="1">
      <c r="A175" s="759">
        <v>2020</v>
      </c>
      <c r="B175" s="760" t="s">
        <v>3730</v>
      </c>
      <c r="C175" s="760" t="s">
        <v>3602</v>
      </c>
      <c r="D175" s="760" t="s">
        <v>3259</v>
      </c>
      <c r="E175" s="760" t="s">
        <v>3183</v>
      </c>
      <c r="F175" s="760" t="s">
        <v>3731</v>
      </c>
      <c r="G175" s="760">
        <v>19880000</v>
      </c>
      <c r="H175" s="760">
        <v>19880000</v>
      </c>
      <c r="I175" s="760" t="s">
        <v>846</v>
      </c>
      <c r="J175" s="760" t="s">
        <v>846</v>
      </c>
      <c r="K175" s="760" t="s">
        <v>3271</v>
      </c>
      <c r="L175" s="761">
        <v>44056</v>
      </c>
      <c r="M175" s="761">
        <v>44200</v>
      </c>
      <c r="N175" s="760">
        <v>3080000</v>
      </c>
      <c r="O175" s="760">
        <v>22</v>
      </c>
      <c r="P175" s="760" t="s">
        <v>3314</v>
      </c>
      <c r="Q175" s="760" t="s">
        <v>846</v>
      </c>
      <c r="R175" s="760" t="s">
        <v>846</v>
      </c>
      <c r="S175" s="761">
        <v>44368</v>
      </c>
      <c r="T175" s="760" t="s">
        <v>3263</v>
      </c>
      <c r="U175" s="760" t="s">
        <v>846</v>
      </c>
      <c r="V175" s="762" t="s">
        <v>846</v>
      </c>
      <c r="W175" s="760" t="s">
        <v>846</v>
      </c>
      <c r="X175" s="760" t="s">
        <v>3273</v>
      </c>
      <c r="Y175" s="763" t="s">
        <v>3265</v>
      </c>
    </row>
    <row r="176" spans="1:25" s="158" customFormat="1">
      <c r="A176" s="759">
        <v>2020</v>
      </c>
      <c r="B176" s="760" t="s">
        <v>3732</v>
      </c>
      <c r="C176" s="760" t="s">
        <v>3733</v>
      </c>
      <c r="D176" s="760" t="s">
        <v>3259</v>
      </c>
      <c r="E176" s="760" t="s">
        <v>3183</v>
      </c>
      <c r="F176" s="760" t="s">
        <v>3734</v>
      </c>
      <c r="G176" s="760">
        <v>25800000</v>
      </c>
      <c r="H176" s="760">
        <v>25800000</v>
      </c>
      <c r="I176" s="760" t="s">
        <v>846</v>
      </c>
      <c r="J176" s="760" t="s">
        <v>846</v>
      </c>
      <c r="K176" s="760" t="s">
        <v>3735</v>
      </c>
      <c r="L176" s="761">
        <v>44034</v>
      </c>
      <c r="M176" s="761">
        <v>44231</v>
      </c>
      <c r="N176" s="760">
        <v>8600000</v>
      </c>
      <c r="O176" s="760">
        <v>60</v>
      </c>
      <c r="P176" s="760" t="s">
        <v>3625</v>
      </c>
      <c r="Q176" s="760" t="s">
        <v>846</v>
      </c>
      <c r="R176" s="760" t="s">
        <v>846</v>
      </c>
      <c r="S176" s="761">
        <v>44340</v>
      </c>
      <c r="T176" s="760" t="s">
        <v>3263</v>
      </c>
      <c r="U176" s="760" t="s">
        <v>846</v>
      </c>
      <c r="V176" s="762" t="s">
        <v>846</v>
      </c>
      <c r="W176" s="760" t="s">
        <v>846</v>
      </c>
      <c r="X176" s="760" t="s">
        <v>3273</v>
      </c>
      <c r="Y176" s="763" t="s">
        <v>3265</v>
      </c>
    </row>
    <row r="177" spans="1:25" s="158" customFormat="1">
      <c r="A177" s="759">
        <v>2020</v>
      </c>
      <c r="B177" s="760" t="s">
        <v>3736</v>
      </c>
      <c r="C177" s="760" t="s">
        <v>3455</v>
      </c>
      <c r="D177" s="760" t="s">
        <v>3455</v>
      </c>
      <c r="E177" s="760" t="s">
        <v>3455</v>
      </c>
      <c r="F177" s="760" t="s">
        <v>3456</v>
      </c>
      <c r="G177" s="760" t="s">
        <v>3455</v>
      </c>
      <c r="H177" s="760" t="s">
        <v>3455</v>
      </c>
      <c r="I177" s="760" t="s">
        <v>3455</v>
      </c>
      <c r="J177" s="760" t="s">
        <v>3455</v>
      </c>
      <c r="K177" s="760" t="s">
        <v>3455</v>
      </c>
      <c r="L177" s="761" t="s">
        <v>3455</v>
      </c>
      <c r="M177" s="761" t="s">
        <v>3455</v>
      </c>
      <c r="N177" s="760" t="s">
        <v>3455</v>
      </c>
      <c r="O177" s="760" t="s">
        <v>3455</v>
      </c>
      <c r="P177" s="760" t="s">
        <v>3455</v>
      </c>
      <c r="Q177" s="760" t="s">
        <v>3455</v>
      </c>
      <c r="R177" s="760" t="s">
        <v>3455</v>
      </c>
      <c r="S177" s="761" t="s">
        <v>3455</v>
      </c>
      <c r="T177" s="760" t="s">
        <v>3455</v>
      </c>
      <c r="U177" s="760" t="s">
        <v>3455</v>
      </c>
      <c r="V177" s="762" t="s">
        <v>3455</v>
      </c>
      <c r="W177" s="760" t="s">
        <v>3455</v>
      </c>
      <c r="X177" s="760" t="s">
        <v>3457</v>
      </c>
      <c r="Y177" s="763" t="s">
        <v>3455</v>
      </c>
    </row>
    <row r="178" spans="1:25" s="158" customFormat="1">
      <c r="A178" s="759">
        <v>2020</v>
      </c>
      <c r="B178" s="760" t="s">
        <v>3737</v>
      </c>
      <c r="C178" s="760" t="s">
        <v>3738</v>
      </c>
      <c r="D178" s="760" t="s">
        <v>3259</v>
      </c>
      <c r="E178" s="760" t="s">
        <v>3183</v>
      </c>
      <c r="F178" s="760" t="s">
        <v>1260</v>
      </c>
      <c r="G178" s="760">
        <v>23100000</v>
      </c>
      <c r="H178" s="760">
        <v>23100000</v>
      </c>
      <c r="I178" s="760" t="s">
        <v>846</v>
      </c>
      <c r="J178" s="760" t="s">
        <v>846</v>
      </c>
      <c r="K178" s="760" t="s">
        <v>3271</v>
      </c>
      <c r="L178" s="761">
        <v>44046</v>
      </c>
      <c r="M178" s="761">
        <v>44228</v>
      </c>
      <c r="N178" s="760">
        <v>7700000</v>
      </c>
      <c r="O178" s="760">
        <v>60</v>
      </c>
      <c r="P178" s="760" t="s">
        <v>3625</v>
      </c>
      <c r="Q178" s="760" t="s">
        <v>846</v>
      </c>
      <c r="R178" s="760" t="s">
        <v>846</v>
      </c>
      <c r="S178" s="761">
        <v>44382</v>
      </c>
      <c r="T178" s="760" t="s">
        <v>3263</v>
      </c>
      <c r="U178" s="760" t="s">
        <v>846</v>
      </c>
      <c r="V178" s="762" t="s">
        <v>846</v>
      </c>
      <c r="W178" s="760" t="s">
        <v>846</v>
      </c>
      <c r="X178" s="760" t="s">
        <v>3273</v>
      </c>
      <c r="Y178" s="763" t="s">
        <v>3265</v>
      </c>
    </row>
    <row r="179" spans="1:25" s="158" customFormat="1">
      <c r="A179" s="759">
        <v>2020</v>
      </c>
      <c r="B179" s="760" t="s">
        <v>3739</v>
      </c>
      <c r="C179" s="760" t="s">
        <v>3740</v>
      </c>
      <c r="D179" s="760" t="s">
        <v>3259</v>
      </c>
      <c r="E179" s="760" t="s">
        <v>3183</v>
      </c>
      <c r="F179" s="760" t="s">
        <v>330</v>
      </c>
      <c r="G179" s="760">
        <v>29400000</v>
      </c>
      <c r="H179" s="760">
        <v>29400000</v>
      </c>
      <c r="I179" s="760" t="s">
        <v>846</v>
      </c>
      <c r="J179" s="760" t="s">
        <v>846</v>
      </c>
      <c r="K179" s="760" t="s">
        <v>3271</v>
      </c>
      <c r="L179" s="761">
        <v>44047</v>
      </c>
      <c r="M179" s="761">
        <v>44230</v>
      </c>
      <c r="N179" s="760">
        <v>9800000</v>
      </c>
      <c r="O179" s="760">
        <v>60</v>
      </c>
      <c r="P179" s="760" t="s">
        <v>3378</v>
      </c>
      <c r="Q179" s="760" t="s">
        <v>846</v>
      </c>
      <c r="R179" s="760" t="s">
        <v>846</v>
      </c>
      <c r="S179" s="761">
        <v>44350</v>
      </c>
      <c r="T179" s="760" t="s">
        <v>3263</v>
      </c>
      <c r="U179" s="760" t="s">
        <v>846</v>
      </c>
      <c r="V179" s="762" t="s">
        <v>846</v>
      </c>
      <c r="W179" s="760" t="s">
        <v>846</v>
      </c>
      <c r="X179" s="760" t="s">
        <v>3273</v>
      </c>
      <c r="Y179" s="763" t="s">
        <v>3265</v>
      </c>
    </row>
    <row r="180" spans="1:25" s="158" customFormat="1">
      <c r="A180" s="759">
        <v>2020</v>
      </c>
      <c r="B180" s="760" t="s">
        <v>3741</v>
      </c>
      <c r="C180" s="760" t="s">
        <v>3713</v>
      </c>
      <c r="D180" s="760" t="s">
        <v>3259</v>
      </c>
      <c r="E180" s="760" t="s">
        <v>3183</v>
      </c>
      <c r="F180" s="760" t="s">
        <v>3473</v>
      </c>
      <c r="G180" s="760">
        <v>25200000</v>
      </c>
      <c r="H180" s="760">
        <v>25200000</v>
      </c>
      <c r="I180" s="760" t="s">
        <v>846</v>
      </c>
      <c r="J180" s="760" t="s">
        <v>846</v>
      </c>
      <c r="K180" s="760" t="s">
        <v>3714</v>
      </c>
      <c r="L180" s="761">
        <v>44035</v>
      </c>
      <c r="M180" s="761">
        <v>43839</v>
      </c>
      <c r="N180" s="760">
        <v>7200000</v>
      </c>
      <c r="O180" s="760">
        <v>48</v>
      </c>
      <c r="P180" s="760" t="s">
        <v>3272</v>
      </c>
      <c r="Q180" s="760" t="s">
        <v>846</v>
      </c>
      <c r="R180" s="760" t="s">
        <v>846</v>
      </c>
      <c r="S180" s="761">
        <v>44338</v>
      </c>
      <c r="T180" s="760" t="s">
        <v>3263</v>
      </c>
      <c r="U180" s="760" t="s">
        <v>846</v>
      </c>
      <c r="V180" s="762" t="s">
        <v>846</v>
      </c>
      <c r="W180" s="760" t="s">
        <v>846</v>
      </c>
      <c r="X180" s="760" t="s">
        <v>3273</v>
      </c>
      <c r="Y180" s="763" t="s">
        <v>3265</v>
      </c>
    </row>
    <row r="181" spans="1:25" s="158" customFormat="1">
      <c r="A181" s="759">
        <v>2020</v>
      </c>
      <c r="B181" s="760" t="s">
        <v>3742</v>
      </c>
      <c r="C181" s="760" t="s">
        <v>3743</v>
      </c>
      <c r="D181" s="760" t="s">
        <v>3259</v>
      </c>
      <c r="E181" s="760" t="s">
        <v>3183</v>
      </c>
      <c r="F181" s="760" t="s">
        <v>3744</v>
      </c>
      <c r="G181" s="760">
        <v>21200000</v>
      </c>
      <c r="H181" s="760">
        <v>21200000</v>
      </c>
      <c r="I181" s="760" t="s">
        <v>846</v>
      </c>
      <c r="J181" s="760" t="s">
        <v>846</v>
      </c>
      <c r="K181" s="760" t="s">
        <v>3271</v>
      </c>
      <c r="L181" s="761">
        <v>44034</v>
      </c>
      <c r="M181" s="761">
        <v>44156</v>
      </c>
      <c r="N181" s="760">
        <v>0</v>
      </c>
      <c r="O181" s="760">
        <v>0</v>
      </c>
      <c r="P181" s="760" t="s">
        <v>3499</v>
      </c>
      <c r="Q181" s="760" t="s">
        <v>846</v>
      </c>
      <c r="R181" s="760" t="s">
        <v>846</v>
      </c>
      <c r="S181" s="761">
        <v>44337</v>
      </c>
      <c r="T181" s="760" t="s">
        <v>3263</v>
      </c>
      <c r="U181" s="760" t="s">
        <v>846</v>
      </c>
      <c r="V181" s="762" t="s">
        <v>846</v>
      </c>
      <c r="W181" s="760" t="s">
        <v>846</v>
      </c>
      <c r="X181" s="760" t="s">
        <v>3273</v>
      </c>
      <c r="Y181" s="763" t="s">
        <v>3265</v>
      </c>
    </row>
    <row r="182" spans="1:25" s="158" customFormat="1">
      <c r="A182" s="759">
        <v>2020</v>
      </c>
      <c r="B182" s="760" t="s">
        <v>3745</v>
      </c>
      <c r="C182" s="760" t="s">
        <v>3435</v>
      </c>
      <c r="D182" s="760" t="s">
        <v>3259</v>
      </c>
      <c r="E182" s="760" t="s">
        <v>3183</v>
      </c>
      <c r="F182" s="760" t="s">
        <v>3436</v>
      </c>
      <c r="G182" s="760">
        <v>24000000</v>
      </c>
      <c r="H182" s="760">
        <v>24000000</v>
      </c>
      <c r="I182" s="760" t="s">
        <v>846</v>
      </c>
      <c r="J182" s="760" t="s">
        <v>846</v>
      </c>
      <c r="K182" s="760" t="s">
        <v>3271</v>
      </c>
      <c r="L182" s="761">
        <v>44054</v>
      </c>
      <c r="M182" s="761">
        <v>44206</v>
      </c>
      <c r="N182" s="760">
        <v>4800000</v>
      </c>
      <c r="O182" s="760">
        <v>30</v>
      </c>
      <c r="P182" s="760" t="s">
        <v>3436</v>
      </c>
      <c r="Q182" s="760" t="s">
        <v>846</v>
      </c>
      <c r="R182" s="760" t="s">
        <v>846</v>
      </c>
      <c r="S182" s="761">
        <v>44362</v>
      </c>
      <c r="T182" s="760" t="s">
        <v>3263</v>
      </c>
      <c r="U182" s="760" t="s">
        <v>846</v>
      </c>
      <c r="V182" s="762" t="s">
        <v>846</v>
      </c>
      <c r="W182" s="760" t="s">
        <v>846</v>
      </c>
      <c r="X182" s="760" t="s">
        <v>3273</v>
      </c>
      <c r="Y182" s="763" t="s">
        <v>3265</v>
      </c>
    </row>
    <row r="183" spans="1:25" s="158" customFormat="1">
      <c r="A183" s="759">
        <v>2020</v>
      </c>
      <c r="B183" s="760" t="s">
        <v>3746</v>
      </c>
      <c r="C183" s="760" t="s">
        <v>3747</v>
      </c>
      <c r="D183" s="760" t="s">
        <v>3259</v>
      </c>
      <c r="E183" s="760" t="s">
        <v>3183</v>
      </c>
      <c r="F183" s="760" t="s">
        <v>3445</v>
      </c>
      <c r="G183" s="760">
        <v>43200000</v>
      </c>
      <c r="H183" s="760">
        <v>43200000</v>
      </c>
      <c r="I183" s="760" t="s">
        <v>846</v>
      </c>
      <c r="J183" s="760" t="s">
        <v>846</v>
      </c>
      <c r="K183" s="760" t="s">
        <v>3261</v>
      </c>
      <c r="L183" s="761">
        <v>44028</v>
      </c>
      <c r="M183" s="761">
        <v>44211</v>
      </c>
      <c r="N183" s="760">
        <v>14400000</v>
      </c>
      <c r="O183" s="760">
        <v>60</v>
      </c>
      <c r="P183" s="760" t="s">
        <v>3545</v>
      </c>
      <c r="Q183" s="760" t="s">
        <v>846</v>
      </c>
      <c r="R183" s="760" t="s">
        <v>846</v>
      </c>
      <c r="S183" s="761">
        <v>44335</v>
      </c>
      <c r="T183" s="760" t="s">
        <v>3263</v>
      </c>
      <c r="U183" s="760" t="s">
        <v>846</v>
      </c>
      <c r="V183" s="762" t="s">
        <v>846</v>
      </c>
      <c r="W183" s="760" t="s">
        <v>846</v>
      </c>
      <c r="X183" s="760" t="s">
        <v>3273</v>
      </c>
      <c r="Y183" s="763" t="s">
        <v>3265</v>
      </c>
    </row>
    <row r="184" spans="1:25" s="158" customFormat="1">
      <c r="A184" s="759">
        <v>2020</v>
      </c>
      <c r="B184" s="760" t="s">
        <v>3748</v>
      </c>
      <c r="C184" s="760" t="s">
        <v>3749</v>
      </c>
      <c r="D184" s="760" t="s">
        <v>3259</v>
      </c>
      <c r="E184" s="760" t="s">
        <v>3183</v>
      </c>
      <c r="F184" s="760" t="s">
        <v>3464</v>
      </c>
      <c r="G184" s="760">
        <v>22400000</v>
      </c>
      <c r="H184" s="760">
        <v>22400000</v>
      </c>
      <c r="I184" s="760" t="s">
        <v>846</v>
      </c>
      <c r="J184" s="760" t="s">
        <v>846</v>
      </c>
      <c r="K184" s="760" t="s">
        <v>3750</v>
      </c>
      <c r="L184" s="761">
        <v>44030</v>
      </c>
      <c r="M184" s="761">
        <v>44198</v>
      </c>
      <c r="N184" s="760">
        <v>5600000</v>
      </c>
      <c r="O184" s="760">
        <v>40</v>
      </c>
      <c r="P184" s="760" t="s">
        <v>3272</v>
      </c>
      <c r="Q184" s="760" t="s">
        <v>846</v>
      </c>
      <c r="R184" s="760" t="s">
        <v>846</v>
      </c>
      <c r="S184" s="761">
        <v>44346</v>
      </c>
      <c r="T184" s="760" t="s">
        <v>3263</v>
      </c>
      <c r="U184" s="760" t="s">
        <v>846</v>
      </c>
      <c r="V184" s="762" t="s">
        <v>846</v>
      </c>
      <c r="W184" s="760" t="s">
        <v>846</v>
      </c>
      <c r="X184" s="760" t="s">
        <v>3273</v>
      </c>
      <c r="Y184" s="763" t="s">
        <v>3265</v>
      </c>
    </row>
    <row r="185" spans="1:25" s="158" customFormat="1">
      <c r="A185" s="759">
        <v>2020</v>
      </c>
      <c r="B185" s="760" t="s">
        <v>3751</v>
      </c>
      <c r="C185" s="760" t="s">
        <v>3258</v>
      </c>
      <c r="D185" s="760" t="s">
        <v>3259</v>
      </c>
      <c r="E185" s="760" t="s">
        <v>3183</v>
      </c>
      <c r="F185" s="760" t="s">
        <v>3752</v>
      </c>
      <c r="G185" s="760">
        <v>27000000</v>
      </c>
      <c r="H185" s="760">
        <v>27000000</v>
      </c>
      <c r="I185" s="760" t="s">
        <v>846</v>
      </c>
      <c r="J185" s="760" t="s">
        <v>846</v>
      </c>
      <c r="K185" s="760" t="s">
        <v>3613</v>
      </c>
      <c r="L185" s="761">
        <v>44028</v>
      </c>
      <c r="M185" s="761">
        <v>44210</v>
      </c>
      <c r="N185" s="760">
        <v>9000000</v>
      </c>
      <c r="O185" s="760">
        <v>60</v>
      </c>
      <c r="P185" s="760" t="s">
        <v>3262</v>
      </c>
      <c r="Q185" s="760" t="s">
        <v>846</v>
      </c>
      <c r="R185" s="760" t="s">
        <v>846</v>
      </c>
      <c r="S185" s="761">
        <v>44346</v>
      </c>
      <c r="T185" s="760" t="s">
        <v>3263</v>
      </c>
      <c r="U185" s="760" t="s">
        <v>846</v>
      </c>
      <c r="V185" s="762" t="s">
        <v>846</v>
      </c>
      <c r="W185" s="760" t="s">
        <v>846</v>
      </c>
      <c r="X185" s="760" t="s">
        <v>3273</v>
      </c>
      <c r="Y185" s="763" t="s">
        <v>3265</v>
      </c>
    </row>
    <row r="186" spans="1:25" s="158" customFormat="1">
      <c r="A186" s="759">
        <v>2020</v>
      </c>
      <c r="B186" s="760" t="s">
        <v>3753</v>
      </c>
      <c r="C186" s="760" t="s">
        <v>3754</v>
      </c>
      <c r="D186" s="760" t="s">
        <v>3259</v>
      </c>
      <c r="E186" s="760" t="s">
        <v>3183</v>
      </c>
      <c r="F186" s="760" t="s">
        <v>3260</v>
      </c>
      <c r="G186" s="760">
        <v>27000000</v>
      </c>
      <c r="H186" s="760">
        <v>27000000</v>
      </c>
      <c r="I186" s="760" t="s">
        <v>846</v>
      </c>
      <c r="J186" s="760" t="s">
        <v>846</v>
      </c>
      <c r="K186" s="760" t="s">
        <v>3613</v>
      </c>
      <c r="L186" s="761">
        <v>44028</v>
      </c>
      <c r="M186" s="761">
        <v>44210</v>
      </c>
      <c r="N186" s="760">
        <v>9000000</v>
      </c>
      <c r="O186" s="760">
        <v>60</v>
      </c>
      <c r="P186" s="760" t="s">
        <v>3262</v>
      </c>
      <c r="Q186" s="760" t="s">
        <v>846</v>
      </c>
      <c r="R186" s="760" t="s">
        <v>846</v>
      </c>
      <c r="S186" s="761">
        <v>44332</v>
      </c>
      <c r="T186" s="760" t="s">
        <v>3263</v>
      </c>
      <c r="U186" s="760" t="s">
        <v>846</v>
      </c>
      <c r="V186" s="762" t="s">
        <v>846</v>
      </c>
      <c r="W186" s="760" t="s">
        <v>846</v>
      </c>
      <c r="X186" s="760" t="s">
        <v>3273</v>
      </c>
      <c r="Y186" s="763" t="s">
        <v>3265</v>
      </c>
    </row>
    <row r="187" spans="1:25" s="158" customFormat="1">
      <c r="A187" s="759">
        <v>2020</v>
      </c>
      <c r="B187" s="760" t="s">
        <v>3755</v>
      </c>
      <c r="C187" s="760" t="s">
        <v>3756</v>
      </c>
      <c r="D187" s="760" t="s">
        <v>3259</v>
      </c>
      <c r="E187" s="760" t="s">
        <v>3183</v>
      </c>
      <c r="F187" s="760" t="s">
        <v>3757</v>
      </c>
      <c r="G187" s="760">
        <v>28000000</v>
      </c>
      <c r="H187" s="760">
        <v>28000000</v>
      </c>
      <c r="I187" s="760" t="s">
        <v>846</v>
      </c>
      <c r="J187" s="760" t="s">
        <v>846</v>
      </c>
      <c r="K187" s="760" t="s">
        <v>3714</v>
      </c>
      <c r="L187" s="761">
        <v>44033</v>
      </c>
      <c r="M187" s="761">
        <v>44210</v>
      </c>
      <c r="N187" s="760">
        <v>8800000</v>
      </c>
      <c r="O187" s="760">
        <v>55</v>
      </c>
      <c r="P187" s="760" t="s">
        <v>3451</v>
      </c>
      <c r="Q187" s="760" t="s">
        <v>846</v>
      </c>
      <c r="R187" s="760" t="s">
        <v>846</v>
      </c>
      <c r="S187" s="761">
        <v>44346</v>
      </c>
      <c r="T187" s="760" t="s">
        <v>3263</v>
      </c>
      <c r="U187" s="760" t="s">
        <v>846</v>
      </c>
      <c r="V187" s="762" t="s">
        <v>846</v>
      </c>
      <c r="W187" s="760" t="s">
        <v>846</v>
      </c>
      <c r="X187" s="760" t="s">
        <v>3273</v>
      </c>
      <c r="Y187" s="763" t="s">
        <v>3265</v>
      </c>
    </row>
    <row r="188" spans="1:25" s="158" customFormat="1">
      <c r="A188" s="759">
        <v>2020</v>
      </c>
      <c r="B188" s="760" t="s">
        <v>3758</v>
      </c>
      <c r="C188" s="760" t="s">
        <v>3759</v>
      </c>
      <c r="D188" s="760" t="s">
        <v>3259</v>
      </c>
      <c r="E188" s="760" t="s">
        <v>3183</v>
      </c>
      <c r="F188" s="760" t="s">
        <v>3415</v>
      </c>
      <c r="G188" s="760">
        <v>11733333</v>
      </c>
      <c r="H188" s="760">
        <v>11733333</v>
      </c>
      <c r="I188" s="760" t="s">
        <v>846</v>
      </c>
      <c r="J188" s="760" t="s">
        <v>846</v>
      </c>
      <c r="K188" s="760" t="s">
        <v>3750</v>
      </c>
      <c r="L188" s="761">
        <v>44034</v>
      </c>
      <c r="M188" s="761">
        <v>44196</v>
      </c>
      <c r="N188" s="760">
        <v>2933333</v>
      </c>
      <c r="O188" s="760">
        <v>40</v>
      </c>
      <c r="P188" s="760" t="s">
        <v>3314</v>
      </c>
      <c r="Q188" s="760" t="s">
        <v>846</v>
      </c>
      <c r="R188" s="760" t="s">
        <v>846</v>
      </c>
      <c r="S188" s="761">
        <v>44347</v>
      </c>
      <c r="T188" s="760" t="s">
        <v>3263</v>
      </c>
      <c r="U188" s="760" t="s">
        <v>846</v>
      </c>
      <c r="V188" s="762" t="s">
        <v>846</v>
      </c>
      <c r="W188" s="760" t="s">
        <v>846</v>
      </c>
      <c r="X188" s="760" t="s">
        <v>3273</v>
      </c>
      <c r="Y188" s="763" t="s">
        <v>3265</v>
      </c>
    </row>
    <row r="189" spans="1:25" s="158" customFormat="1">
      <c r="A189" s="759">
        <v>2020</v>
      </c>
      <c r="B189" s="760" t="s">
        <v>3760</v>
      </c>
      <c r="C189" s="760" t="s">
        <v>3761</v>
      </c>
      <c r="D189" s="760" t="s">
        <v>3259</v>
      </c>
      <c r="E189" s="760" t="s">
        <v>3183</v>
      </c>
      <c r="F189" s="760" t="s">
        <v>3364</v>
      </c>
      <c r="G189" s="760">
        <v>11070000</v>
      </c>
      <c r="H189" s="760">
        <v>11070000</v>
      </c>
      <c r="I189" s="760" t="s">
        <v>846</v>
      </c>
      <c r="J189" s="760" t="s">
        <v>846</v>
      </c>
      <c r="K189" s="760" t="s">
        <v>3261</v>
      </c>
      <c r="L189" s="761">
        <v>44033</v>
      </c>
      <c r="M189" s="761">
        <v>44216</v>
      </c>
      <c r="N189" s="760">
        <v>3690000</v>
      </c>
      <c r="O189" s="760">
        <v>60</v>
      </c>
      <c r="P189" s="760" t="s">
        <v>3365</v>
      </c>
      <c r="Q189" s="760" t="s">
        <v>846</v>
      </c>
      <c r="R189" s="760" t="s">
        <v>846</v>
      </c>
      <c r="S189" s="761">
        <v>44347</v>
      </c>
      <c r="T189" s="760" t="s">
        <v>3263</v>
      </c>
      <c r="U189" s="760" t="s">
        <v>846</v>
      </c>
      <c r="V189" s="762" t="s">
        <v>846</v>
      </c>
      <c r="W189" s="760" t="s">
        <v>846</v>
      </c>
      <c r="X189" s="760" t="s">
        <v>3273</v>
      </c>
      <c r="Y189" s="763" t="s">
        <v>3265</v>
      </c>
    </row>
    <row r="190" spans="1:25" s="158" customFormat="1">
      <c r="A190" s="759">
        <v>2020</v>
      </c>
      <c r="B190" s="760" t="s">
        <v>3762</v>
      </c>
      <c r="C190" s="760" t="s">
        <v>3763</v>
      </c>
      <c r="D190" s="760" t="s">
        <v>3259</v>
      </c>
      <c r="E190" s="760" t="s">
        <v>3183</v>
      </c>
      <c r="F190" s="760" t="s">
        <v>3764</v>
      </c>
      <c r="G190" s="760">
        <v>26250000</v>
      </c>
      <c r="H190" s="760">
        <v>26250000</v>
      </c>
      <c r="I190" s="760" t="s">
        <v>846</v>
      </c>
      <c r="J190" s="760" t="s">
        <v>846</v>
      </c>
      <c r="K190" s="760" t="s">
        <v>3750</v>
      </c>
      <c r="L190" s="761">
        <v>44034</v>
      </c>
      <c r="M190" s="761">
        <v>44211</v>
      </c>
      <c r="N190" s="760">
        <v>8250000</v>
      </c>
      <c r="O190" s="760">
        <v>55</v>
      </c>
      <c r="P190" s="760" t="s">
        <v>3765</v>
      </c>
      <c r="Q190" s="760" t="s">
        <v>846</v>
      </c>
      <c r="R190" s="760" t="s">
        <v>846</v>
      </c>
      <c r="S190" s="761">
        <v>44347</v>
      </c>
      <c r="T190" s="760" t="s">
        <v>3263</v>
      </c>
      <c r="U190" s="760" t="s">
        <v>846</v>
      </c>
      <c r="V190" s="762" t="s">
        <v>846</v>
      </c>
      <c r="W190" s="760" t="s">
        <v>846</v>
      </c>
      <c r="X190" s="760" t="s">
        <v>3273</v>
      </c>
      <c r="Y190" s="763" t="s">
        <v>3265</v>
      </c>
    </row>
    <row r="191" spans="1:25" s="158" customFormat="1">
      <c r="A191" s="759">
        <v>2020</v>
      </c>
      <c r="B191" s="760" t="s">
        <v>3766</v>
      </c>
      <c r="C191" s="760" t="s">
        <v>3767</v>
      </c>
      <c r="D191" s="760" t="s">
        <v>3259</v>
      </c>
      <c r="E191" s="760" t="s">
        <v>3183</v>
      </c>
      <c r="F191" s="760" t="s">
        <v>3367</v>
      </c>
      <c r="G191" s="760">
        <v>11340000</v>
      </c>
      <c r="H191" s="760">
        <v>11340000</v>
      </c>
      <c r="I191" s="760" t="s">
        <v>846</v>
      </c>
      <c r="J191" s="760" t="s">
        <v>846</v>
      </c>
      <c r="K191" s="760" t="s">
        <v>3261</v>
      </c>
      <c r="L191" s="761">
        <v>44033</v>
      </c>
      <c r="M191" s="761">
        <v>44216</v>
      </c>
      <c r="N191" s="760">
        <v>3960000</v>
      </c>
      <c r="O191" s="760">
        <v>60</v>
      </c>
      <c r="P191" s="760" t="s">
        <v>3365</v>
      </c>
      <c r="Q191" s="760" t="s">
        <v>846</v>
      </c>
      <c r="R191" s="760" t="s">
        <v>846</v>
      </c>
      <c r="S191" s="761">
        <v>44347</v>
      </c>
      <c r="T191" s="760" t="s">
        <v>3263</v>
      </c>
      <c r="U191" s="760" t="s">
        <v>846</v>
      </c>
      <c r="V191" s="762" t="s">
        <v>846</v>
      </c>
      <c r="W191" s="760" t="s">
        <v>846</v>
      </c>
      <c r="X191" s="760" t="s">
        <v>3273</v>
      </c>
      <c r="Y191" s="763" t="s">
        <v>3265</v>
      </c>
    </row>
    <row r="192" spans="1:25" s="158" customFormat="1">
      <c r="A192" s="759">
        <v>2020</v>
      </c>
      <c r="B192" s="760" t="s">
        <v>3768</v>
      </c>
      <c r="C192" s="760" t="s">
        <v>3767</v>
      </c>
      <c r="D192" s="760" t="s">
        <v>3259</v>
      </c>
      <c r="E192" s="760" t="s">
        <v>3183</v>
      </c>
      <c r="F192" s="760" t="s">
        <v>3769</v>
      </c>
      <c r="G192" s="760">
        <v>11070000</v>
      </c>
      <c r="H192" s="760">
        <v>11070000</v>
      </c>
      <c r="I192" s="760" t="s">
        <v>846</v>
      </c>
      <c r="J192" s="760" t="s">
        <v>846</v>
      </c>
      <c r="K192" s="760" t="s">
        <v>3261</v>
      </c>
      <c r="L192" s="761">
        <v>44033</v>
      </c>
      <c r="M192" s="761">
        <v>44216</v>
      </c>
      <c r="N192" s="760">
        <v>3690000</v>
      </c>
      <c r="O192" s="760">
        <v>60</v>
      </c>
      <c r="P192" s="760" t="s">
        <v>3365</v>
      </c>
      <c r="Q192" s="760" t="s">
        <v>846</v>
      </c>
      <c r="R192" s="760" t="s">
        <v>846</v>
      </c>
      <c r="S192" s="761">
        <v>44347</v>
      </c>
      <c r="T192" s="760" t="s">
        <v>3263</v>
      </c>
      <c r="U192" s="760" t="s">
        <v>846</v>
      </c>
      <c r="V192" s="762" t="s">
        <v>846</v>
      </c>
      <c r="W192" s="760" t="s">
        <v>846</v>
      </c>
      <c r="X192" s="760" t="s">
        <v>3273</v>
      </c>
      <c r="Y192" s="763" t="s">
        <v>3265</v>
      </c>
    </row>
    <row r="193" spans="1:25" s="158" customFormat="1">
      <c r="A193" s="759">
        <v>2020</v>
      </c>
      <c r="B193" s="760" t="s">
        <v>3770</v>
      </c>
      <c r="C193" s="760" t="s">
        <v>3771</v>
      </c>
      <c r="D193" s="760" t="s">
        <v>3259</v>
      </c>
      <c r="E193" s="760" t="s">
        <v>3183</v>
      </c>
      <c r="F193" s="760" t="s">
        <v>3772</v>
      </c>
      <c r="G193" s="760">
        <v>23333333</v>
      </c>
      <c r="H193" s="760">
        <v>23333333</v>
      </c>
      <c r="I193" s="760" t="s">
        <v>846</v>
      </c>
      <c r="J193" s="760" t="s">
        <v>846</v>
      </c>
      <c r="K193" s="760" t="s">
        <v>3773</v>
      </c>
      <c r="L193" s="761">
        <v>44033</v>
      </c>
      <c r="M193" s="761">
        <v>44211</v>
      </c>
      <c r="N193" s="760">
        <v>7333333</v>
      </c>
      <c r="O193" s="760">
        <v>55</v>
      </c>
      <c r="P193" s="760" t="s">
        <v>3272</v>
      </c>
      <c r="Q193" s="760" t="s">
        <v>846</v>
      </c>
      <c r="R193" s="760" t="s">
        <v>846</v>
      </c>
      <c r="S193" s="761">
        <v>44346</v>
      </c>
      <c r="T193" s="760" t="s">
        <v>3263</v>
      </c>
      <c r="U193" s="760" t="s">
        <v>846</v>
      </c>
      <c r="V193" s="762" t="s">
        <v>846</v>
      </c>
      <c r="W193" s="760" t="s">
        <v>846</v>
      </c>
      <c r="X193" s="760" t="s">
        <v>3273</v>
      </c>
      <c r="Y193" s="763" t="s">
        <v>3265</v>
      </c>
    </row>
    <row r="194" spans="1:25" s="158" customFormat="1">
      <c r="A194" s="759">
        <v>2020</v>
      </c>
      <c r="B194" s="760" t="s">
        <v>3774</v>
      </c>
      <c r="C194" s="760" t="s">
        <v>3775</v>
      </c>
      <c r="D194" s="760" t="s">
        <v>3259</v>
      </c>
      <c r="E194" s="760" t="s">
        <v>3183</v>
      </c>
      <c r="F194" s="760" t="s">
        <v>3776</v>
      </c>
      <c r="G194" s="760">
        <v>14130000</v>
      </c>
      <c r="H194" s="760">
        <v>14130000</v>
      </c>
      <c r="I194" s="760" t="s">
        <v>846</v>
      </c>
      <c r="J194" s="760" t="s">
        <v>846</v>
      </c>
      <c r="K194" s="760" t="s">
        <v>3777</v>
      </c>
      <c r="L194" s="761">
        <v>44036</v>
      </c>
      <c r="M194" s="761">
        <v>44195</v>
      </c>
      <c r="N194" s="760">
        <v>3330000</v>
      </c>
      <c r="O194" s="760">
        <v>37</v>
      </c>
      <c r="P194" s="760" t="s">
        <v>3499</v>
      </c>
      <c r="Q194" s="760" t="s">
        <v>846</v>
      </c>
      <c r="R194" s="760" t="s">
        <v>846</v>
      </c>
      <c r="S194" s="761">
        <v>44352</v>
      </c>
      <c r="T194" s="760" t="s">
        <v>3263</v>
      </c>
      <c r="U194" s="760" t="s">
        <v>846</v>
      </c>
      <c r="V194" s="762" t="s">
        <v>846</v>
      </c>
      <c r="W194" s="760" t="s">
        <v>846</v>
      </c>
      <c r="X194" s="760" t="s">
        <v>3273</v>
      </c>
      <c r="Y194" s="763" t="s">
        <v>3265</v>
      </c>
    </row>
    <row r="195" spans="1:25" s="158" customFormat="1">
      <c r="A195" s="759">
        <v>2020</v>
      </c>
      <c r="B195" s="760" t="s">
        <v>3778</v>
      </c>
      <c r="C195" s="760" t="s">
        <v>3779</v>
      </c>
      <c r="D195" s="760" t="s">
        <v>3259</v>
      </c>
      <c r="E195" s="760" t="s">
        <v>3183</v>
      </c>
      <c r="F195" s="760" t="s">
        <v>3780</v>
      </c>
      <c r="G195" s="760">
        <v>16000000</v>
      </c>
      <c r="H195" s="760">
        <v>16000000</v>
      </c>
      <c r="I195" s="760" t="s">
        <v>846</v>
      </c>
      <c r="J195" s="760" t="s">
        <v>846</v>
      </c>
      <c r="K195" s="760" t="s">
        <v>3271</v>
      </c>
      <c r="L195" s="761">
        <v>44035</v>
      </c>
      <c r="M195" s="761">
        <v>44157</v>
      </c>
      <c r="N195" s="760">
        <v>0</v>
      </c>
      <c r="O195" s="760">
        <v>0</v>
      </c>
      <c r="P195" s="760" t="s">
        <v>3357</v>
      </c>
      <c r="Q195" s="760" t="s">
        <v>846</v>
      </c>
      <c r="R195" s="760" t="s">
        <v>846</v>
      </c>
      <c r="S195" s="761">
        <v>44350</v>
      </c>
      <c r="T195" s="760" t="s">
        <v>3263</v>
      </c>
      <c r="U195" s="760" t="s">
        <v>846</v>
      </c>
      <c r="V195" s="762" t="s">
        <v>846</v>
      </c>
      <c r="W195" s="760" t="s">
        <v>846</v>
      </c>
      <c r="X195" s="760" t="s">
        <v>3273</v>
      </c>
      <c r="Y195" s="763" t="s">
        <v>3265</v>
      </c>
    </row>
    <row r="196" spans="1:25" s="158" customFormat="1">
      <c r="A196" s="759">
        <v>2020</v>
      </c>
      <c r="B196" s="760" t="s">
        <v>3781</v>
      </c>
      <c r="C196" s="760" t="s">
        <v>3782</v>
      </c>
      <c r="D196" s="760" t="s">
        <v>3259</v>
      </c>
      <c r="E196" s="760" t="s">
        <v>3183</v>
      </c>
      <c r="F196" s="760" t="s">
        <v>3783</v>
      </c>
      <c r="G196" s="760">
        <v>28800000</v>
      </c>
      <c r="H196" s="760">
        <v>28800000</v>
      </c>
      <c r="I196" s="760" t="s">
        <v>846</v>
      </c>
      <c r="J196" s="760" t="s">
        <v>846</v>
      </c>
      <c r="K196" s="760" t="s">
        <v>3271</v>
      </c>
      <c r="L196" s="761">
        <v>44046</v>
      </c>
      <c r="M196" s="761">
        <v>44229</v>
      </c>
      <c r="N196" s="760">
        <v>9600000</v>
      </c>
      <c r="O196" s="760">
        <v>60</v>
      </c>
      <c r="P196" s="760" t="s">
        <v>3451</v>
      </c>
      <c r="Q196" s="760" t="s">
        <v>846</v>
      </c>
      <c r="R196" s="760" t="s">
        <v>846</v>
      </c>
      <c r="S196" s="761">
        <v>44357</v>
      </c>
      <c r="T196" s="760" t="s">
        <v>3263</v>
      </c>
      <c r="U196" s="760" t="s">
        <v>837</v>
      </c>
      <c r="V196" s="762">
        <v>44554</v>
      </c>
      <c r="W196" s="760" t="s">
        <v>3265</v>
      </c>
      <c r="X196" s="760" t="s">
        <v>3340</v>
      </c>
      <c r="Y196" s="763" t="s">
        <v>3265</v>
      </c>
    </row>
    <row r="197" spans="1:25" s="158" customFormat="1">
      <c r="A197" s="759">
        <v>2020</v>
      </c>
      <c r="B197" s="760" t="s">
        <v>3784</v>
      </c>
      <c r="C197" s="760" t="s">
        <v>3659</v>
      </c>
      <c r="D197" s="760" t="s">
        <v>3259</v>
      </c>
      <c r="E197" s="760" t="s">
        <v>3183</v>
      </c>
      <c r="F197" s="760" t="s">
        <v>165</v>
      </c>
      <c r="G197" s="760">
        <v>13260000</v>
      </c>
      <c r="H197" s="760">
        <v>13260000</v>
      </c>
      <c r="I197" s="760" t="s">
        <v>846</v>
      </c>
      <c r="J197" s="760" t="s">
        <v>846</v>
      </c>
      <c r="K197" s="760" t="s">
        <v>3271</v>
      </c>
      <c r="L197" s="761">
        <v>44054</v>
      </c>
      <c r="M197" s="761">
        <v>44226</v>
      </c>
      <c r="N197" s="760">
        <v>3900000</v>
      </c>
      <c r="O197" s="760">
        <v>50</v>
      </c>
      <c r="P197" s="760" t="s">
        <v>67</v>
      </c>
      <c r="Q197" s="760" t="s">
        <v>846</v>
      </c>
      <c r="R197" s="760" t="s">
        <v>846</v>
      </c>
      <c r="S197" s="761">
        <v>44377</v>
      </c>
      <c r="T197" s="760" t="s">
        <v>3263</v>
      </c>
      <c r="U197" s="760" t="s">
        <v>846</v>
      </c>
      <c r="V197" s="762" t="s">
        <v>846</v>
      </c>
      <c r="W197" s="760" t="s">
        <v>846</v>
      </c>
      <c r="X197" s="760" t="s">
        <v>3273</v>
      </c>
      <c r="Y197" s="763" t="s">
        <v>3265</v>
      </c>
    </row>
    <row r="198" spans="1:25" s="158" customFormat="1">
      <c r="A198" s="759">
        <v>2020</v>
      </c>
      <c r="B198" s="760" t="s">
        <v>3785</v>
      </c>
      <c r="C198" s="760" t="s">
        <v>3786</v>
      </c>
      <c r="D198" s="760" t="s">
        <v>3259</v>
      </c>
      <c r="E198" s="760" t="s">
        <v>3183</v>
      </c>
      <c r="F198" s="760" t="s">
        <v>3409</v>
      </c>
      <c r="G198" s="760">
        <v>11000000</v>
      </c>
      <c r="H198" s="760">
        <v>11000000</v>
      </c>
      <c r="I198" s="760" t="s">
        <v>846</v>
      </c>
      <c r="J198" s="760" t="s">
        <v>846</v>
      </c>
      <c r="K198" s="760" t="s">
        <v>3271</v>
      </c>
      <c r="L198" s="761">
        <v>44055</v>
      </c>
      <c r="M198" s="761">
        <v>44207</v>
      </c>
      <c r="N198" s="760">
        <v>2200000</v>
      </c>
      <c r="O198" s="760">
        <v>30</v>
      </c>
      <c r="P198" s="760" t="s">
        <v>3314</v>
      </c>
      <c r="Q198" s="760" t="s">
        <v>846</v>
      </c>
      <c r="R198" s="760" t="s">
        <v>846</v>
      </c>
      <c r="S198" s="761">
        <v>44370</v>
      </c>
      <c r="T198" s="760" t="s">
        <v>3263</v>
      </c>
      <c r="U198" s="760" t="s">
        <v>846</v>
      </c>
      <c r="V198" s="762" t="s">
        <v>846</v>
      </c>
      <c r="W198" s="760" t="s">
        <v>846</v>
      </c>
      <c r="X198" s="760" t="s">
        <v>3273</v>
      </c>
      <c r="Y198" s="763" t="s">
        <v>3265</v>
      </c>
    </row>
    <row r="199" spans="1:25" s="158" customFormat="1">
      <c r="A199" s="759">
        <v>2020</v>
      </c>
      <c r="B199" s="760" t="s">
        <v>3787</v>
      </c>
      <c r="C199" s="760" t="s">
        <v>3786</v>
      </c>
      <c r="D199" s="760" t="s">
        <v>3259</v>
      </c>
      <c r="E199" s="760" t="s">
        <v>3183</v>
      </c>
      <c r="F199" s="760" t="s">
        <v>3412</v>
      </c>
      <c r="G199" s="760">
        <v>11000000</v>
      </c>
      <c r="H199" s="760">
        <v>11000000</v>
      </c>
      <c r="I199" s="760" t="s">
        <v>846</v>
      </c>
      <c r="J199" s="760" t="s">
        <v>846</v>
      </c>
      <c r="K199" s="760" t="s">
        <v>3271</v>
      </c>
      <c r="L199" s="761">
        <v>44054</v>
      </c>
      <c r="M199" s="761">
        <v>44206</v>
      </c>
      <c r="N199" s="760">
        <v>2200000</v>
      </c>
      <c r="O199" s="760">
        <v>30</v>
      </c>
      <c r="P199" s="760" t="s">
        <v>3314</v>
      </c>
      <c r="Q199" s="760" t="s">
        <v>846</v>
      </c>
      <c r="R199" s="760" t="s">
        <v>846</v>
      </c>
      <c r="S199" s="761">
        <v>44377</v>
      </c>
      <c r="T199" s="760" t="s">
        <v>3263</v>
      </c>
      <c r="U199" s="760" t="s">
        <v>846</v>
      </c>
      <c r="V199" s="762" t="s">
        <v>846</v>
      </c>
      <c r="W199" s="760" t="s">
        <v>846</v>
      </c>
      <c r="X199" s="760" t="s">
        <v>3273</v>
      </c>
      <c r="Y199" s="763" t="s">
        <v>3265</v>
      </c>
    </row>
    <row r="200" spans="1:25" s="158" customFormat="1">
      <c r="A200" s="759">
        <v>2020</v>
      </c>
      <c r="B200" s="760" t="s">
        <v>3788</v>
      </c>
      <c r="C200" s="760" t="s">
        <v>3373</v>
      </c>
      <c r="D200" s="760" t="s">
        <v>3259</v>
      </c>
      <c r="E200" s="760" t="s">
        <v>3183</v>
      </c>
      <c r="F200" s="760" t="s">
        <v>3789</v>
      </c>
      <c r="G200" s="760">
        <v>23400000</v>
      </c>
      <c r="H200" s="760">
        <v>23400000</v>
      </c>
      <c r="I200" s="760" t="s">
        <v>846</v>
      </c>
      <c r="J200" s="760" t="s">
        <v>846</v>
      </c>
      <c r="K200" s="760" t="s">
        <v>3271</v>
      </c>
      <c r="L200" s="761">
        <v>44055</v>
      </c>
      <c r="M200" s="761">
        <v>44275</v>
      </c>
      <c r="N200" s="760">
        <v>7800000</v>
      </c>
      <c r="O200" s="760">
        <v>60</v>
      </c>
      <c r="P200" s="760" t="s">
        <v>3262</v>
      </c>
      <c r="Q200" s="760" t="s">
        <v>846</v>
      </c>
      <c r="R200" s="760" t="s">
        <v>846</v>
      </c>
      <c r="S200" s="761">
        <v>44377</v>
      </c>
      <c r="T200" s="760" t="s">
        <v>3263</v>
      </c>
      <c r="U200" s="760" t="s">
        <v>846</v>
      </c>
      <c r="V200" s="762" t="s">
        <v>846</v>
      </c>
      <c r="W200" s="760" t="s">
        <v>846</v>
      </c>
      <c r="X200" s="760" t="s">
        <v>3273</v>
      </c>
      <c r="Y200" s="763" t="s">
        <v>3265</v>
      </c>
    </row>
    <row r="201" spans="1:25" s="158" customFormat="1">
      <c r="A201" s="759">
        <v>2020</v>
      </c>
      <c r="B201" s="760" t="s">
        <v>3790</v>
      </c>
      <c r="C201" s="760" t="s">
        <v>3387</v>
      </c>
      <c r="D201" s="760" t="s">
        <v>3259</v>
      </c>
      <c r="E201" s="760" t="s">
        <v>3183</v>
      </c>
      <c r="F201" s="760" t="s">
        <v>3388</v>
      </c>
      <c r="G201" s="760">
        <v>24150000</v>
      </c>
      <c r="H201" s="760">
        <v>24150000</v>
      </c>
      <c r="I201" s="760" t="s">
        <v>846</v>
      </c>
      <c r="J201" s="760" t="s">
        <v>846</v>
      </c>
      <c r="K201" s="760" t="s">
        <v>3271</v>
      </c>
      <c r="L201" s="761">
        <v>44054</v>
      </c>
      <c r="M201" s="761">
        <v>44206</v>
      </c>
      <c r="N201" s="760">
        <v>4830000</v>
      </c>
      <c r="O201" s="760">
        <v>30</v>
      </c>
      <c r="P201" s="760" t="s">
        <v>3291</v>
      </c>
      <c r="Q201" s="760" t="s">
        <v>846</v>
      </c>
      <c r="R201" s="760" t="s">
        <v>846</v>
      </c>
      <c r="S201" s="761">
        <v>44368</v>
      </c>
      <c r="T201" s="760" t="s">
        <v>3263</v>
      </c>
      <c r="U201" s="760" t="s">
        <v>846</v>
      </c>
      <c r="V201" s="762" t="s">
        <v>846</v>
      </c>
      <c r="W201" s="760" t="s">
        <v>846</v>
      </c>
      <c r="X201" s="760" t="s">
        <v>3273</v>
      </c>
      <c r="Y201" s="763" t="s">
        <v>3265</v>
      </c>
    </row>
    <row r="202" spans="1:25" s="158" customFormat="1">
      <c r="A202" s="759">
        <v>2020</v>
      </c>
      <c r="B202" s="760" t="s">
        <v>3791</v>
      </c>
      <c r="C202" s="760" t="s">
        <v>3792</v>
      </c>
      <c r="D202" s="760" t="s">
        <v>3259</v>
      </c>
      <c r="E202" s="760" t="s">
        <v>3183</v>
      </c>
      <c r="F202" s="760" t="s">
        <v>163</v>
      </c>
      <c r="G202" s="760">
        <v>12010000</v>
      </c>
      <c r="H202" s="760">
        <v>12010000</v>
      </c>
      <c r="I202" s="760" t="s">
        <v>846</v>
      </c>
      <c r="J202" s="760" t="s">
        <v>846</v>
      </c>
      <c r="K202" s="760" t="s">
        <v>3271</v>
      </c>
      <c r="L202" s="761">
        <v>44055</v>
      </c>
      <c r="M202" s="761">
        <v>44211</v>
      </c>
      <c r="N202" s="760">
        <v>2650000</v>
      </c>
      <c r="O202" s="760">
        <v>34</v>
      </c>
      <c r="P202" s="760" t="s">
        <v>3314</v>
      </c>
      <c r="Q202" s="760" t="s">
        <v>846</v>
      </c>
      <c r="R202" s="760" t="s">
        <v>846</v>
      </c>
      <c r="S202" s="761">
        <v>44398</v>
      </c>
      <c r="T202" s="760" t="s">
        <v>3263</v>
      </c>
      <c r="U202" s="760" t="s">
        <v>846</v>
      </c>
      <c r="V202" s="762" t="s">
        <v>846</v>
      </c>
      <c r="W202" s="760" t="s">
        <v>846</v>
      </c>
      <c r="X202" s="760" t="s">
        <v>3273</v>
      </c>
      <c r="Y202" s="763" t="s">
        <v>3265</v>
      </c>
    </row>
    <row r="203" spans="1:25" s="158" customFormat="1">
      <c r="A203" s="759">
        <v>2020</v>
      </c>
      <c r="B203" s="760" t="s">
        <v>3793</v>
      </c>
      <c r="C203" s="760" t="s">
        <v>3713</v>
      </c>
      <c r="D203" s="760" t="s">
        <v>3259</v>
      </c>
      <c r="E203" s="760" t="s">
        <v>3183</v>
      </c>
      <c r="F203" s="760" t="s">
        <v>299</v>
      </c>
      <c r="G203" s="760">
        <v>22500000</v>
      </c>
      <c r="H203" s="760">
        <v>22500000</v>
      </c>
      <c r="I203" s="760" t="s">
        <v>846</v>
      </c>
      <c r="J203" s="760" t="s">
        <v>846</v>
      </c>
      <c r="K203" s="760" t="s">
        <v>3271</v>
      </c>
      <c r="L203" s="761">
        <v>44063</v>
      </c>
      <c r="M203" s="761">
        <v>44215</v>
      </c>
      <c r="N203" s="760">
        <v>4500000</v>
      </c>
      <c r="O203" s="760">
        <v>30</v>
      </c>
      <c r="P203" s="760" t="s">
        <v>3272</v>
      </c>
      <c r="Q203" s="760" t="s">
        <v>846</v>
      </c>
      <c r="R203" s="760" t="s">
        <v>846</v>
      </c>
      <c r="S203" s="761">
        <v>44382</v>
      </c>
      <c r="T203" s="760" t="s">
        <v>3263</v>
      </c>
      <c r="U203" s="760" t="s">
        <v>846</v>
      </c>
      <c r="V203" s="762" t="s">
        <v>846</v>
      </c>
      <c r="W203" s="760" t="s">
        <v>846</v>
      </c>
      <c r="X203" s="760" t="s">
        <v>3273</v>
      </c>
      <c r="Y203" s="763" t="s">
        <v>3265</v>
      </c>
    </row>
    <row r="204" spans="1:25" s="158" customFormat="1">
      <c r="A204" s="759">
        <v>2020</v>
      </c>
      <c r="B204" s="760" t="s">
        <v>3794</v>
      </c>
      <c r="C204" s="760" t="s">
        <v>3795</v>
      </c>
      <c r="D204" s="760" t="s">
        <v>3259</v>
      </c>
      <c r="E204" s="760" t="s">
        <v>3183</v>
      </c>
      <c r="F204" s="760" t="s">
        <v>3424</v>
      </c>
      <c r="G204" s="760">
        <v>18040000</v>
      </c>
      <c r="H204" s="760">
        <v>18040000</v>
      </c>
      <c r="I204" s="760" t="s">
        <v>846</v>
      </c>
      <c r="J204" s="760" t="s">
        <v>846</v>
      </c>
      <c r="K204" s="760" t="s">
        <v>3271</v>
      </c>
      <c r="L204" s="761">
        <v>44063</v>
      </c>
      <c r="M204" s="761">
        <v>44196</v>
      </c>
      <c r="N204" s="760">
        <v>1640000</v>
      </c>
      <c r="O204" s="760">
        <v>12</v>
      </c>
      <c r="P204" s="760" t="s">
        <v>3425</v>
      </c>
      <c r="Q204" s="760" t="s">
        <v>846</v>
      </c>
      <c r="R204" s="760" t="s">
        <v>846</v>
      </c>
      <c r="S204" s="761">
        <v>44377</v>
      </c>
      <c r="T204" s="760" t="s">
        <v>3263</v>
      </c>
      <c r="U204" s="760" t="s">
        <v>846</v>
      </c>
      <c r="V204" s="762" t="s">
        <v>846</v>
      </c>
      <c r="W204" s="760" t="s">
        <v>846</v>
      </c>
      <c r="X204" s="760" t="s">
        <v>3273</v>
      </c>
      <c r="Y204" s="763" t="s">
        <v>3265</v>
      </c>
    </row>
    <row r="205" spans="1:25" s="158" customFormat="1">
      <c r="A205" s="759">
        <v>2020</v>
      </c>
      <c r="B205" s="760" t="s">
        <v>3796</v>
      </c>
      <c r="C205" s="760" t="s">
        <v>3797</v>
      </c>
      <c r="D205" s="760" t="s">
        <v>3259</v>
      </c>
      <c r="E205" s="760" t="s">
        <v>3183</v>
      </c>
      <c r="F205" s="760" t="s">
        <v>3798</v>
      </c>
      <c r="G205" s="760">
        <v>16933333</v>
      </c>
      <c r="H205" s="760">
        <v>16933333</v>
      </c>
      <c r="I205" s="760" t="s">
        <v>846</v>
      </c>
      <c r="J205" s="760" t="s">
        <v>846</v>
      </c>
      <c r="K205" s="760" t="s">
        <v>3271</v>
      </c>
      <c r="L205" s="761">
        <v>44067</v>
      </c>
      <c r="M205" s="761">
        <v>44195</v>
      </c>
      <c r="N205" s="760">
        <v>933333</v>
      </c>
      <c r="O205" s="760">
        <v>7</v>
      </c>
      <c r="P205" s="760" t="s">
        <v>3673</v>
      </c>
      <c r="Q205" s="760" t="s">
        <v>846</v>
      </c>
      <c r="R205" s="760" t="s">
        <v>846</v>
      </c>
      <c r="S205" s="761">
        <v>44377</v>
      </c>
      <c r="T205" s="760" t="s">
        <v>3263</v>
      </c>
      <c r="U205" s="760" t="s">
        <v>846</v>
      </c>
      <c r="V205" s="762" t="s">
        <v>846</v>
      </c>
      <c r="W205" s="760" t="s">
        <v>846</v>
      </c>
      <c r="X205" s="760" t="s">
        <v>3273</v>
      </c>
      <c r="Y205" s="763" t="s">
        <v>3265</v>
      </c>
    </row>
    <row r="206" spans="1:25" s="158" customFormat="1">
      <c r="A206" s="759">
        <v>2020</v>
      </c>
      <c r="B206" s="760" t="s">
        <v>3799</v>
      </c>
      <c r="C206" s="760" t="s">
        <v>3800</v>
      </c>
      <c r="D206" s="760" t="s">
        <v>3548</v>
      </c>
      <c r="E206" s="760" t="s">
        <v>3183</v>
      </c>
      <c r="F206" s="760" t="s">
        <v>3801</v>
      </c>
      <c r="G206" s="760">
        <v>4475115607</v>
      </c>
      <c r="H206" s="760">
        <v>4475115607</v>
      </c>
      <c r="I206" s="760" t="s">
        <v>846</v>
      </c>
      <c r="J206" s="760" t="s">
        <v>846</v>
      </c>
      <c r="K206" s="760" t="s">
        <v>3802</v>
      </c>
      <c r="L206" s="761">
        <v>44088</v>
      </c>
      <c r="M206" s="761">
        <v>44500</v>
      </c>
      <c r="N206" s="760">
        <v>0</v>
      </c>
      <c r="O206" s="760">
        <v>108</v>
      </c>
      <c r="P206" s="760" t="s">
        <v>293</v>
      </c>
      <c r="Q206" s="760" t="s">
        <v>846</v>
      </c>
      <c r="R206" s="760" t="s">
        <v>846</v>
      </c>
      <c r="S206" s="761">
        <v>45596</v>
      </c>
      <c r="T206" s="760" t="s">
        <v>3803</v>
      </c>
      <c r="U206" s="760" t="s">
        <v>846</v>
      </c>
      <c r="V206" s="762" t="s">
        <v>846</v>
      </c>
      <c r="W206" s="760" t="s">
        <v>846</v>
      </c>
      <c r="X206" s="760" t="s">
        <v>3273</v>
      </c>
      <c r="Y206" s="763" t="s">
        <v>3265</v>
      </c>
    </row>
    <row r="207" spans="1:25" s="158" customFormat="1">
      <c r="A207" s="759">
        <v>2020</v>
      </c>
      <c r="B207" s="760" t="s">
        <v>3804</v>
      </c>
      <c r="C207" s="760" t="s">
        <v>3805</v>
      </c>
      <c r="D207" s="760" t="s">
        <v>3259</v>
      </c>
      <c r="E207" s="760" t="s">
        <v>3183</v>
      </c>
      <c r="F207" s="760" t="s">
        <v>3806</v>
      </c>
      <c r="G207" s="760">
        <v>1664000000</v>
      </c>
      <c r="H207" s="760">
        <v>1664000000</v>
      </c>
      <c r="I207" s="760" t="s">
        <v>846</v>
      </c>
      <c r="J207" s="760" t="s">
        <v>846</v>
      </c>
      <c r="K207" s="760" t="s">
        <v>3807</v>
      </c>
      <c r="L207" s="761">
        <v>44071</v>
      </c>
      <c r="M207" s="761">
        <v>44530</v>
      </c>
      <c r="N207" s="760">
        <v>498782609</v>
      </c>
      <c r="O207" s="760">
        <v>0</v>
      </c>
      <c r="P207" s="760" t="s">
        <v>3808</v>
      </c>
      <c r="Q207" s="760" t="s">
        <v>846</v>
      </c>
      <c r="R207" s="760" t="s">
        <v>846</v>
      </c>
      <c r="S207" s="761" t="s">
        <v>846</v>
      </c>
      <c r="T207" s="760" t="s">
        <v>846</v>
      </c>
      <c r="U207" s="760" t="s">
        <v>837</v>
      </c>
      <c r="V207" s="762">
        <v>45190</v>
      </c>
      <c r="W207" s="760" t="s">
        <v>3265</v>
      </c>
      <c r="X207" s="760" t="s">
        <v>3523</v>
      </c>
      <c r="Y207" s="763" t="s">
        <v>3265</v>
      </c>
    </row>
    <row r="208" spans="1:25" s="158" customFormat="1">
      <c r="A208" s="759">
        <v>2020</v>
      </c>
      <c r="B208" s="760" t="s">
        <v>3809</v>
      </c>
      <c r="C208" s="760" t="s">
        <v>3810</v>
      </c>
      <c r="D208" s="760" t="s">
        <v>3259</v>
      </c>
      <c r="E208" s="760" t="s">
        <v>3183</v>
      </c>
      <c r="F208" s="760" t="s">
        <v>3811</v>
      </c>
      <c r="G208" s="760">
        <v>420288087</v>
      </c>
      <c r="H208" s="760">
        <v>420288087</v>
      </c>
      <c r="I208" s="760" t="s">
        <v>846</v>
      </c>
      <c r="J208" s="760" t="s">
        <v>846</v>
      </c>
      <c r="K208" s="760" t="s">
        <v>3261</v>
      </c>
      <c r="L208" s="761">
        <v>44072</v>
      </c>
      <c r="M208" s="761">
        <v>44377</v>
      </c>
      <c r="N208" s="760">
        <v>0</v>
      </c>
      <c r="O208" s="760">
        <v>119</v>
      </c>
      <c r="P208" s="760" t="s">
        <v>293</v>
      </c>
      <c r="Q208" s="760" t="s">
        <v>846</v>
      </c>
      <c r="R208" s="760" t="s">
        <v>846</v>
      </c>
      <c r="S208" s="761">
        <v>45473</v>
      </c>
      <c r="T208" s="760" t="s">
        <v>3803</v>
      </c>
      <c r="U208" s="760" t="s">
        <v>837</v>
      </c>
      <c r="V208" s="762">
        <v>44767</v>
      </c>
      <c r="W208" s="760" t="s">
        <v>3265</v>
      </c>
      <c r="X208" s="760" t="s">
        <v>3523</v>
      </c>
      <c r="Y208" s="763" t="s">
        <v>3265</v>
      </c>
    </row>
    <row r="209" spans="1:25" s="158" customFormat="1">
      <c r="A209" s="759">
        <v>2020</v>
      </c>
      <c r="B209" s="760" t="s">
        <v>3812</v>
      </c>
      <c r="C209" s="760" t="s">
        <v>3813</v>
      </c>
      <c r="D209" s="760" t="s">
        <v>3526</v>
      </c>
      <c r="E209" s="760" t="s">
        <v>3182</v>
      </c>
      <c r="F209" s="760" t="s">
        <v>3814</v>
      </c>
      <c r="G209" s="760">
        <v>426000</v>
      </c>
      <c r="H209" s="760">
        <v>426000</v>
      </c>
      <c r="I209" s="760" t="s">
        <v>846</v>
      </c>
      <c r="J209" s="760" t="s">
        <v>846</v>
      </c>
      <c r="K209" s="760" t="s">
        <v>3815</v>
      </c>
      <c r="L209" s="761">
        <v>44102</v>
      </c>
      <c r="M209" s="761">
        <v>44131</v>
      </c>
      <c r="N209" s="760">
        <v>0</v>
      </c>
      <c r="O209" s="760">
        <v>0</v>
      </c>
      <c r="P209" s="760" t="s">
        <v>170</v>
      </c>
      <c r="Q209" s="760" t="s">
        <v>846</v>
      </c>
      <c r="R209" s="760" t="s">
        <v>846</v>
      </c>
      <c r="S209" s="761">
        <v>44310</v>
      </c>
      <c r="T209" s="760" t="s">
        <v>3263</v>
      </c>
      <c r="U209" s="760" t="s">
        <v>837</v>
      </c>
      <c r="V209" s="762">
        <v>44348</v>
      </c>
      <c r="W209" s="760" t="s">
        <v>3265</v>
      </c>
      <c r="X209" s="760" t="s">
        <v>3523</v>
      </c>
      <c r="Y209" s="763" t="s">
        <v>3265</v>
      </c>
    </row>
    <row r="210" spans="1:25" s="158" customFormat="1">
      <c r="A210" s="759">
        <v>2020</v>
      </c>
      <c r="B210" s="760" t="s">
        <v>3816</v>
      </c>
      <c r="C210" s="760" t="s">
        <v>3817</v>
      </c>
      <c r="D210" s="760" t="s">
        <v>3526</v>
      </c>
      <c r="E210" s="760" t="s">
        <v>3182</v>
      </c>
      <c r="F210" s="760" t="s">
        <v>3818</v>
      </c>
      <c r="G210" s="760">
        <v>17584272</v>
      </c>
      <c r="H210" s="760">
        <v>17584272</v>
      </c>
      <c r="I210" s="760" t="s">
        <v>846</v>
      </c>
      <c r="J210" s="760" t="s">
        <v>846</v>
      </c>
      <c r="K210" s="760" t="s">
        <v>3541</v>
      </c>
      <c r="L210" s="761">
        <v>44096</v>
      </c>
      <c r="M210" s="761">
        <v>44460</v>
      </c>
      <c r="N210" s="760">
        <v>5996272</v>
      </c>
      <c r="O210" s="760">
        <v>0</v>
      </c>
      <c r="P210" s="760" t="s">
        <v>170</v>
      </c>
      <c r="Q210" s="760" t="s">
        <v>846</v>
      </c>
      <c r="R210" s="760" t="s">
        <v>846</v>
      </c>
      <c r="S210" s="761">
        <v>45560</v>
      </c>
      <c r="T210" s="760" t="s">
        <v>3803</v>
      </c>
      <c r="U210" s="760" t="s">
        <v>837</v>
      </c>
      <c r="V210" s="762">
        <v>44475</v>
      </c>
      <c r="W210" s="760" t="s">
        <v>3265</v>
      </c>
      <c r="X210" s="760" t="s">
        <v>3523</v>
      </c>
      <c r="Y210" s="763" t="s">
        <v>3265</v>
      </c>
    </row>
    <row r="211" spans="1:25" s="158" customFormat="1">
      <c r="A211" s="759">
        <v>2020</v>
      </c>
      <c r="B211" s="760" t="s">
        <v>3819</v>
      </c>
      <c r="C211" s="760" t="s">
        <v>3820</v>
      </c>
      <c r="D211" s="760" t="s">
        <v>3259</v>
      </c>
      <c r="E211" s="760" t="s">
        <v>3183</v>
      </c>
      <c r="F211" s="760" t="s">
        <v>176</v>
      </c>
      <c r="G211" s="760">
        <v>9793318</v>
      </c>
      <c r="H211" s="760">
        <v>9793318</v>
      </c>
      <c r="I211" s="760" t="s">
        <v>846</v>
      </c>
      <c r="J211" s="760" t="s">
        <v>846</v>
      </c>
      <c r="K211" s="760" t="s">
        <v>3821</v>
      </c>
      <c r="L211" s="761">
        <v>44098</v>
      </c>
      <c r="M211" s="761">
        <v>44211</v>
      </c>
      <c r="N211" s="760">
        <v>1993318</v>
      </c>
      <c r="O211" s="760">
        <v>23</v>
      </c>
      <c r="P211" s="760" t="s">
        <v>3291</v>
      </c>
      <c r="Q211" s="760" t="s">
        <v>846</v>
      </c>
      <c r="R211" s="760" t="s">
        <v>846</v>
      </c>
      <c r="S211" s="761">
        <v>44381</v>
      </c>
      <c r="T211" s="760" t="s">
        <v>3263</v>
      </c>
      <c r="U211" s="760" t="s">
        <v>846</v>
      </c>
      <c r="V211" s="762" t="s">
        <v>846</v>
      </c>
      <c r="W211" s="760" t="s">
        <v>846</v>
      </c>
      <c r="X211" s="760" t="s">
        <v>3273</v>
      </c>
      <c r="Y211" s="763" t="s">
        <v>3265</v>
      </c>
    </row>
    <row r="212" spans="1:25" s="158" customFormat="1">
      <c r="A212" s="759">
        <v>2020</v>
      </c>
      <c r="B212" s="760" t="s">
        <v>3822</v>
      </c>
      <c r="C212" s="760" t="s">
        <v>3566</v>
      </c>
      <c r="D212" s="760" t="s">
        <v>3259</v>
      </c>
      <c r="E212" s="760" t="s">
        <v>3183</v>
      </c>
      <c r="F212" s="760" t="s">
        <v>3567</v>
      </c>
      <c r="G212" s="760">
        <v>7466652</v>
      </c>
      <c r="H212" s="760">
        <v>7466652</v>
      </c>
      <c r="I212" s="760" t="s">
        <v>846</v>
      </c>
      <c r="J212" s="760" t="s">
        <v>846</v>
      </c>
      <c r="K212" s="760" t="s">
        <v>3821</v>
      </c>
      <c r="L212" s="761">
        <v>44099</v>
      </c>
      <c r="M212" s="761">
        <v>44211</v>
      </c>
      <c r="N212" s="760">
        <v>1466652</v>
      </c>
      <c r="O212" s="760">
        <v>22</v>
      </c>
      <c r="P212" s="760" t="s">
        <v>3291</v>
      </c>
      <c r="Q212" s="760" t="s">
        <v>846</v>
      </c>
      <c r="R212" s="760" t="s">
        <v>846</v>
      </c>
      <c r="S212" s="761">
        <v>44382</v>
      </c>
      <c r="T212" s="760" t="s">
        <v>3263</v>
      </c>
      <c r="U212" s="760" t="s">
        <v>846</v>
      </c>
      <c r="V212" s="762" t="s">
        <v>846</v>
      </c>
      <c r="W212" s="760" t="s">
        <v>846</v>
      </c>
      <c r="X212" s="760" t="s">
        <v>3273</v>
      </c>
      <c r="Y212" s="763" t="s">
        <v>3265</v>
      </c>
    </row>
    <row r="213" spans="1:25" s="158" customFormat="1">
      <c r="A213" s="759">
        <v>2020</v>
      </c>
      <c r="B213" s="760" t="s">
        <v>3823</v>
      </c>
      <c r="C213" s="760" t="s">
        <v>3824</v>
      </c>
      <c r="D213" s="760" t="s">
        <v>3526</v>
      </c>
      <c r="E213" s="760" t="s">
        <v>846</v>
      </c>
      <c r="F213" s="760" t="s">
        <v>3825</v>
      </c>
      <c r="G213" s="760">
        <v>13620900</v>
      </c>
      <c r="H213" s="760">
        <v>13620900</v>
      </c>
      <c r="I213" s="760" t="s">
        <v>846</v>
      </c>
      <c r="J213" s="760" t="s">
        <v>846</v>
      </c>
      <c r="K213" s="760" t="s">
        <v>3826</v>
      </c>
      <c r="L213" s="761">
        <v>44097</v>
      </c>
      <c r="M213" s="761">
        <v>44126</v>
      </c>
      <c r="N213" s="760">
        <v>0</v>
      </c>
      <c r="O213" s="760">
        <v>0</v>
      </c>
      <c r="P213" s="760" t="s">
        <v>3385</v>
      </c>
      <c r="Q213" s="760" t="s">
        <v>846</v>
      </c>
      <c r="R213" s="760" t="s">
        <v>846</v>
      </c>
      <c r="S213" s="761">
        <v>44308</v>
      </c>
      <c r="T213" s="760" t="s">
        <v>3263</v>
      </c>
      <c r="U213" s="760" t="s">
        <v>846</v>
      </c>
      <c r="V213" s="762" t="s">
        <v>846</v>
      </c>
      <c r="W213" s="760" t="s">
        <v>846</v>
      </c>
      <c r="X213" s="760" t="s">
        <v>3273</v>
      </c>
      <c r="Y213" s="763" t="s">
        <v>3265</v>
      </c>
    </row>
    <row r="214" spans="1:25" s="158" customFormat="1">
      <c r="A214" s="759">
        <v>2020</v>
      </c>
      <c r="B214" s="760" t="s">
        <v>3827</v>
      </c>
      <c r="C214" s="760" t="s">
        <v>3828</v>
      </c>
      <c r="D214" s="760" t="s">
        <v>3259</v>
      </c>
      <c r="E214" s="760" t="s">
        <v>3183</v>
      </c>
      <c r="F214" s="760" t="s">
        <v>3356</v>
      </c>
      <c r="G214" s="760">
        <v>14133333</v>
      </c>
      <c r="H214" s="760">
        <v>14133333</v>
      </c>
      <c r="I214" s="760" t="s">
        <v>846</v>
      </c>
      <c r="J214" s="760" t="s">
        <v>846</v>
      </c>
      <c r="K214" s="760" t="s">
        <v>3821</v>
      </c>
      <c r="L214" s="761">
        <v>44105</v>
      </c>
      <c r="M214" s="761">
        <v>44212</v>
      </c>
      <c r="N214" s="760">
        <v>2133333</v>
      </c>
      <c r="O214" s="760">
        <v>16</v>
      </c>
      <c r="P214" s="760" t="s">
        <v>3357</v>
      </c>
      <c r="Q214" s="760" t="s">
        <v>846</v>
      </c>
      <c r="R214" s="760" t="s">
        <v>846</v>
      </c>
      <c r="S214" s="761">
        <v>44383</v>
      </c>
      <c r="T214" s="760" t="s">
        <v>3263</v>
      </c>
      <c r="U214" s="760" t="s">
        <v>846</v>
      </c>
      <c r="V214" s="762" t="s">
        <v>846</v>
      </c>
      <c r="W214" s="760" t="s">
        <v>846</v>
      </c>
      <c r="X214" s="760" t="s">
        <v>3273</v>
      </c>
      <c r="Y214" s="763" t="s">
        <v>3265</v>
      </c>
    </row>
    <row r="215" spans="1:25" s="158" customFormat="1">
      <c r="A215" s="759">
        <v>2020</v>
      </c>
      <c r="B215" s="760" t="s">
        <v>3829</v>
      </c>
      <c r="C215" s="760" t="s">
        <v>3830</v>
      </c>
      <c r="D215" s="760" t="s">
        <v>3259</v>
      </c>
      <c r="E215" s="760" t="s">
        <v>3183</v>
      </c>
      <c r="F215" s="760" t="s">
        <v>3499</v>
      </c>
      <c r="G215" s="760">
        <v>26133333</v>
      </c>
      <c r="H215" s="760">
        <v>26133333</v>
      </c>
      <c r="I215" s="760" t="s">
        <v>846</v>
      </c>
      <c r="J215" s="760" t="s">
        <v>846</v>
      </c>
      <c r="K215" s="760" t="s">
        <v>3821</v>
      </c>
      <c r="L215" s="761">
        <v>44099</v>
      </c>
      <c r="M215" s="761">
        <v>44211</v>
      </c>
      <c r="N215" s="760">
        <v>5133333</v>
      </c>
      <c r="O215" s="760">
        <v>22</v>
      </c>
      <c r="P215" s="760" t="s">
        <v>3499</v>
      </c>
      <c r="Q215" s="760" t="s">
        <v>846</v>
      </c>
      <c r="R215" s="760" t="s">
        <v>846</v>
      </c>
      <c r="S215" s="761">
        <v>44381</v>
      </c>
      <c r="T215" s="760" t="s">
        <v>3263</v>
      </c>
      <c r="U215" s="760" t="s">
        <v>846</v>
      </c>
      <c r="V215" s="762" t="s">
        <v>846</v>
      </c>
      <c r="W215" s="760" t="s">
        <v>846</v>
      </c>
      <c r="X215" s="760" t="s">
        <v>3273</v>
      </c>
      <c r="Y215" s="763" t="s">
        <v>3265</v>
      </c>
    </row>
    <row r="216" spans="1:25" s="158" customFormat="1">
      <c r="A216" s="759">
        <v>2020</v>
      </c>
      <c r="B216" s="760" t="s">
        <v>3831</v>
      </c>
      <c r="C216" s="760" t="s">
        <v>3832</v>
      </c>
      <c r="D216" s="760" t="s">
        <v>3259</v>
      </c>
      <c r="E216" s="760" t="s">
        <v>3183</v>
      </c>
      <c r="F216" s="760" t="s">
        <v>3833</v>
      </c>
      <c r="G216" s="760">
        <v>180727454</v>
      </c>
      <c r="H216" s="760">
        <v>180727454</v>
      </c>
      <c r="I216" s="760" t="s">
        <v>846</v>
      </c>
      <c r="J216" s="760" t="s">
        <v>846</v>
      </c>
      <c r="K216" s="760" t="s">
        <v>3261</v>
      </c>
      <c r="L216" s="761">
        <v>44105</v>
      </c>
      <c r="M216" s="761">
        <v>44834</v>
      </c>
      <c r="N216" s="760">
        <v>0</v>
      </c>
      <c r="O216" s="760">
        <v>359</v>
      </c>
      <c r="P216" s="760" t="s">
        <v>3834</v>
      </c>
      <c r="Q216" s="760" t="s">
        <v>846</v>
      </c>
      <c r="R216" s="760" t="s">
        <v>846</v>
      </c>
      <c r="S216" s="761">
        <v>45385</v>
      </c>
      <c r="T216" s="760" t="s">
        <v>3803</v>
      </c>
      <c r="U216" s="760" t="s">
        <v>846</v>
      </c>
      <c r="V216" s="762" t="s">
        <v>846</v>
      </c>
      <c r="W216" s="760" t="s">
        <v>846</v>
      </c>
      <c r="X216" s="760" t="s">
        <v>3273</v>
      </c>
      <c r="Y216" s="763" t="s">
        <v>3265</v>
      </c>
    </row>
    <row r="217" spans="1:25" s="158" customFormat="1">
      <c r="A217" s="759">
        <v>2020</v>
      </c>
      <c r="B217" s="760" t="s">
        <v>3835</v>
      </c>
      <c r="C217" s="760" t="s">
        <v>3284</v>
      </c>
      <c r="D217" s="760" t="s">
        <v>3259</v>
      </c>
      <c r="E217" s="760" t="s">
        <v>3183</v>
      </c>
      <c r="F217" s="760" t="s">
        <v>300</v>
      </c>
      <c r="G217" s="760">
        <v>7020000</v>
      </c>
      <c r="H217" s="760">
        <v>7020000</v>
      </c>
      <c r="I217" s="760" t="s">
        <v>846</v>
      </c>
      <c r="J217" s="760" t="s">
        <v>846</v>
      </c>
      <c r="K217" s="760" t="s">
        <v>3821</v>
      </c>
      <c r="L217" s="761">
        <v>44124</v>
      </c>
      <c r="M217" s="761">
        <v>44215</v>
      </c>
      <c r="N217" s="760">
        <v>0</v>
      </c>
      <c r="O217" s="760">
        <v>0</v>
      </c>
      <c r="P217" s="760" t="s">
        <v>67</v>
      </c>
      <c r="Q217" s="760" t="s">
        <v>846</v>
      </c>
      <c r="R217" s="760" t="s">
        <v>846</v>
      </c>
      <c r="S217" s="761">
        <v>44408</v>
      </c>
      <c r="T217" s="760" t="s">
        <v>3263</v>
      </c>
      <c r="U217" s="760" t="s">
        <v>846</v>
      </c>
      <c r="V217" s="762" t="s">
        <v>846</v>
      </c>
      <c r="W217" s="760" t="s">
        <v>846</v>
      </c>
      <c r="X217" s="760" t="s">
        <v>3273</v>
      </c>
      <c r="Y217" s="763" t="s">
        <v>3265</v>
      </c>
    </row>
    <row r="218" spans="1:25" s="158" customFormat="1">
      <c r="A218" s="759">
        <v>2020</v>
      </c>
      <c r="B218" s="760" t="s">
        <v>3836</v>
      </c>
      <c r="C218" s="760" t="s">
        <v>3837</v>
      </c>
      <c r="D218" s="760" t="s">
        <v>3526</v>
      </c>
      <c r="E218" s="760" t="s">
        <v>846</v>
      </c>
      <c r="F218" s="760" t="s">
        <v>3838</v>
      </c>
      <c r="G218" s="760">
        <v>7467654</v>
      </c>
      <c r="H218" s="760">
        <v>7467654</v>
      </c>
      <c r="I218" s="760" t="s">
        <v>846</v>
      </c>
      <c r="J218" s="760" t="s">
        <v>846</v>
      </c>
      <c r="K218" s="760" t="s">
        <v>3839</v>
      </c>
      <c r="L218" s="761">
        <v>44123</v>
      </c>
      <c r="M218" s="761">
        <v>44664</v>
      </c>
      <c r="N218" s="760">
        <v>2656416</v>
      </c>
      <c r="O218" s="760">
        <v>192</v>
      </c>
      <c r="P218" s="760" t="s">
        <v>3385</v>
      </c>
      <c r="Q218" s="760" t="s">
        <v>846</v>
      </c>
      <c r="R218" s="760" t="s">
        <v>846</v>
      </c>
      <c r="S218" s="761" t="s">
        <v>846</v>
      </c>
      <c r="T218" s="760" t="s">
        <v>846</v>
      </c>
      <c r="U218" s="760" t="s">
        <v>846</v>
      </c>
      <c r="V218" s="762" t="s">
        <v>846</v>
      </c>
      <c r="W218" s="760" t="s">
        <v>846</v>
      </c>
      <c r="X218" s="760" t="s">
        <v>3273</v>
      </c>
      <c r="Y218" s="763" t="s">
        <v>3265</v>
      </c>
    </row>
    <row r="219" spans="1:25" s="158" customFormat="1">
      <c r="A219" s="759">
        <v>2020</v>
      </c>
      <c r="B219" s="760" t="s">
        <v>3840</v>
      </c>
      <c r="C219" s="760" t="s">
        <v>3841</v>
      </c>
      <c r="D219" s="760" t="s">
        <v>3259</v>
      </c>
      <c r="E219" s="760" t="s">
        <v>3183</v>
      </c>
      <c r="F219" s="760" t="s">
        <v>3581</v>
      </c>
      <c r="G219" s="760">
        <v>15900000</v>
      </c>
      <c r="H219" s="760">
        <v>15900000</v>
      </c>
      <c r="I219" s="760" t="s">
        <v>846</v>
      </c>
      <c r="J219" s="760" t="s">
        <v>846</v>
      </c>
      <c r="K219" s="760" t="s">
        <v>3821</v>
      </c>
      <c r="L219" s="761">
        <v>44120</v>
      </c>
      <c r="M219" s="761">
        <v>44211</v>
      </c>
      <c r="N219" s="760">
        <v>0</v>
      </c>
      <c r="O219" s="760">
        <v>0</v>
      </c>
      <c r="P219" s="760" t="s">
        <v>3581</v>
      </c>
      <c r="Q219" s="760" t="s">
        <v>846</v>
      </c>
      <c r="R219" s="760" t="s">
        <v>846</v>
      </c>
      <c r="S219" s="761">
        <v>44402</v>
      </c>
      <c r="T219" s="760" t="s">
        <v>3263</v>
      </c>
      <c r="U219" s="760" t="s">
        <v>846</v>
      </c>
      <c r="V219" s="762" t="s">
        <v>846</v>
      </c>
      <c r="W219" s="760" t="s">
        <v>846</v>
      </c>
      <c r="X219" s="760" t="s">
        <v>3273</v>
      </c>
      <c r="Y219" s="763" t="s">
        <v>3265</v>
      </c>
    </row>
    <row r="220" spans="1:25" s="158" customFormat="1">
      <c r="A220" s="759">
        <v>2020</v>
      </c>
      <c r="B220" s="760" t="s">
        <v>3842</v>
      </c>
      <c r="C220" s="760" t="s">
        <v>3843</v>
      </c>
      <c r="D220" s="760" t="s">
        <v>3259</v>
      </c>
      <c r="E220" s="760" t="s">
        <v>3183</v>
      </c>
      <c r="F220" s="760" t="s">
        <v>112</v>
      </c>
      <c r="G220" s="760">
        <v>11025000</v>
      </c>
      <c r="H220" s="760">
        <v>11025000</v>
      </c>
      <c r="I220" s="760" t="s">
        <v>846</v>
      </c>
      <c r="J220" s="760" t="s">
        <v>846</v>
      </c>
      <c r="K220" s="760" t="s">
        <v>3821</v>
      </c>
      <c r="L220" s="761">
        <v>44123</v>
      </c>
      <c r="M220" s="761">
        <v>44260</v>
      </c>
      <c r="N220" s="760">
        <v>3675000</v>
      </c>
      <c r="O220" s="760">
        <v>45</v>
      </c>
      <c r="P220" s="760" t="s">
        <v>3272</v>
      </c>
      <c r="Q220" s="760" t="s">
        <v>846</v>
      </c>
      <c r="R220" s="760" t="s">
        <v>846</v>
      </c>
      <c r="S220" s="761">
        <v>44407</v>
      </c>
      <c r="T220" s="760" t="s">
        <v>3263</v>
      </c>
      <c r="U220" s="760" t="s">
        <v>846</v>
      </c>
      <c r="V220" s="762" t="s">
        <v>846</v>
      </c>
      <c r="W220" s="760" t="s">
        <v>846</v>
      </c>
      <c r="X220" s="760" t="s">
        <v>3273</v>
      </c>
      <c r="Y220" s="763" t="s">
        <v>3265</v>
      </c>
    </row>
    <row r="221" spans="1:25" s="158" customFormat="1">
      <c r="A221" s="759">
        <v>2020</v>
      </c>
      <c r="B221" s="760" t="s">
        <v>3844</v>
      </c>
      <c r="C221" s="760" t="s">
        <v>3843</v>
      </c>
      <c r="D221" s="760" t="s">
        <v>3259</v>
      </c>
      <c r="E221" s="760" t="s">
        <v>3183</v>
      </c>
      <c r="F221" s="760" t="s">
        <v>3845</v>
      </c>
      <c r="G221" s="760">
        <v>11025000</v>
      </c>
      <c r="H221" s="760">
        <v>11025000</v>
      </c>
      <c r="I221" s="760" t="s">
        <v>846</v>
      </c>
      <c r="J221" s="760" t="s">
        <v>846</v>
      </c>
      <c r="K221" s="760" t="s">
        <v>3821</v>
      </c>
      <c r="L221" s="761">
        <v>44123</v>
      </c>
      <c r="M221" s="761">
        <v>44260</v>
      </c>
      <c r="N221" s="760">
        <v>3675000</v>
      </c>
      <c r="O221" s="760">
        <v>45</v>
      </c>
      <c r="P221" s="760" t="s">
        <v>3272</v>
      </c>
      <c r="Q221" s="760" t="s">
        <v>846</v>
      </c>
      <c r="R221" s="760" t="s">
        <v>846</v>
      </c>
      <c r="S221" s="761">
        <v>44407</v>
      </c>
      <c r="T221" s="760" t="s">
        <v>3263</v>
      </c>
      <c r="U221" s="760" t="s">
        <v>846</v>
      </c>
      <c r="V221" s="762" t="s">
        <v>846</v>
      </c>
      <c r="W221" s="760" t="s">
        <v>846</v>
      </c>
      <c r="X221" s="760" t="s">
        <v>3273</v>
      </c>
      <c r="Y221" s="763" t="s">
        <v>3265</v>
      </c>
    </row>
    <row r="222" spans="1:25" s="158" customFormat="1">
      <c r="A222" s="759">
        <v>2020</v>
      </c>
      <c r="B222" s="760" t="s">
        <v>3846</v>
      </c>
      <c r="C222" s="760" t="s">
        <v>3552</v>
      </c>
      <c r="D222" s="760" t="s">
        <v>3259</v>
      </c>
      <c r="E222" s="760" t="s">
        <v>3183</v>
      </c>
      <c r="F222" s="760" t="s">
        <v>3553</v>
      </c>
      <c r="G222" s="760">
        <v>18875000</v>
      </c>
      <c r="H222" s="760">
        <v>18875000</v>
      </c>
      <c r="I222" s="760" t="s">
        <v>846</v>
      </c>
      <c r="J222" s="760" t="s">
        <v>846</v>
      </c>
      <c r="K222" s="760" t="s">
        <v>3847</v>
      </c>
      <c r="L222" s="761">
        <v>44124</v>
      </c>
      <c r="M222" s="761">
        <v>44199</v>
      </c>
      <c r="N222" s="760">
        <v>0</v>
      </c>
      <c r="O222" s="760">
        <v>0</v>
      </c>
      <c r="P222" s="760" t="s">
        <v>3499</v>
      </c>
      <c r="Q222" s="760" t="s">
        <v>846</v>
      </c>
      <c r="R222" s="760" t="s">
        <v>846</v>
      </c>
      <c r="S222" s="761">
        <v>44390</v>
      </c>
      <c r="T222" s="760" t="s">
        <v>3263</v>
      </c>
      <c r="U222" s="760" t="s">
        <v>846</v>
      </c>
      <c r="V222" s="762" t="s">
        <v>846</v>
      </c>
      <c r="W222" s="760" t="s">
        <v>846</v>
      </c>
      <c r="X222" s="760" t="s">
        <v>3273</v>
      </c>
      <c r="Y222" s="763" t="s">
        <v>3265</v>
      </c>
    </row>
    <row r="223" spans="1:25" s="158" customFormat="1">
      <c r="A223" s="759">
        <v>2020</v>
      </c>
      <c r="B223" s="760" t="s">
        <v>3848</v>
      </c>
      <c r="C223" s="760" t="s">
        <v>3849</v>
      </c>
      <c r="D223" s="760" t="s">
        <v>3259</v>
      </c>
      <c r="E223" s="760" t="s">
        <v>3183</v>
      </c>
      <c r="F223" s="760" t="s">
        <v>3598</v>
      </c>
      <c r="G223" s="760">
        <v>21000000</v>
      </c>
      <c r="H223" s="760">
        <v>21000000</v>
      </c>
      <c r="I223" s="760" t="s">
        <v>846</v>
      </c>
      <c r="J223" s="760" t="s">
        <v>846</v>
      </c>
      <c r="K223" s="760" t="s">
        <v>3821</v>
      </c>
      <c r="L223" s="761">
        <v>44124</v>
      </c>
      <c r="M223" s="761">
        <v>44215</v>
      </c>
      <c r="N223" s="760">
        <v>0</v>
      </c>
      <c r="O223" s="760">
        <v>0</v>
      </c>
      <c r="P223" s="760" t="s">
        <v>3272</v>
      </c>
      <c r="Q223" s="760" t="s">
        <v>846</v>
      </c>
      <c r="R223" s="760" t="s">
        <v>846</v>
      </c>
      <c r="S223" s="761">
        <v>44043</v>
      </c>
      <c r="T223" s="760" t="s">
        <v>3263</v>
      </c>
      <c r="U223" s="760" t="s">
        <v>846</v>
      </c>
      <c r="V223" s="762" t="s">
        <v>846</v>
      </c>
      <c r="W223" s="760" t="s">
        <v>846</v>
      </c>
      <c r="X223" s="760" t="s">
        <v>3273</v>
      </c>
      <c r="Y223" s="763" t="s">
        <v>3265</v>
      </c>
    </row>
    <row r="224" spans="1:25" s="158" customFormat="1">
      <c r="A224" s="759">
        <v>2020</v>
      </c>
      <c r="B224" s="760" t="s">
        <v>3850</v>
      </c>
      <c r="C224" s="760" t="s">
        <v>3749</v>
      </c>
      <c r="D224" s="760" t="s">
        <v>3259</v>
      </c>
      <c r="E224" s="760" t="s">
        <v>3183</v>
      </c>
      <c r="F224" s="760" t="s">
        <v>1275</v>
      </c>
      <c r="G224" s="760">
        <v>12180000</v>
      </c>
      <c r="H224" s="760">
        <v>12180000</v>
      </c>
      <c r="I224" s="760" t="s">
        <v>846</v>
      </c>
      <c r="J224" s="760" t="s">
        <v>846</v>
      </c>
      <c r="K224" s="760" t="s">
        <v>3851</v>
      </c>
      <c r="L224" s="761">
        <v>44124</v>
      </c>
      <c r="M224" s="761">
        <v>44211</v>
      </c>
      <c r="N224" s="760">
        <v>2380000</v>
      </c>
      <c r="O224" s="760">
        <v>17</v>
      </c>
      <c r="P224" s="760" t="s">
        <v>3499</v>
      </c>
      <c r="Q224" s="760" t="s">
        <v>846</v>
      </c>
      <c r="R224" s="760" t="s">
        <v>846</v>
      </c>
      <c r="S224" s="761">
        <v>44408</v>
      </c>
      <c r="T224" s="760" t="s">
        <v>3263</v>
      </c>
      <c r="U224" s="760" t="s">
        <v>846</v>
      </c>
      <c r="V224" s="762" t="s">
        <v>846</v>
      </c>
      <c r="W224" s="760" t="s">
        <v>846</v>
      </c>
      <c r="X224" s="760" t="s">
        <v>3273</v>
      </c>
      <c r="Y224" s="763" t="s">
        <v>3265</v>
      </c>
    </row>
    <row r="225" spans="1:25" s="158" customFormat="1">
      <c r="A225" s="759">
        <v>2020</v>
      </c>
      <c r="B225" s="760" t="s">
        <v>3852</v>
      </c>
      <c r="C225" s="760" t="s">
        <v>3853</v>
      </c>
      <c r="D225" s="760" t="s">
        <v>3259</v>
      </c>
      <c r="E225" s="760" t="s">
        <v>3183</v>
      </c>
      <c r="F225" s="760" t="s">
        <v>3262</v>
      </c>
      <c r="G225" s="760">
        <v>19500000</v>
      </c>
      <c r="H225" s="760">
        <v>19500000</v>
      </c>
      <c r="I225" s="760" t="s">
        <v>846</v>
      </c>
      <c r="J225" s="760" t="s">
        <v>846</v>
      </c>
      <c r="K225" s="760" t="s">
        <v>3821</v>
      </c>
      <c r="L225" s="761">
        <v>44124</v>
      </c>
      <c r="M225" s="761">
        <v>44215</v>
      </c>
      <c r="N225" s="760">
        <v>0</v>
      </c>
      <c r="O225" s="760">
        <v>0</v>
      </c>
      <c r="P225" s="760" t="s">
        <v>103</v>
      </c>
      <c r="Q225" s="760" t="s">
        <v>846</v>
      </c>
      <c r="R225" s="760" t="s">
        <v>846</v>
      </c>
      <c r="S225" s="761">
        <v>44402</v>
      </c>
      <c r="T225" s="760" t="s">
        <v>3263</v>
      </c>
      <c r="U225" s="760" t="s">
        <v>846</v>
      </c>
      <c r="V225" s="762" t="s">
        <v>846</v>
      </c>
      <c r="W225" s="760" t="s">
        <v>846</v>
      </c>
      <c r="X225" s="760" t="s">
        <v>3273</v>
      </c>
      <c r="Y225" s="763" t="s">
        <v>3265</v>
      </c>
    </row>
    <row r="226" spans="1:25" s="158" customFormat="1">
      <c r="A226" s="759">
        <v>2020</v>
      </c>
      <c r="B226" s="760" t="s">
        <v>3854</v>
      </c>
      <c r="C226" s="760" t="s">
        <v>3855</v>
      </c>
      <c r="D226" s="760" t="s">
        <v>3259</v>
      </c>
      <c r="E226" s="760" t="s">
        <v>3183</v>
      </c>
      <c r="F226" s="760" t="s">
        <v>3591</v>
      </c>
      <c r="G226" s="760">
        <v>13750000</v>
      </c>
      <c r="H226" s="760">
        <v>13750000</v>
      </c>
      <c r="I226" s="760" t="s">
        <v>846</v>
      </c>
      <c r="J226" s="760" t="s">
        <v>846</v>
      </c>
      <c r="K226" s="760" t="s">
        <v>3847</v>
      </c>
      <c r="L226" s="761">
        <v>44126</v>
      </c>
      <c r="M226" s="761">
        <v>44201</v>
      </c>
      <c r="N226" s="760">
        <v>0</v>
      </c>
      <c r="O226" s="760">
        <v>0</v>
      </c>
      <c r="P226" s="760" t="s">
        <v>3323</v>
      </c>
      <c r="Q226" s="760" t="s">
        <v>846</v>
      </c>
      <c r="R226" s="760" t="s">
        <v>846</v>
      </c>
      <c r="S226" s="761">
        <v>44391</v>
      </c>
      <c r="T226" s="760" t="s">
        <v>3263</v>
      </c>
      <c r="U226" s="760" t="s">
        <v>846</v>
      </c>
      <c r="V226" s="762" t="s">
        <v>846</v>
      </c>
      <c r="W226" s="760" t="s">
        <v>846</v>
      </c>
      <c r="X226" s="760" t="s">
        <v>3273</v>
      </c>
      <c r="Y226" s="763" t="s">
        <v>3265</v>
      </c>
    </row>
    <row r="227" spans="1:25" s="158" customFormat="1">
      <c r="A227" s="759">
        <v>2020</v>
      </c>
      <c r="B227" s="760" t="s">
        <v>3856</v>
      </c>
      <c r="C227" s="760" t="s">
        <v>3857</v>
      </c>
      <c r="D227" s="760" t="s">
        <v>3259</v>
      </c>
      <c r="E227" s="760" t="s">
        <v>3183</v>
      </c>
      <c r="F227" s="760" t="s">
        <v>3573</v>
      </c>
      <c r="G227" s="760">
        <v>5532000</v>
      </c>
      <c r="H227" s="760">
        <v>5532000</v>
      </c>
      <c r="I227" s="760" t="s">
        <v>846</v>
      </c>
      <c r="J227" s="760" t="s">
        <v>846</v>
      </c>
      <c r="K227" s="760" t="s">
        <v>3847</v>
      </c>
      <c r="L227" s="761">
        <v>44127</v>
      </c>
      <c r="M227" s="761">
        <v>44217</v>
      </c>
      <c r="N227" s="760">
        <v>922000</v>
      </c>
      <c r="O227" s="760">
        <v>15</v>
      </c>
      <c r="P227" s="760" t="s">
        <v>3499</v>
      </c>
      <c r="Q227" s="760" t="s">
        <v>846</v>
      </c>
      <c r="R227" s="760" t="s">
        <v>846</v>
      </c>
      <c r="S227" s="761">
        <v>44392</v>
      </c>
      <c r="T227" s="760" t="s">
        <v>3263</v>
      </c>
      <c r="U227" s="760" t="s">
        <v>846</v>
      </c>
      <c r="V227" s="762" t="s">
        <v>846</v>
      </c>
      <c r="W227" s="760" t="s">
        <v>846</v>
      </c>
      <c r="X227" s="760" t="s">
        <v>3273</v>
      </c>
      <c r="Y227" s="763" t="s">
        <v>3265</v>
      </c>
    </row>
    <row r="228" spans="1:25" s="158" customFormat="1">
      <c r="A228" s="759">
        <v>2020</v>
      </c>
      <c r="B228" s="760" t="s">
        <v>3858</v>
      </c>
      <c r="C228" s="760" t="s">
        <v>3455</v>
      </c>
      <c r="D228" s="760" t="s">
        <v>3455</v>
      </c>
      <c r="E228" s="760" t="s">
        <v>3455</v>
      </c>
      <c r="F228" s="760" t="s">
        <v>3456</v>
      </c>
      <c r="G228" s="760" t="s">
        <v>3455</v>
      </c>
      <c r="H228" s="760" t="s">
        <v>3455</v>
      </c>
      <c r="I228" s="760" t="s">
        <v>3455</v>
      </c>
      <c r="J228" s="760" t="s">
        <v>3455</v>
      </c>
      <c r="K228" s="760" t="s">
        <v>3455</v>
      </c>
      <c r="L228" s="761" t="s">
        <v>3455</v>
      </c>
      <c r="M228" s="761" t="s">
        <v>3455</v>
      </c>
      <c r="N228" s="760" t="s">
        <v>3455</v>
      </c>
      <c r="O228" s="760" t="s">
        <v>3455</v>
      </c>
      <c r="P228" s="760" t="s">
        <v>3455</v>
      </c>
      <c r="Q228" s="760" t="s">
        <v>3455</v>
      </c>
      <c r="R228" s="760" t="s">
        <v>3455</v>
      </c>
      <c r="S228" s="761" t="s">
        <v>3455</v>
      </c>
      <c r="T228" s="760" t="s">
        <v>3455</v>
      </c>
      <c r="U228" s="760" t="s">
        <v>3455</v>
      </c>
      <c r="V228" s="762" t="s">
        <v>3455</v>
      </c>
      <c r="W228" s="760" t="s">
        <v>3455</v>
      </c>
      <c r="X228" s="760" t="s">
        <v>3457</v>
      </c>
      <c r="Y228" s="763" t="s">
        <v>3455</v>
      </c>
    </row>
    <row r="229" spans="1:25" s="158" customFormat="1">
      <c r="A229" s="759">
        <v>2020</v>
      </c>
      <c r="B229" s="760" t="s">
        <v>3859</v>
      </c>
      <c r="C229" s="760" t="s">
        <v>3860</v>
      </c>
      <c r="D229" s="760" t="s">
        <v>3259</v>
      </c>
      <c r="E229" s="760" t="s">
        <v>3183</v>
      </c>
      <c r="F229" s="760" t="s">
        <v>1257</v>
      </c>
      <c r="G229" s="760">
        <v>9146667</v>
      </c>
      <c r="H229" s="760">
        <v>9146667</v>
      </c>
      <c r="I229" s="760" t="s">
        <v>846</v>
      </c>
      <c r="J229" s="760" t="s">
        <v>846</v>
      </c>
      <c r="K229" s="760" t="s">
        <v>3847</v>
      </c>
      <c r="L229" s="761">
        <v>44133</v>
      </c>
      <c r="M229" s="761">
        <v>44246</v>
      </c>
      <c r="N229" s="760">
        <v>3021667</v>
      </c>
      <c r="O229" s="760">
        <v>37</v>
      </c>
      <c r="P229" s="760" t="s">
        <v>3272</v>
      </c>
      <c r="Q229" s="760" t="s">
        <v>846</v>
      </c>
      <c r="R229" s="760" t="s">
        <v>846</v>
      </c>
      <c r="S229" s="761">
        <v>44399</v>
      </c>
      <c r="T229" s="760" t="s">
        <v>3263</v>
      </c>
      <c r="U229" s="760" t="s">
        <v>846</v>
      </c>
      <c r="V229" s="762" t="s">
        <v>846</v>
      </c>
      <c r="W229" s="760" t="s">
        <v>846</v>
      </c>
      <c r="X229" s="760" t="s">
        <v>3273</v>
      </c>
      <c r="Y229" s="763" t="s">
        <v>3265</v>
      </c>
    </row>
    <row r="230" spans="1:25" s="158" customFormat="1">
      <c r="A230" s="759">
        <v>2020</v>
      </c>
      <c r="B230" s="760" t="s">
        <v>3861</v>
      </c>
      <c r="C230" s="760" t="s">
        <v>3862</v>
      </c>
      <c r="D230" s="760" t="s">
        <v>3526</v>
      </c>
      <c r="E230" s="760" t="s">
        <v>846</v>
      </c>
      <c r="F230" s="760" t="s">
        <v>3863</v>
      </c>
      <c r="G230" s="764"/>
      <c r="H230" s="760">
        <v>9992430</v>
      </c>
      <c r="I230" s="760" t="s">
        <v>846</v>
      </c>
      <c r="J230" s="760" t="s">
        <v>846</v>
      </c>
      <c r="K230" s="760" t="s">
        <v>3826</v>
      </c>
      <c r="L230" s="761">
        <v>44146</v>
      </c>
      <c r="M230" s="761">
        <v>44175</v>
      </c>
      <c r="N230" s="760">
        <v>0</v>
      </c>
      <c r="O230" s="760">
        <v>0</v>
      </c>
      <c r="P230" s="760" t="s">
        <v>3864</v>
      </c>
      <c r="Q230" s="760" t="s">
        <v>846</v>
      </c>
      <c r="R230" s="760" t="s">
        <v>846</v>
      </c>
      <c r="S230" s="761">
        <v>44357</v>
      </c>
      <c r="T230" s="760" t="s">
        <v>3263</v>
      </c>
      <c r="U230" s="760" t="s">
        <v>846</v>
      </c>
      <c r="V230" s="762" t="s">
        <v>846</v>
      </c>
      <c r="W230" s="760" t="s">
        <v>846</v>
      </c>
      <c r="X230" s="760" t="s">
        <v>3273</v>
      </c>
      <c r="Y230" s="763" t="s">
        <v>3265</v>
      </c>
    </row>
    <row r="231" spans="1:25" s="158" customFormat="1">
      <c r="A231" s="759">
        <v>2020</v>
      </c>
      <c r="B231" s="760" t="s">
        <v>3865</v>
      </c>
      <c r="C231" s="760" t="s">
        <v>3866</v>
      </c>
      <c r="D231" s="760" t="s">
        <v>3259</v>
      </c>
      <c r="E231" s="760" t="s">
        <v>3183</v>
      </c>
      <c r="F231" s="760" t="s">
        <v>3867</v>
      </c>
      <c r="G231" s="760">
        <v>14560000</v>
      </c>
      <c r="H231" s="760">
        <v>14560000</v>
      </c>
      <c r="I231" s="760" t="s">
        <v>846</v>
      </c>
      <c r="J231" s="760" t="s">
        <v>846</v>
      </c>
      <c r="K231" s="760" t="s">
        <v>3847</v>
      </c>
      <c r="L231" s="761">
        <v>44147</v>
      </c>
      <c r="M231" s="761">
        <v>44259</v>
      </c>
      <c r="N231" s="760">
        <v>4810000</v>
      </c>
      <c r="O231" s="760">
        <v>37</v>
      </c>
      <c r="P231" s="760" t="s">
        <v>3375</v>
      </c>
      <c r="Q231" s="760" t="s">
        <v>846</v>
      </c>
      <c r="R231" s="760" t="s">
        <v>846</v>
      </c>
      <c r="S231" s="761">
        <v>44413</v>
      </c>
      <c r="T231" s="760" t="s">
        <v>3263</v>
      </c>
      <c r="U231" s="760" t="s">
        <v>846</v>
      </c>
      <c r="V231" s="762" t="s">
        <v>846</v>
      </c>
      <c r="W231" s="760" t="s">
        <v>846</v>
      </c>
      <c r="X231" s="760" t="s">
        <v>3273</v>
      </c>
      <c r="Y231" s="763" t="s">
        <v>3265</v>
      </c>
    </row>
    <row r="232" spans="1:25" s="158" customFormat="1">
      <c r="A232" s="759">
        <v>2020</v>
      </c>
      <c r="B232" s="760" t="s">
        <v>3868</v>
      </c>
      <c r="C232" s="760" t="s">
        <v>3869</v>
      </c>
      <c r="D232" s="760" t="s">
        <v>3259</v>
      </c>
      <c r="E232" s="760" t="s">
        <v>3183</v>
      </c>
      <c r="F232" s="760" t="s">
        <v>1504</v>
      </c>
      <c r="G232" s="760">
        <v>10000000</v>
      </c>
      <c r="H232" s="760">
        <v>10000000</v>
      </c>
      <c r="I232" s="760" t="s">
        <v>846</v>
      </c>
      <c r="J232" s="760" t="s">
        <v>846</v>
      </c>
      <c r="K232" s="760" t="s">
        <v>3847</v>
      </c>
      <c r="L232" s="761">
        <v>44145</v>
      </c>
      <c r="M232" s="761">
        <v>44220</v>
      </c>
      <c r="N232" s="760">
        <v>0</v>
      </c>
      <c r="O232" s="760">
        <v>0</v>
      </c>
      <c r="P232" s="760" t="s">
        <v>3272</v>
      </c>
      <c r="Q232" s="760" t="s">
        <v>846</v>
      </c>
      <c r="R232" s="760" t="s">
        <v>846</v>
      </c>
      <c r="S232" s="761">
        <v>44382</v>
      </c>
      <c r="T232" s="760" t="s">
        <v>3263</v>
      </c>
      <c r="U232" s="760" t="s">
        <v>846</v>
      </c>
      <c r="V232" s="762" t="s">
        <v>846</v>
      </c>
      <c r="W232" s="760" t="s">
        <v>846</v>
      </c>
      <c r="X232" s="760" t="s">
        <v>3273</v>
      </c>
      <c r="Y232" s="763" t="s">
        <v>3265</v>
      </c>
    </row>
    <row r="233" spans="1:25" s="158" customFormat="1">
      <c r="A233" s="759">
        <v>2020</v>
      </c>
      <c r="B233" s="760" t="s">
        <v>3870</v>
      </c>
      <c r="C233" s="760" t="s">
        <v>3871</v>
      </c>
      <c r="D233" s="760" t="s">
        <v>3520</v>
      </c>
      <c r="E233" s="760" t="s">
        <v>3182</v>
      </c>
      <c r="F233" s="760" t="s">
        <v>3872</v>
      </c>
      <c r="G233" s="764"/>
      <c r="H233" s="760">
        <v>22497500</v>
      </c>
      <c r="I233" s="760" t="s">
        <v>846</v>
      </c>
      <c r="J233" s="760" t="s">
        <v>846</v>
      </c>
      <c r="K233" s="760" t="s">
        <v>3873</v>
      </c>
      <c r="L233" s="761">
        <v>44154</v>
      </c>
      <c r="M233" s="761">
        <v>44245</v>
      </c>
      <c r="N233" s="760">
        <v>0</v>
      </c>
      <c r="O233" s="760">
        <v>30</v>
      </c>
      <c r="P233" s="760" t="s">
        <v>3385</v>
      </c>
      <c r="Q233" s="760" t="s">
        <v>846</v>
      </c>
      <c r="R233" s="760" t="s">
        <v>846</v>
      </c>
      <c r="S233" s="761">
        <v>45315</v>
      </c>
      <c r="T233" s="760" t="s">
        <v>3803</v>
      </c>
      <c r="U233" s="760" t="s">
        <v>837</v>
      </c>
      <c r="V233" s="762">
        <v>44544</v>
      </c>
      <c r="W233" s="760" t="s">
        <v>3265</v>
      </c>
      <c r="X233" s="760" t="s">
        <v>3523</v>
      </c>
      <c r="Y233" s="763" t="s">
        <v>3265</v>
      </c>
    </row>
    <row r="234" spans="1:25" s="158" customFormat="1">
      <c r="A234" s="759">
        <v>2020</v>
      </c>
      <c r="B234" s="760" t="s">
        <v>3874</v>
      </c>
      <c r="C234" s="760" t="s">
        <v>3875</v>
      </c>
      <c r="D234" s="760" t="s">
        <v>3259</v>
      </c>
      <c r="E234" s="760" t="s">
        <v>3183</v>
      </c>
      <c r="F234" s="760" t="s">
        <v>310</v>
      </c>
      <c r="G234" s="760">
        <v>18000000</v>
      </c>
      <c r="H234" s="760">
        <v>18000000</v>
      </c>
      <c r="I234" s="760" t="s">
        <v>846</v>
      </c>
      <c r="J234" s="760" t="s">
        <v>846</v>
      </c>
      <c r="K234" s="760" t="s">
        <v>3873</v>
      </c>
      <c r="L234" s="761">
        <v>44158</v>
      </c>
      <c r="M234" s="761">
        <v>44250</v>
      </c>
      <c r="N234" s="760">
        <v>6000000</v>
      </c>
      <c r="O234" s="760">
        <v>33</v>
      </c>
      <c r="P234" s="760" t="s">
        <v>3375</v>
      </c>
      <c r="Q234" s="760" t="s">
        <v>846</v>
      </c>
      <c r="R234" s="760" t="s">
        <v>846</v>
      </c>
      <c r="S234" s="761">
        <v>44413</v>
      </c>
      <c r="T234" s="760" t="s">
        <v>3263</v>
      </c>
      <c r="U234" s="760" t="s">
        <v>846</v>
      </c>
      <c r="V234" s="762" t="s">
        <v>846</v>
      </c>
      <c r="W234" s="760" t="s">
        <v>846</v>
      </c>
      <c r="X234" s="760" t="s">
        <v>3273</v>
      </c>
      <c r="Y234" s="763" t="s">
        <v>3265</v>
      </c>
    </row>
    <row r="235" spans="1:25" s="158" customFormat="1">
      <c r="A235" s="759">
        <v>2020</v>
      </c>
      <c r="B235" s="760" t="s">
        <v>3876</v>
      </c>
      <c r="C235" s="760" t="s">
        <v>3630</v>
      </c>
      <c r="D235" s="760" t="s">
        <v>3259</v>
      </c>
      <c r="E235" s="760" t="s">
        <v>3183</v>
      </c>
      <c r="F235" s="760" t="s">
        <v>3877</v>
      </c>
      <c r="G235" s="760">
        <v>8710000</v>
      </c>
      <c r="H235" s="760">
        <v>8710000</v>
      </c>
      <c r="I235" s="760" t="s">
        <v>846</v>
      </c>
      <c r="J235" s="760" t="s">
        <v>846</v>
      </c>
      <c r="K235" s="760" t="s">
        <v>3878</v>
      </c>
      <c r="L235" s="761">
        <v>44161</v>
      </c>
      <c r="M235" s="761">
        <v>44228</v>
      </c>
      <c r="N235" s="760">
        <v>2860000</v>
      </c>
      <c r="O235" s="760">
        <v>22</v>
      </c>
      <c r="P235" s="760" t="s">
        <v>3375</v>
      </c>
      <c r="Q235" s="760" t="s">
        <v>846</v>
      </c>
      <c r="R235" s="760" t="s">
        <v>846</v>
      </c>
      <c r="S235" s="761">
        <v>44387</v>
      </c>
      <c r="T235" s="760" t="s">
        <v>3263</v>
      </c>
      <c r="U235" s="760" t="s">
        <v>846</v>
      </c>
      <c r="V235" s="762" t="s">
        <v>846</v>
      </c>
      <c r="W235" s="760" t="s">
        <v>846</v>
      </c>
      <c r="X235" s="760" t="s">
        <v>3273</v>
      </c>
      <c r="Y235" s="763" t="s">
        <v>3265</v>
      </c>
    </row>
    <row r="236" spans="1:25" s="158" customFormat="1">
      <c r="A236" s="759">
        <v>2020</v>
      </c>
      <c r="B236" s="760" t="s">
        <v>3879</v>
      </c>
      <c r="C236" s="760" t="s">
        <v>3880</v>
      </c>
      <c r="D236" s="760" t="s">
        <v>3259</v>
      </c>
      <c r="E236" s="760" t="s">
        <v>3183</v>
      </c>
      <c r="F236" s="760" t="s">
        <v>3556</v>
      </c>
      <c r="G236" s="760">
        <v>6750000</v>
      </c>
      <c r="H236" s="760">
        <v>6750000</v>
      </c>
      <c r="I236" s="760" t="s">
        <v>846</v>
      </c>
      <c r="J236" s="760" t="s">
        <v>846</v>
      </c>
      <c r="K236" s="760" t="s">
        <v>3815</v>
      </c>
      <c r="L236" s="761">
        <v>44165</v>
      </c>
      <c r="M236" s="761">
        <v>44209</v>
      </c>
      <c r="N236" s="760">
        <v>2250000</v>
      </c>
      <c r="O236" s="760">
        <v>15</v>
      </c>
      <c r="P236" s="760" t="s">
        <v>3323</v>
      </c>
      <c r="Q236" s="760" t="s">
        <v>846</v>
      </c>
      <c r="R236" s="760" t="s">
        <v>846</v>
      </c>
      <c r="S236" s="761">
        <v>44387</v>
      </c>
      <c r="T236" s="760" t="s">
        <v>3263</v>
      </c>
      <c r="U236" s="760" t="s">
        <v>846</v>
      </c>
      <c r="V236" s="762" t="s">
        <v>846</v>
      </c>
      <c r="W236" s="760" t="s">
        <v>846</v>
      </c>
      <c r="X236" s="760" t="s">
        <v>3273</v>
      </c>
      <c r="Y236" s="763" t="s">
        <v>3265</v>
      </c>
    </row>
    <row r="237" spans="1:25" s="158" customFormat="1">
      <c r="A237" s="759">
        <v>2020</v>
      </c>
      <c r="B237" s="760" t="s">
        <v>3881</v>
      </c>
      <c r="C237" s="760" t="s">
        <v>3882</v>
      </c>
      <c r="D237" s="760" t="s">
        <v>3259</v>
      </c>
      <c r="E237" s="760" t="s">
        <v>3183</v>
      </c>
      <c r="F237" s="760" t="s">
        <v>1354</v>
      </c>
      <c r="G237" s="760">
        <v>6300000</v>
      </c>
      <c r="H237" s="760">
        <v>6300000</v>
      </c>
      <c r="I237" s="760" t="s">
        <v>846</v>
      </c>
      <c r="J237" s="760" t="s">
        <v>846</v>
      </c>
      <c r="K237" s="760" t="s">
        <v>3815</v>
      </c>
      <c r="L237" s="761">
        <v>44162</v>
      </c>
      <c r="M237" s="761">
        <v>44224</v>
      </c>
      <c r="N237" s="760">
        <v>2100000</v>
      </c>
      <c r="O237" s="760">
        <v>15</v>
      </c>
      <c r="P237" s="760" t="s">
        <v>3581</v>
      </c>
      <c r="Q237" s="760" t="s">
        <v>846</v>
      </c>
      <c r="R237" s="760" t="s">
        <v>846</v>
      </c>
      <c r="S237" s="761">
        <v>44018</v>
      </c>
      <c r="T237" s="760" t="s">
        <v>3263</v>
      </c>
      <c r="U237" s="760" t="s">
        <v>846</v>
      </c>
      <c r="V237" s="762" t="s">
        <v>846</v>
      </c>
      <c r="W237" s="760" t="s">
        <v>846</v>
      </c>
      <c r="X237" s="760" t="s">
        <v>3273</v>
      </c>
      <c r="Y237" s="763" t="s">
        <v>3265</v>
      </c>
    </row>
    <row r="238" spans="1:25" s="158" customFormat="1">
      <c r="A238" s="759">
        <v>2020</v>
      </c>
      <c r="B238" s="760" t="s">
        <v>3883</v>
      </c>
      <c r="C238" s="760" t="s">
        <v>3884</v>
      </c>
      <c r="D238" s="760" t="s">
        <v>3259</v>
      </c>
      <c r="E238" s="760" t="s">
        <v>3183</v>
      </c>
      <c r="F238" s="760" t="s">
        <v>3885</v>
      </c>
      <c r="G238" s="760">
        <v>9825000</v>
      </c>
      <c r="H238" s="760">
        <v>9825000</v>
      </c>
      <c r="I238" s="760" t="s">
        <v>846</v>
      </c>
      <c r="J238" s="760" t="s">
        <v>846</v>
      </c>
      <c r="K238" s="760" t="s">
        <v>3815</v>
      </c>
      <c r="L238" s="761">
        <v>44165</v>
      </c>
      <c r="M238" s="761">
        <v>44210</v>
      </c>
      <c r="N238" s="760">
        <v>3275000</v>
      </c>
      <c r="O238" s="760">
        <v>15</v>
      </c>
      <c r="P238" s="760" t="s">
        <v>3375</v>
      </c>
      <c r="Q238" s="760" t="s">
        <v>846</v>
      </c>
      <c r="R238" s="760" t="s">
        <v>846</v>
      </c>
      <c r="S238" s="761">
        <v>44387</v>
      </c>
      <c r="T238" s="760" t="s">
        <v>3263</v>
      </c>
      <c r="U238" s="760" t="s">
        <v>846</v>
      </c>
      <c r="V238" s="762" t="s">
        <v>846</v>
      </c>
      <c r="W238" s="760" t="s">
        <v>846</v>
      </c>
      <c r="X238" s="760" t="s">
        <v>3273</v>
      </c>
      <c r="Y238" s="763" t="s">
        <v>3265</v>
      </c>
    </row>
    <row r="239" spans="1:25" s="158" customFormat="1">
      <c r="A239" s="759">
        <v>2020</v>
      </c>
      <c r="B239" s="760" t="s">
        <v>3886</v>
      </c>
      <c r="C239" s="760" t="s">
        <v>3887</v>
      </c>
      <c r="D239" s="760" t="s">
        <v>3259</v>
      </c>
      <c r="E239" s="760" t="s">
        <v>3183</v>
      </c>
      <c r="F239" s="760" t="s">
        <v>3811</v>
      </c>
      <c r="G239" s="764"/>
      <c r="H239" s="760">
        <v>150917000</v>
      </c>
      <c r="I239" s="760" t="s">
        <v>846</v>
      </c>
      <c r="J239" s="760" t="s">
        <v>846</v>
      </c>
      <c r="K239" s="760" t="s">
        <v>3261</v>
      </c>
      <c r="L239" s="761">
        <v>44231</v>
      </c>
      <c r="M239" s="761">
        <v>44503</v>
      </c>
      <c r="N239" s="760">
        <v>0</v>
      </c>
      <c r="O239" s="760">
        <v>90</v>
      </c>
      <c r="P239" s="760" t="s">
        <v>3888</v>
      </c>
      <c r="Q239" s="760" t="s">
        <v>846</v>
      </c>
      <c r="R239" s="760" t="s">
        <v>846</v>
      </c>
      <c r="S239" s="761">
        <v>44684</v>
      </c>
      <c r="T239" s="760" t="s">
        <v>3263</v>
      </c>
      <c r="U239" s="760" t="s">
        <v>837</v>
      </c>
      <c r="V239" s="762">
        <v>44546</v>
      </c>
      <c r="W239" s="760" t="s">
        <v>3265</v>
      </c>
      <c r="X239" s="760" t="s">
        <v>3523</v>
      </c>
      <c r="Y239" s="763" t="s">
        <v>3265</v>
      </c>
    </row>
    <row r="240" spans="1:25" s="158" customFormat="1">
      <c r="A240" s="759">
        <v>2020</v>
      </c>
      <c r="B240" s="760" t="s">
        <v>3889</v>
      </c>
      <c r="C240" s="760" t="s">
        <v>3890</v>
      </c>
      <c r="D240" s="760" t="s">
        <v>3520</v>
      </c>
      <c r="E240" s="760" t="s">
        <v>3183</v>
      </c>
      <c r="F240" s="760" t="s">
        <v>3891</v>
      </c>
      <c r="G240" s="764"/>
      <c r="H240" s="760">
        <v>110292539</v>
      </c>
      <c r="I240" s="760" t="s">
        <v>846</v>
      </c>
      <c r="J240" s="760" t="s">
        <v>846</v>
      </c>
      <c r="K240" s="760" t="s">
        <v>3537</v>
      </c>
      <c r="L240" s="761">
        <v>44176</v>
      </c>
      <c r="M240" s="761">
        <v>44428</v>
      </c>
      <c r="N240" s="760">
        <v>0</v>
      </c>
      <c r="O240" s="760">
        <v>92</v>
      </c>
      <c r="P240" s="760" t="s">
        <v>56</v>
      </c>
      <c r="Q240" s="760" t="s">
        <v>846</v>
      </c>
      <c r="R240" s="760" t="s">
        <v>846</v>
      </c>
      <c r="S240" s="761">
        <v>45324</v>
      </c>
      <c r="T240" s="760" t="s">
        <v>3803</v>
      </c>
      <c r="U240" s="760" t="s">
        <v>837</v>
      </c>
      <c r="V240" s="762">
        <v>44484</v>
      </c>
      <c r="W240" s="760" t="s">
        <v>3265</v>
      </c>
      <c r="X240" s="760" t="s">
        <v>3523</v>
      </c>
      <c r="Y240" s="763" t="s">
        <v>3265</v>
      </c>
    </row>
    <row r="241" spans="1:25" s="158" customFormat="1">
      <c r="A241" s="759">
        <v>2020</v>
      </c>
      <c r="B241" s="760" t="s">
        <v>3892</v>
      </c>
      <c r="C241" s="760" t="s">
        <v>3639</v>
      </c>
      <c r="D241" s="760" t="s">
        <v>3259</v>
      </c>
      <c r="E241" s="760" t="s">
        <v>3183</v>
      </c>
      <c r="F241" s="760" t="s">
        <v>3640</v>
      </c>
      <c r="G241" s="760">
        <v>8710000</v>
      </c>
      <c r="H241" s="760">
        <v>8710000</v>
      </c>
      <c r="I241" s="760" t="s">
        <v>846</v>
      </c>
      <c r="J241" s="760" t="s">
        <v>846</v>
      </c>
      <c r="K241" s="760" t="s">
        <v>3878</v>
      </c>
      <c r="L241" s="761">
        <v>44166</v>
      </c>
      <c r="M241" s="761">
        <v>44233</v>
      </c>
      <c r="N241" s="760">
        <v>2860000</v>
      </c>
      <c r="O241" s="760">
        <v>22</v>
      </c>
      <c r="P241" s="760" t="s">
        <v>3375</v>
      </c>
      <c r="Q241" s="760" t="s">
        <v>846</v>
      </c>
      <c r="R241" s="760" t="s">
        <v>846</v>
      </c>
      <c r="S241" s="761">
        <v>44397</v>
      </c>
      <c r="T241" s="760" t="s">
        <v>3263</v>
      </c>
      <c r="U241" s="760" t="s">
        <v>846</v>
      </c>
      <c r="V241" s="762" t="s">
        <v>846</v>
      </c>
      <c r="W241" s="760" t="s">
        <v>846</v>
      </c>
      <c r="X241" s="760" t="s">
        <v>3273</v>
      </c>
      <c r="Y241" s="763" t="s">
        <v>3265</v>
      </c>
    </row>
    <row r="242" spans="1:25" s="158" customFormat="1">
      <c r="A242" s="759">
        <v>2020</v>
      </c>
      <c r="B242" s="760" t="s">
        <v>3893</v>
      </c>
      <c r="C242" s="760" t="s">
        <v>3470</v>
      </c>
      <c r="D242" s="760" t="s">
        <v>3259</v>
      </c>
      <c r="E242" s="760" t="s">
        <v>3183</v>
      </c>
      <c r="F242" s="760" t="s">
        <v>129</v>
      </c>
      <c r="G242" s="760">
        <v>8710000</v>
      </c>
      <c r="H242" s="760">
        <v>8710000</v>
      </c>
      <c r="I242" s="760" t="s">
        <v>846</v>
      </c>
      <c r="J242" s="760" t="s">
        <v>846</v>
      </c>
      <c r="K242" s="760" t="s">
        <v>3878</v>
      </c>
      <c r="L242" s="761">
        <v>44168</v>
      </c>
      <c r="M242" s="761">
        <v>44235</v>
      </c>
      <c r="N242" s="760">
        <v>2860000</v>
      </c>
      <c r="O242" s="760">
        <v>22</v>
      </c>
      <c r="P242" s="760" t="s">
        <v>3375</v>
      </c>
      <c r="Q242" s="760" t="s">
        <v>846</v>
      </c>
      <c r="R242" s="760" t="s">
        <v>846</v>
      </c>
      <c r="S242" s="761">
        <v>44397</v>
      </c>
      <c r="T242" s="760" t="s">
        <v>3263</v>
      </c>
      <c r="U242" s="760" t="s">
        <v>846</v>
      </c>
      <c r="V242" s="762" t="s">
        <v>846</v>
      </c>
      <c r="W242" s="760" t="s">
        <v>846</v>
      </c>
      <c r="X242" s="760" t="s">
        <v>3273</v>
      </c>
      <c r="Y242" s="763" t="s">
        <v>3265</v>
      </c>
    </row>
    <row r="243" spans="1:25" s="158" customFormat="1">
      <c r="A243" s="759">
        <v>2020</v>
      </c>
      <c r="B243" s="760" t="s">
        <v>3894</v>
      </c>
      <c r="C243" s="760" t="s">
        <v>3895</v>
      </c>
      <c r="D243" s="760" t="s">
        <v>3259</v>
      </c>
      <c r="E243" s="760" t="s">
        <v>3183</v>
      </c>
      <c r="F243" s="760" t="s">
        <v>3896</v>
      </c>
      <c r="G243" s="760">
        <v>3900000</v>
      </c>
      <c r="H243" s="760">
        <v>3900000</v>
      </c>
      <c r="I243" s="760" t="s">
        <v>846</v>
      </c>
      <c r="J243" s="760" t="s">
        <v>846</v>
      </c>
      <c r="K243" s="760" t="s">
        <v>3815</v>
      </c>
      <c r="L243" s="761">
        <v>44172</v>
      </c>
      <c r="M243" s="761">
        <v>44202</v>
      </c>
      <c r="N243" s="760">
        <v>0</v>
      </c>
      <c r="O243" s="760">
        <v>0</v>
      </c>
      <c r="P243" s="760" t="s">
        <v>3323</v>
      </c>
      <c r="Q243" s="760" t="s">
        <v>846</v>
      </c>
      <c r="R243" s="760" t="s">
        <v>846</v>
      </c>
      <c r="S243" s="761">
        <v>44393</v>
      </c>
      <c r="T243" s="760" t="s">
        <v>3263</v>
      </c>
      <c r="U243" s="760" t="s">
        <v>846</v>
      </c>
      <c r="V243" s="762" t="s">
        <v>846</v>
      </c>
      <c r="W243" s="760" t="s">
        <v>846</v>
      </c>
      <c r="X243" s="760" t="s">
        <v>3273</v>
      </c>
      <c r="Y243" s="763" t="s">
        <v>3265</v>
      </c>
    </row>
    <row r="244" spans="1:25" s="158" customFormat="1">
      <c r="A244" s="759">
        <v>2020</v>
      </c>
      <c r="B244" s="760" t="s">
        <v>3897</v>
      </c>
      <c r="C244" s="760" t="s">
        <v>3898</v>
      </c>
      <c r="D244" s="760" t="s">
        <v>3520</v>
      </c>
      <c r="E244" s="760" t="s">
        <v>3183</v>
      </c>
      <c r="F244" s="760" t="s">
        <v>3899</v>
      </c>
      <c r="G244" s="764"/>
      <c r="H244" s="760">
        <v>33237900</v>
      </c>
      <c r="I244" s="760" t="s">
        <v>846</v>
      </c>
      <c r="J244" s="760" t="s">
        <v>846</v>
      </c>
      <c r="K244" s="760" t="s">
        <v>3873</v>
      </c>
      <c r="L244" s="761">
        <v>44176</v>
      </c>
      <c r="M244" s="761">
        <v>44237</v>
      </c>
      <c r="N244" s="760">
        <v>0</v>
      </c>
      <c r="O244" s="760">
        <v>0</v>
      </c>
      <c r="P244" s="760" t="s">
        <v>3378</v>
      </c>
      <c r="Q244" s="760" t="s">
        <v>846</v>
      </c>
      <c r="R244" s="760" t="s">
        <v>846</v>
      </c>
      <c r="S244" s="761">
        <v>44964</v>
      </c>
      <c r="T244" s="760" t="s">
        <v>3263</v>
      </c>
      <c r="U244" s="760" t="s">
        <v>837</v>
      </c>
      <c r="V244" s="762">
        <v>44278</v>
      </c>
      <c r="W244" s="760" t="s">
        <v>3265</v>
      </c>
      <c r="X244" s="760" t="s">
        <v>3523</v>
      </c>
      <c r="Y244" s="763" t="s">
        <v>3265</v>
      </c>
    </row>
    <row r="245" spans="1:25" s="158" customFormat="1">
      <c r="A245" s="759">
        <v>2020</v>
      </c>
      <c r="B245" s="760" t="s">
        <v>3900</v>
      </c>
      <c r="C245" s="760" t="s">
        <v>3612</v>
      </c>
      <c r="D245" s="760" t="s">
        <v>3259</v>
      </c>
      <c r="E245" s="760" t="s">
        <v>3183</v>
      </c>
      <c r="F245" s="760" t="s">
        <v>3375</v>
      </c>
      <c r="G245" s="760">
        <v>12730000</v>
      </c>
      <c r="H245" s="760">
        <v>12730000</v>
      </c>
      <c r="I245" s="760" t="s">
        <v>846</v>
      </c>
      <c r="J245" s="760" t="s">
        <v>846</v>
      </c>
      <c r="K245" s="760" t="s">
        <v>3878</v>
      </c>
      <c r="L245" s="761">
        <v>44176</v>
      </c>
      <c r="M245" s="761">
        <v>44243</v>
      </c>
      <c r="N245" s="760">
        <v>4180000</v>
      </c>
      <c r="O245" s="760">
        <v>22</v>
      </c>
      <c r="P245" s="760" t="s">
        <v>3375</v>
      </c>
      <c r="Q245" s="760" t="s">
        <v>846</v>
      </c>
      <c r="R245" s="760" t="s">
        <v>846</v>
      </c>
      <c r="S245" s="761">
        <v>44413</v>
      </c>
      <c r="T245" s="760" t="s">
        <v>3263</v>
      </c>
      <c r="U245" s="760" t="s">
        <v>846</v>
      </c>
      <c r="V245" s="762" t="s">
        <v>846</v>
      </c>
      <c r="W245" s="760" t="s">
        <v>846</v>
      </c>
      <c r="X245" s="760" t="s">
        <v>3273</v>
      </c>
      <c r="Y245" s="763" t="s">
        <v>3265</v>
      </c>
    </row>
    <row r="246" spans="1:25" s="158" customFormat="1">
      <c r="A246" s="759">
        <v>2020</v>
      </c>
      <c r="B246" s="760" t="s">
        <v>3901</v>
      </c>
      <c r="C246" s="760" t="s">
        <v>3902</v>
      </c>
      <c r="D246" s="760" t="s">
        <v>3520</v>
      </c>
      <c r="E246" s="760" t="s">
        <v>3183</v>
      </c>
      <c r="F246" s="760" t="s">
        <v>3903</v>
      </c>
      <c r="G246" s="764"/>
      <c r="H246" s="760">
        <v>138536616</v>
      </c>
      <c r="I246" s="760" t="s">
        <v>846</v>
      </c>
      <c r="J246" s="760" t="s">
        <v>846</v>
      </c>
      <c r="K246" s="760" t="s">
        <v>3276</v>
      </c>
      <c r="L246" s="761">
        <v>44256</v>
      </c>
      <c r="M246" s="761">
        <v>44469</v>
      </c>
      <c r="N246" s="760">
        <v>0</v>
      </c>
      <c r="O246" s="760">
        <v>60</v>
      </c>
      <c r="P246" s="760" t="s">
        <v>56</v>
      </c>
      <c r="Q246" s="760" t="s">
        <v>846</v>
      </c>
      <c r="R246" s="760" t="s">
        <v>846</v>
      </c>
      <c r="S246" s="761">
        <v>44265</v>
      </c>
      <c r="T246" s="760" t="s">
        <v>3263</v>
      </c>
      <c r="U246" s="760" t="s">
        <v>837</v>
      </c>
      <c r="V246" s="762">
        <v>44489</v>
      </c>
      <c r="W246" s="760" t="s">
        <v>3265</v>
      </c>
      <c r="X246" s="760" t="s">
        <v>3523</v>
      </c>
      <c r="Y246" s="763" t="s">
        <v>3265</v>
      </c>
    </row>
    <row r="247" spans="1:25" s="158" customFormat="1">
      <c r="A247" s="759">
        <v>2020</v>
      </c>
      <c r="B247" s="760" t="s">
        <v>3904</v>
      </c>
      <c r="C247" s="760" t="s">
        <v>3905</v>
      </c>
      <c r="D247" s="760" t="s">
        <v>3520</v>
      </c>
      <c r="E247" s="760" t="s">
        <v>3183</v>
      </c>
      <c r="F247" s="760" t="s">
        <v>3906</v>
      </c>
      <c r="G247" s="764"/>
      <c r="H247" s="760">
        <v>181497200</v>
      </c>
      <c r="I247" s="760" t="s">
        <v>846</v>
      </c>
      <c r="J247" s="760" t="s">
        <v>846</v>
      </c>
      <c r="K247" s="760" t="s">
        <v>3537</v>
      </c>
      <c r="L247" s="761">
        <v>44256</v>
      </c>
      <c r="M247" s="761">
        <v>44469</v>
      </c>
      <c r="N247" s="760">
        <v>0</v>
      </c>
      <c r="O247" s="760">
        <v>30</v>
      </c>
      <c r="P247" s="760" t="s">
        <v>56</v>
      </c>
      <c r="Q247" s="760" t="s">
        <v>846</v>
      </c>
      <c r="R247" s="760" t="s">
        <v>846</v>
      </c>
      <c r="S247" s="761">
        <v>44271</v>
      </c>
      <c r="T247" s="760" t="s">
        <v>3263</v>
      </c>
      <c r="U247" s="760" t="s">
        <v>837</v>
      </c>
      <c r="V247" s="762">
        <v>44531</v>
      </c>
      <c r="W247" s="760" t="s">
        <v>3265</v>
      </c>
      <c r="X247" s="760" t="s">
        <v>3523</v>
      </c>
      <c r="Y247" s="763" t="s">
        <v>3265</v>
      </c>
    </row>
    <row r="248" spans="1:25" s="158" customFormat="1">
      <c r="A248" s="759">
        <v>2020</v>
      </c>
      <c r="B248" s="760" t="s">
        <v>3907</v>
      </c>
      <c r="C248" s="760" t="s">
        <v>3908</v>
      </c>
      <c r="D248" s="760" t="s">
        <v>3259</v>
      </c>
      <c r="E248" s="760" t="s">
        <v>3183</v>
      </c>
      <c r="F248" s="760" t="s">
        <v>3909</v>
      </c>
      <c r="G248" s="760">
        <v>4200000</v>
      </c>
      <c r="H248" s="760">
        <v>4200000</v>
      </c>
      <c r="I248" s="760" t="s">
        <v>846</v>
      </c>
      <c r="J248" s="760" t="s">
        <v>846</v>
      </c>
      <c r="K248" s="760" t="s">
        <v>3815</v>
      </c>
      <c r="L248" s="761">
        <v>44187</v>
      </c>
      <c r="M248" s="761">
        <v>44217</v>
      </c>
      <c r="N248" s="760">
        <v>0</v>
      </c>
      <c r="O248" s="760">
        <v>0</v>
      </c>
      <c r="P248" s="760" t="s">
        <v>3499</v>
      </c>
      <c r="Q248" s="760" t="s">
        <v>846</v>
      </c>
      <c r="R248" s="760" t="s">
        <v>846</v>
      </c>
      <c r="S248" s="761">
        <v>44398</v>
      </c>
      <c r="T248" s="760" t="s">
        <v>3263</v>
      </c>
      <c r="U248" s="760" t="s">
        <v>846</v>
      </c>
      <c r="V248" s="762" t="s">
        <v>846</v>
      </c>
      <c r="W248" s="760" t="s">
        <v>846</v>
      </c>
      <c r="X248" s="760" t="s">
        <v>3273</v>
      </c>
      <c r="Y248" s="763" t="s">
        <v>3265</v>
      </c>
    </row>
    <row r="249" spans="1:25" s="158" customFormat="1">
      <c r="A249" s="759">
        <v>2020</v>
      </c>
      <c r="B249" s="760" t="s">
        <v>3910</v>
      </c>
      <c r="C249" s="760" t="s">
        <v>3455</v>
      </c>
      <c r="D249" s="760" t="s">
        <v>3455</v>
      </c>
      <c r="E249" s="760" t="s">
        <v>3455</v>
      </c>
      <c r="F249" s="760" t="s">
        <v>3456</v>
      </c>
      <c r="G249" s="760" t="s">
        <v>3455</v>
      </c>
      <c r="H249" s="760" t="s">
        <v>3455</v>
      </c>
      <c r="I249" s="760" t="s">
        <v>3455</v>
      </c>
      <c r="J249" s="760" t="s">
        <v>3455</v>
      </c>
      <c r="K249" s="760" t="s">
        <v>3455</v>
      </c>
      <c r="L249" s="761" t="s">
        <v>3455</v>
      </c>
      <c r="M249" s="761" t="s">
        <v>3455</v>
      </c>
      <c r="N249" s="760" t="s">
        <v>3455</v>
      </c>
      <c r="O249" s="760" t="s">
        <v>3455</v>
      </c>
      <c r="P249" s="760" t="s">
        <v>3455</v>
      </c>
      <c r="Q249" s="760" t="s">
        <v>3455</v>
      </c>
      <c r="R249" s="760" t="s">
        <v>3455</v>
      </c>
      <c r="S249" s="761" t="s">
        <v>3455</v>
      </c>
      <c r="T249" s="760" t="s">
        <v>3455</v>
      </c>
      <c r="U249" s="760" t="s">
        <v>3455</v>
      </c>
      <c r="V249" s="762" t="s">
        <v>3455</v>
      </c>
      <c r="W249" s="760" t="s">
        <v>3455</v>
      </c>
      <c r="X249" s="760" t="s">
        <v>3457</v>
      </c>
      <c r="Y249" s="763" t="s">
        <v>3455</v>
      </c>
    </row>
    <row r="250" spans="1:25" s="158" customFormat="1">
      <c r="A250" s="759">
        <v>2020</v>
      </c>
      <c r="B250" s="760" t="s">
        <v>3911</v>
      </c>
      <c r="C250" s="760" t="s">
        <v>3912</v>
      </c>
      <c r="D250" s="760" t="s">
        <v>3259</v>
      </c>
      <c r="E250" s="760" t="s">
        <v>3183</v>
      </c>
      <c r="F250" s="760" t="s">
        <v>283</v>
      </c>
      <c r="G250" s="760">
        <v>4100000</v>
      </c>
      <c r="H250" s="760">
        <v>4100000</v>
      </c>
      <c r="I250" s="760" t="s">
        <v>846</v>
      </c>
      <c r="J250" s="760" t="s">
        <v>846</v>
      </c>
      <c r="K250" s="760" t="s">
        <v>3815</v>
      </c>
      <c r="L250" s="761">
        <v>44180</v>
      </c>
      <c r="M250" s="761">
        <v>44210</v>
      </c>
      <c r="N250" s="760">
        <v>0</v>
      </c>
      <c r="O250" s="760">
        <v>0</v>
      </c>
      <c r="P250" s="760" t="s">
        <v>3272</v>
      </c>
      <c r="Q250" s="760" t="s">
        <v>846</v>
      </c>
      <c r="R250" s="760" t="s">
        <v>846</v>
      </c>
      <c r="S250" s="761">
        <v>44402</v>
      </c>
      <c r="T250" s="760" t="s">
        <v>3263</v>
      </c>
      <c r="U250" s="760" t="s">
        <v>846</v>
      </c>
      <c r="V250" s="762" t="s">
        <v>846</v>
      </c>
      <c r="W250" s="760" t="s">
        <v>846</v>
      </c>
      <c r="X250" s="760" t="s">
        <v>3273</v>
      </c>
      <c r="Y250" s="763" t="s">
        <v>3265</v>
      </c>
    </row>
    <row r="251" spans="1:25" s="158" customFormat="1">
      <c r="A251" s="759">
        <v>2020</v>
      </c>
      <c r="B251" s="760" t="s">
        <v>3913</v>
      </c>
      <c r="C251" s="760" t="s">
        <v>3914</v>
      </c>
      <c r="D251" s="760" t="s">
        <v>3259</v>
      </c>
      <c r="E251" s="760" t="s">
        <v>3183</v>
      </c>
      <c r="F251" s="760" t="s">
        <v>1282</v>
      </c>
      <c r="G251" s="760">
        <v>2454165</v>
      </c>
      <c r="H251" s="760">
        <v>2454165</v>
      </c>
      <c r="I251" s="760" t="s">
        <v>846</v>
      </c>
      <c r="J251" s="760" t="s">
        <v>846</v>
      </c>
      <c r="K251" s="760" t="s">
        <v>3815</v>
      </c>
      <c r="L251" s="761">
        <v>44187</v>
      </c>
      <c r="M251" s="761">
        <v>44217</v>
      </c>
      <c r="N251" s="760">
        <v>0</v>
      </c>
      <c r="O251" s="760">
        <v>0</v>
      </c>
      <c r="P251" s="760" t="s">
        <v>3595</v>
      </c>
      <c r="Q251" s="760" t="s">
        <v>846</v>
      </c>
      <c r="R251" s="760" t="s">
        <v>846</v>
      </c>
      <c r="S251" s="761">
        <v>44407</v>
      </c>
      <c r="T251" s="760" t="s">
        <v>3263</v>
      </c>
      <c r="U251" s="760" t="s">
        <v>846</v>
      </c>
      <c r="V251" s="762" t="s">
        <v>846</v>
      </c>
      <c r="W251" s="760" t="s">
        <v>846</v>
      </c>
      <c r="X251" s="760" t="s">
        <v>3273</v>
      </c>
      <c r="Y251" s="763" t="s">
        <v>3265</v>
      </c>
    </row>
    <row r="252" spans="1:25" s="158" customFormat="1">
      <c r="A252" s="759">
        <v>2020</v>
      </c>
      <c r="B252" s="760" t="s">
        <v>3915</v>
      </c>
      <c r="C252" s="760" t="s">
        <v>3916</v>
      </c>
      <c r="D252" s="760" t="s">
        <v>3259</v>
      </c>
      <c r="E252" s="760" t="s">
        <v>3183</v>
      </c>
      <c r="F252" s="760" t="s">
        <v>3917</v>
      </c>
      <c r="G252" s="760">
        <v>2166666</v>
      </c>
      <c r="H252" s="760">
        <v>2166666</v>
      </c>
      <c r="I252" s="760" t="s">
        <v>846</v>
      </c>
      <c r="J252" s="760" t="s">
        <v>846</v>
      </c>
      <c r="K252" s="760" t="s">
        <v>3918</v>
      </c>
      <c r="L252" s="761">
        <v>44182</v>
      </c>
      <c r="M252" s="761">
        <v>44206</v>
      </c>
      <c r="N252" s="760">
        <v>0</v>
      </c>
      <c r="O252" s="760">
        <v>0</v>
      </c>
      <c r="P252" s="760" t="s">
        <v>3272</v>
      </c>
      <c r="Q252" s="760" t="s">
        <v>846</v>
      </c>
      <c r="R252" s="760" t="s">
        <v>846</v>
      </c>
      <c r="S252" s="761">
        <v>44387</v>
      </c>
      <c r="T252" s="760" t="s">
        <v>3263</v>
      </c>
      <c r="U252" s="760" t="s">
        <v>846</v>
      </c>
      <c r="V252" s="762" t="s">
        <v>846</v>
      </c>
      <c r="W252" s="760" t="s">
        <v>846</v>
      </c>
      <c r="X252" s="760" t="s">
        <v>3273</v>
      </c>
      <c r="Y252" s="763" t="s">
        <v>3265</v>
      </c>
    </row>
    <row r="253" spans="1:25" s="158" customFormat="1">
      <c r="A253" s="759">
        <v>2020</v>
      </c>
      <c r="B253" s="760" t="s">
        <v>3919</v>
      </c>
      <c r="C253" s="760" t="s">
        <v>3916</v>
      </c>
      <c r="D253" s="760" t="s">
        <v>3259</v>
      </c>
      <c r="E253" s="760" t="s">
        <v>3183</v>
      </c>
      <c r="F253" s="760" t="s">
        <v>3920</v>
      </c>
      <c r="G253" s="760">
        <v>3206666</v>
      </c>
      <c r="H253" s="760">
        <v>3206666</v>
      </c>
      <c r="I253" s="760" t="s">
        <v>846</v>
      </c>
      <c r="J253" s="760" t="s">
        <v>846</v>
      </c>
      <c r="K253" s="760" t="s">
        <v>3918</v>
      </c>
      <c r="L253" s="761">
        <v>44183</v>
      </c>
      <c r="M253" s="761">
        <v>44219</v>
      </c>
      <c r="N253" s="760">
        <v>1040000</v>
      </c>
      <c r="O253" s="760">
        <v>12</v>
      </c>
      <c r="P253" s="760" t="s">
        <v>3272</v>
      </c>
      <c r="Q253" s="760" t="s">
        <v>846</v>
      </c>
      <c r="R253" s="760" t="s">
        <v>846</v>
      </c>
      <c r="S253" s="761">
        <v>44368</v>
      </c>
      <c r="T253" s="760" t="s">
        <v>3263</v>
      </c>
      <c r="U253" s="760" t="s">
        <v>846</v>
      </c>
      <c r="V253" s="762" t="s">
        <v>846</v>
      </c>
      <c r="W253" s="760" t="s">
        <v>846</v>
      </c>
      <c r="X253" s="760" t="s">
        <v>3273</v>
      </c>
      <c r="Y253" s="763" t="s">
        <v>3265</v>
      </c>
    </row>
    <row r="254" spans="1:25" s="158" customFormat="1">
      <c r="A254" s="759">
        <v>2020</v>
      </c>
      <c r="B254" s="760" t="s">
        <v>3921</v>
      </c>
      <c r="C254" s="760" t="s">
        <v>3922</v>
      </c>
      <c r="D254" s="760" t="s">
        <v>3923</v>
      </c>
      <c r="E254" s="760" t="s">
        <v>3183</v>
      </c>
      <c r="F254" s="760" t="s">
        <v>3924</v>
      </c>
      <c r="G254" s="764"/>
      <c r="H254" s="760">
        <v>314788867</v>
      </c>
      <c r="I254" s="760" t="s">
        <v>846</v>
      </c>
      <c r="J254" s="760" t="s">
        <v>846</v>
      </c>
      <c r="K254" s="760" t="s">
        <v>3925</v>
      </c>
      <c r="L254" s="761">
        <v>44307</v>
      </c>
      <c r="M254" s="761">
        <v>44381</v>
      </c>
      <c r="N254" s="760">
        <v>0</v>
      </c>
      <c r="O254" s="760">
        <v>0</v>
      </c>
      <c r="P254" s="760" t="s">
        <v>3926</v>
      </c>
      <c r="Q254" s="760" t="s">
        <v>846</v>
      </c>
      <c r="R254" s="760" t="s">
        <v>846</v>
      </c>
      <c r="S254" s="761">
        <v>46237</v>
      </c>
      <c r="T254" s="760" t="s">
        <v>3803</v>
      </c>
      <c r="U254" s="760" t="s">
        <v>837</v>
      </c>
      <c r="V254" s="762">
        <v>44433</v>
      </c>
      <c r="W254" s="760" t="s">
        <v>3265</v>
      </c>
      <c r="X254" s="760" t="s">
        <v>3523</v>
      </c>
      <c r="Y254" s="763" t="s">
        <v>3265</v>
      </c>
    </row>
    <row r="255" spans="1:25" s="158" customFormat="1">
      <c r="A255" s="759">
        <v>2020</v>
      </c>
      <c r="B255" s="760" t="s">
        <v>3927</v>
      </c>
      <c r="C255" s="760" t="s">
        <v>3928</v>
      </c>
      <c r="D255" s="760" t="s">
        <v>3929</v>
      </c>
      <c r="E255" s="760" t="s">
        <v>3183</v>
      </c>
      <c r="F255" s="760" t="s">
        <v>3930</v>
      </c>
      <c r="G255" s="764"/>
      <c r="H255" s="760">
        <v>57868287</v>
      </c>
      <c r="I255" s="760" t="s">
        <v>846</v>
      </c>
      <c r="J255" s="760" t="s">
        <v>846</v>
      </c>
      <c r="K255" s="760" t="s">
        <v>3925</v>
      </c>
      <c r="L255" s="761">
        <v>44307</v>
      </c>
      <c r="M255" s="761">
        <v>44381</v>
      </c>
      <c r="N255" s="760">
        <v>0</v>
      </c>
      <c r="O255" s="760">
        <v>0</v>
      </c>
      <c r="P255" s="760" t="s">
        <v>3926</v>
      </c>
      <c r="Q255" s="760" t="s">
        <v>846</v>
      </c>
      <c r="R255" s="760" t="s">
        <v>846</v>
      </c>
      <c r="S255" s="761">
        <v>46222</v>
      </c>
      <c r="T255" s="760" t="s">
        <v>3803</v>
      </c>
      <c r="U255" s="760" t="s">
        <v>837</v>
      </c>
      <c r="V255" s="762">
        <v>44433</v>
      </c>
      <c r="W255" s="760" t="s">
        <v>3265</v>
      </c>
      <c r="X255" s="760" t="s">
        <v>3523</v>
      </c>
      <c r="Y255" s="763" t="s">
        <v>3265</v>
      </c>
    </row>
    <row r="256" spans="1:25" s="158" customFormat="1">
      <c r="A256" s="759">
        <v>2020</v>
      </c>
      <c r="B256" s="760" t="s">
        <v>3931</v>
      </c>
      <c r="C256" s="760" t="s">
        <v>3932</v>
      </c>
      <c r="D256" s="760" t="s">
        <v>3526</v>
      </c>
      <c r="E256" s="760" t="s">
        <v>3182</v>
      </c>
      <c r="F256" s="760" t="s">
        <v>3531</v>
      </c>
      <c r="G256" s="764"/>
      <c r="H256" s="760">
        <v>4513950</v>
      </c>
      <c r="I256" s="760" t="s">
        <v>846</v>
      </c>
      <c r="J256" s="760" t="s">
        <v>846</v>
      </c>
      <c r="K256" s="760" t="s">
        <v>3933</v>
      </c>
      <c r="L256" s="761">
        <v>44202</v>
      </c>
      <c r="M256" s="761">
        <v>44566</v>
      </c>
      <c r="N256" s="760">
        <v>0</v>
      </c>
      <c r="O256" s="760">
        <v>0</v>
      </c>
      <c r="P256" s="760" t="s">
        <v>3385</v>
      </c>
      <c r="Q256" s="760" t="s">
        <v>846</v>
      </c>
      <c r="R256" s="760" t="s">
        <v>846</v>
      </c>
      <c r="S256" s="761" t="s">
        <v>846</v>
      </c>
      <c r="T256" s="760" t="s">
        <v>846</v>
      </c>
      <c r="U256" s="760" t="s">
        <v>846</v>
      </c>
      <c r="V256" s="762" t="s">
        <v>846</v>
      </c>
      <c r="W256" s="760" t="s">
        <v>846</v>
      </c>
      <c r="X256" s="760" t="s">
        <v>3273</v>
      </c>
      <c r="Y256" s="763" t="s">
        <v>3265</v>
      </c>
    </row>
    <row r="257" spans="1:25" s="158" customFormat="1">
      <c r="A257" s="759">
        <v>2020</v>
      </c>
      <c r="B257" s="760" t="s">
        <v>3934</v>
      </c>
      <c r="C257" s="760" t="s">
        <v>3935</v>
      </c>
      <c r="D257" s="760" t="s">
        <v>3520</v>
      </c>
      <c r="E257" s="760" t="s">
        <v>3183</v>
      </c>
      <c r="F257" s="760" t="s">
        <v>3936</v>
      </c>
      <c r="G257" s="764"/>
      <c r="H257" s="760">
        <v>149686900</v>
      </c>
      <c r="I257" s="760" t="s">
        <v>846</v>
      </c>
      <c r="J257" s="760" t="s">
        <v>846</v>
      </c>
      <c r="K257" s="760" t="s">
        <v>3271</v>
      </c>
      <c r="L257" s="761">
        <v>44267</v>
      </c>
      <c r="M257" s="761">
        <v>44500</v>
      </c>
      <c r="N257" s="760">
        <v>0</v>
      </c>
      <c r="O257" s="760">
        <v>110</v>
      </c>
      <c r="P257" s="760" t="s">
        <v>3625</v>
      </c>
      <c r="Q257" s="760" t="s">
        <v>846</v>
      </c>
      <c r="R257" s="760" t="s">
        <v>846</v>
      </c>
      <c r="S257" s="761">
        <v>45596</v>
      </c>
      <c r="T257" s="760" t="s">
        <v>3803</v>
      </c>
      <c r="U257" s="760" t="s">
        <v>846</v>
      </c>
      <c r="V257" s="762" t="s">
        <v>846</v>
      </c>
      <c r="W257" s="760" t="s">
        <v>846</v>
      </c>
      <c r="X257" s="760" t="s">
        <v>3273</v>
      </c>
      <c r="Y257" s="763" t="s">
        <v>3265</v>
      </c>
    </row>
    <row r="258" spans="1:25" s="158" customFormat="1">
      <c r="A258" s="759">
        <v>2020</v>
      </c>
      <c r="B258" s="760" t="s">
        <v>3937</v>
      </c>
      <c r="C258" s="760" t="s">
        <v>3938</v>
      </c>
      <c r="D258" s="760" t="s">
        <v>3259</v>
      </c>
      <c r="E258" s="760" t="s">
        <v>3183</v>
      </c>
      <c r="F258" s="760" t="s">
        <v>93</v>
      </c>
      <c r="G258" s="760">
        <v>3450000</v>
      </c>
      <c r="H258" s="760">
        <v>3450000</v>
      </c>
      <c r="I258" s="760" t="s">
        <v>846</v>
      </c>
      <c r="J258" s="760" t="s">
        <v>846</v>
      </c>
      <c r="K258" s="760" t="s">
        <v>3918</v>
      </c>
      <c r="L258" s="761">
        <v>44189</v>
      </c>
      <c r="M258" s="761">
        <v>44213</v>
      </c>
      <c r="N258" s="760">
        <v>0</v>
      </c>
      <c r="O258" s="760">
        <v>0</v>
      </c>
      <c r="P258" s="760" t="s">
        <v>3378</v>
      </c>
      <c r="Q258" s="760" t="s">
        <v>846</v>
      </c>
      <c r="R258" s="760" t="s">
        <v>846</v>
      </c>
      <c r="S258" s="761">
        <v>44404</v>
      </c>
      <c r="T258" s="760" t="s">
        <v>3263</v>
      </c>
      <c r="U258" s="760" t="s">
        <v>846</v>
      </c>
      <c r="V258" s="762" t="s">
        <v>846</v>
      </c>
      <c r="W258" s="760" t="s">
        <v>846</v>
      </c>
      <c r="X258" s="760" t="s">
        <v>3273</v>
      </c>
      <c r="Y258" s="763" t="s">
        <v>3265</v>
      </c>
    </row>
    <row r="259" spans="1:25" s="158" customFormat="1">
      <c r="A259" s="759">
        <v>2020</v>
      </c>
      <c r="B259" s="760" t="s">
        <v>3939</v>
      </c>
      <c r="C259" s="760" t="s">
        <v>3940</v>
      </c>
      <c r="D259" s="760" t="s">
        <v>3259</v>
      </c>
      <c r="E259" s="760" t="s">
        <v>3183</v>
      </c>
      <c r="F259" s="760" t="s">
        <v>3291</v>
      </c>
      <c r="G259" s="760">
        <v>5000000</v>
      </c>
      <c r="H259" s="760">
        <v>5000000</v>
      </c>
      <c r="I259" s="760" t="s">
        <v>846</v>
      </c>
      <c r="J259" s="760" t="s">
        <v>846</v>
      </c>
      <c r="K259" s="760" t="s">
        <v>3918</v>
      </c>
      <c r="L259" s="761">
        <v>44189</v>
      </c>
      <c r="M259" s="761">
        <v>44213</v>
      </c>
      <c r="N259" s="760">
        <v>0</v>
      </c>
      <c r="O259" s="760">
        <v>0</v>
      </c>
      <c r="P259" s="760" t="s">
        <v>3425</v>
      </c>
      <c r="Q259" s="760" t="s">
        <v>846</v>
      </c>
      <c r="R259" s="760" t="s">
        <v>846</v>
      </c>
      <c r="S259" s="761">
        <v>44426</v>
      </c>
      <c r="T259" s="760" t="s">
        <v>3263</v>
      </c>
      <c r="U259" s="760" t="s">
        <v>846</v>
      </c>
      <c r="V259" s="762" t="s">
        <v>846</v>
      </c>
      <c r="W259" s="760" t="s">
        <v>846</v>
      </c>
      <c r="X259" s="760" t="s">
        <v>3273</v>
      </c>
      <c r="Y259" s="763" t="s">
        <v>3265</v>
      </c>
    </row>
    <row r="260" spans="1:25" s="158" customFormat="1">
      <c r="A260" s="759">
        <v>2020</v>
      </c>
      <c r="B260" s="760" t="s">
        <v>3941</v>
      </c>
      <c r="C260" s="760" t="s">
        <v>3942</v>
      </c>
      <c r="D260" s="760" t="s">
        <v>3526</v>
      </c>
      <c r="E260" s="760" t="s">
        <v>3183</v>
      </c>
      <c r="F260" s="760" t="s">
        <v>3943</v>
      </c>
      <c r="G260" s="764"/>
      <c r="H260" s="760">
        <v>1360000</v>
      </c>
      <c r="I260" s="760" t="s">
        <v>846</v>
      </c>
      <c r="J260" s="760" t="s">
        <v>846</v>
      </c>
      <c r="K260" s="760" t="s">
        <v>3944</v>
      </c>
      <c r="L260" s="761">
        <v>44209</v>
      </c>
      <c r="M260" s="761">
        <v>44218</v>
      </c>
      <c r="N260" s="760">
        <v>0</v>
      </c>
      <c r="O260" s="760">
        <v>0</v>
      </c>
      <c r="P260" s="760" t="s">
        <v>3625</v>
      </c>
      <c r="Q260" s="760" t="s">
        <v>846</v>
      </c>
      <c r="R260" s="760" t="s">
        <v>846</v>
      </c>
      <c r="S260" s="761">
        <v>44382</v>
      </c>
      <c r="T260" s="760" t="s">
        <v>3263</v>
      </c>
      <c r="U260" s="760" t="s">
        <v>846</v>
      </c>
      <c r="V260" s="762" t="s">
        <v>846</v>
      </c>
      <c r="W260" s="760" t="s">
        <v>846</v>
      </c>
      <c r="X260" s="760" t="s">
        <v>3273</v>
      </c>
      <c r="Y260" s="763" t="s">
        <v>3265</v>
      </c>
    </row>
    <row r="261" spans="1:25" s="158" customFormat="1">
      <c r="A261" s="759">
        <v>2020</v>
      </c>
      <c r="B261" s="760" t="s">
        <v>3945</v>
      </c>
      <c r="C261" s="760" t="s">
        <v>3946</v>
      </c>
      <c r="D261" s="760" t="s">
        <v>3520</v>
      </c>
      <c r="E261" s="760" t="s">
        <v>3183</v>
      </c>
      <c r="F261" s="760" t="s">
        <v>3903</v>
      </c>
      <c r="G261" s="764"/>
      <c r="H261" s="760">
        <v>71470640</v>
      </c>
      <c r="I261" s="760" t="s">
        <v>846</v>
      </c>
      <c r="J261" s="760" t="s">
        <v>846</v>
      </c>
      <c r="K261" s="760" t="s">
        <v>3271</v>
      </c>
      <c r="L261" s="761">
        <v>44259</v>
      </c>
      <c r="M261" s="761">
        <v>44380</v>
      </c>
      <c r="N261" s="760">
        <v>0</v>
      </c>
      <c r="O261" s="760">
        <v>0</v>
      </c>
      <c r="P261" s="760" t="s">
        <v>56</v>
      </c>
      <c r="Q261" s="760" t="s">
        <v>846</v>
      </c>
      <c r="R261" s="760" t="s">
        <v>846</v>
      </c>
      <c r="S261" s="761" t="s">
        <v>846</v>
      </c>
      <c r="T261" s="760" t="s">
        <v>846</v>
      </c>
      <c r="U261" s="760" t="s">
        <v>837</v>
      </c>
      <c r="V261" s="762">
        <v>44380</v>
      </c>
      <c r="W261" s="760" t="s">
        <v>3265</v>
      </c>
      <c r="X261" s="760" t="s">
        <v>3523</v>
      </c>
      <c r="Y261" s="763" t="s">
        <v>3265</v>
      </c>
    </row>
    <row r="262" spans="1:25" s="158" customFormat="1">
      <c r="A262" s="759">
        <v>2020</v>
      </c>
      <c r="B262" s="760" t="s">
        <v>3947</v>
      </c>
      <c r="C262" s="760" t="s">
        <v>3948</v>
      </c>
      <c r="D262" s="760" t="s">
        <v>3520</v>
      </c>
      <c r="E262" s="760" t="s">
        <v>3183</v>
      </c>
      <c r="F262" s="760" t="s">
        <v>3903</v>
      </c>
      <c r="G262" s="764"/>
      <c r="H262" s="760">
        <v>153930000</v>
      </c>
      <c r="I262" s="760" t="s">
        <v>846</v>
      </c>
      <c r="J262" s="760" t="s">
        <v>846</v>
      </c>
      <c r="K262" s="760" t="s">
        <v>3261</v>
      </c>
      <c r="L262" s="761">
        <v>44265</v>
      </c>
      <c r="M262" s="761">
        <v>44500</v>
      </c>
      <c r="N262" s="760">
        <v>0</v>
      </c>
      <c r="O262" s="760">
        <v>22</v>
      </c>
      <c r="P262" s="760" t="s">
        <v>56</v>
      </c>
      <c r="Q262" s="760" t="s">
        <v>846</v>
      </c>
      <c r="R262" s="760" t="s">
        <v>846</v>
      </c>
      <c r="S262" s="761">
        <v>44286</v>
      </c>
      <c r="T262" s="760" t="s">
        <v>3263</v>
      </c>
      <c r="U262" s="760" t="s">
        <v>837</v>
      </c>
      <c r="V262" s="762">
        <v>44526</v>
      </c>
      <c r="W262" s="760" t="s">
        <v>3265</v>
      </c>
      <c r="X262" s="760" t="s">
        <v>3523</v>
      </c>
      <c r="Y262" s="763" t="s">
        <v>3265</v>
      </c>
    </row>
    <row r="263" spans="1:25" s="158" customFormat="1">
      <c r="A263" s="759">
        <v>2020</v>
      </c>
      <c r="B263" s="760" t="s">
        <v>3949</v>
      </c>
      <c r="C263" s="760" t="s">
        <v>3950</v>
      </c>
      <c r="D263" s="760" t="s">
        <v>3923</v>
      </c>
      <c r="E263" s="760" t="s">
        <v>3183</v>
      </c>
      <c r="F263" s="760" t="s">
        <v>3951</v>
      </c>
      <c r="G263" s="764"/>
      <c r="H263" s="760">
        <v>304450334</v>
      </c>
      <c r="I263" s="760" t="s">
        <v>846</v>
      </c>
      <c r="J263" s="760" t="s">
        <v>846</v>
      </c>
      <c r="K263" s="760" t="s">
        <v>3261</v>
      </c>
      <c r="L263" s="761">
        <v>44256</v>
      </c>
      <c r="M263" s="761">
        <v>44530</v>
      </c>
      <c r="N263" s="760">
        <v>0</v>
      </c>
      <c r="O263" s="760">
        <v>90</v>
      </c>
      <c r="P263" s="760" t="s">
        <v>3425</v>
      </c>
      <c r="Q263" s="760" t="s">
        <v>846</v>
      </c>
      <c r="R263" s="760" t="s">
        <v>846</v>
      </c>
      <c r="S263" s="761">
        <v>44259</v>
      </c>
      <c r="T263" s="760" t="s">
        <v>3263</v>
      </c>
      <c r="U263" s="760" t="s">
        <v>837</v>
      </c>
      <c r="V263" s="762">
        <v>44767</v>
      </c>
      <c r="W263" s="760" t="s">
        <v>3265</v>
      </c>
      <c r="X263" s="760" t="s">
        <v>3523</v>
      </c>
      <c r="Y263" s="763" t="s">
        <v>3265</v>
      </c>
    </row>
    <row r="264" spans="1:25" s="158" customFormat="1">
      <c r="A264" s="759">
        <v>2020</v>
      </c>
      <c r="B264" s="760" t="s">
        <v>3952</v>
      </c>
      <c r="C264" s="760" t="s">
        <v>3953</v>
      </c>
      <c r="D264" s="760" t="s">
        <v>3520</v>
      </c>
      <c r="E264" s="760" t="s">
        <v>3183</v>
      </c>
      <c r="F264" s="760" t="s">
        <v>3954</v>
      </c>
      <c r="G264" s="764"/>
      <c r="H264" s="760">
        <v>145681540</v>
      </c>
      <c r="I264" s="760" t="s">
        <v>846</v>
      </c>
      <c r="J264" s="760" t="s">
        <v>846</v>
      </c>
      <c r="K264" s="760" t="s">
        <v>3276</v>
      </c>
      <c r="L264" s="761">
        <v>44258</v>
      </c>
      <c r="M264" s="761">
        <v>44499</v>
      </c>
      <c r="N264" s="760">
        <v>0</v>
      </c>
      <c r="O264" s="760">
        <v>89</v>
      </c>
      <c r="P264" s="760" t="s">
        <v>3955</v>
      </c>
      <c r="Q264" s="760" t="s">
        <v>846</v>
      </c>
      <c r="R264" s="760" t="s">
        <v>846</v>
      </c>
      <c r="S264" s="761" t="s">
        <v>846</v>
      </c>
      <c r="T264" s="760" t="s">
        <v>846</v>
      </c>
      <c r="U264" s="760" t="s">
        <v>846</v>
      </c>
      <c r="V264" s="762" t="s">
        <v>846</v>
      </c>
      <c r="W264" s="760" t="s">
        <v>846</v>
      </c>
      <c r="X264" s="760" t="s">
        <v>3273</v>
      </c>
      <c r="Y264" s="763" t="s">
        <v>3265</v>
      </c>
    </row>
    <row r="265" spans="1:25" s="158" customFormat="1">
      <c r="A265" s="759">
        <v>2020</v>
      </c>
      <c r="B265" s="760" t="s">
        <v>3956</v>
      </c>
      <c r="C265" s="760" t="s">
        <v>3957</v>
      </c>
      <c r="D265" s="760" t="s">
        <v>3520</v>
      </c>
      <c r="E265" s="760" t="s">
        <v>3182</v>
      </c>
      <c r="F265" s="760" t="s">
        <v>3958</v>
      </c>
      <c r="G265" s="764"/>
      <c r="H265" s="760">
        <v>60767810</v>
      </c>
      <c r="I265" s="760" t="s">
        <v>846</v>
      </c>
      <c r="J265" s="760" t="s">
        <v>846</v>
      </c>
      <c r="K265" s="760" t="s">
        <v>3261</v>
      </c>
      <c r="L265" s="761">
        <v>44238</v>
      </c>
      <c r="M265" s="761">
        <v>44691</v>
      </c>
      <c r="N265" s="760">
        <v>0</v>
      </c>
      <c r="O265" s="760">
        <v>270</v>
      </c>
      <c r="P265" s="760" t="s">
        <v>3959</v>
      </c>
      <c r="Q265" s="760" t="s">
        <v>846</v>
      </c>
      <c r="R265" s="760" t="s">
        <v>846</v>
      </c>
      <c r="S265" s="761">
        <v>45606</v>
      </c>
      <c r="T265" s="760" t="s">
        <v>3803</v>
      </c>
      <c r="U265" s="760" t="s">
        <v>837</v>
      </c>
      <c r="V265" s="762">
        <v>44859</v>
      </c>
      <c r="W265" s="760" t="s">
        <v>3265</v>
      </c>
      <c r="X265" s="760" t="s">
        <v>3523</v>
      </c>
      <c r="Y265" s="763" t="s">
        <v>3265</v>
      </c>
    </row>
    <row r="266" spans="1:25" s="158" customFormat="1">
      <c r="A266" s="759">
        <v>2020</v>
      </c>
      <c r="B266" s="760" t="s">
        <v>3960</v>
      </c>
      <c r="C266" s="760" t="s">
        <v>3961</v>
      </c>
      <c r="D266" s="760" t="s">
        <v>3520</v>
      </c>
      <c r="E266" s="760" t="s">
        <v>846</v>
      </c>
      <c r="F266" s="760" t="s">
        <v>3962</v>
      </c>
      <c r="G266" s="764"/>
      <c r="H266" s="760">
        <v>187046639</v>
      </c>
      <c r="I266" s="760" t="s">
        <v>846</v>
      </c>
      <c r="J266" s="760" t="s">
        <v>846</v>
      </c>
      <c r="K266" s="760" t="s">
        <v>3541</v>
      </c>
      <c r="L266" s="761">
        <v>44272</v>
      </c>
      <c r="M266" s="761">
        <v>44636</v>
      </c>
      <c r="N266" s="760">
        <v>61300000</v>
      </c>
      <c r="O266" s="760">
        <v>0</v>
      </c>
      <c r="P266" s="760" t="s">
        <v>170</v>
      </c>
      <c r="Q266" s="760" t="s">
        <v>846</v>
      </c>
      <c r="R266" s="760" t="s">
        <v>846</v>
      </c>
      <c r="S266" s="761">
        <v>45733</v>
      </c>
      <c r="T266" s="760" t="s">
        <v>3803</v>
      </c>
      <c r="U266" s="760" t="s">
        <v>846</v>
      </c>
      <c r="V266" s="762" t="s">
        <v>846</v>
      </c>
      <c r="W266" s="760" t="s">
        <v>846</v>
      </c>
      <c r="X266" s="760" t="s">
        <v>3273</v>
      </c>
      <c r="Y266" s="763" t="s">
        <v>3265</v>
      </c>
    </row>
    <row r="267" spans="1:25" s="158" customFormat="1">
      <c r="A267" s="759">
        <v>2020</v>
      </c>
      <c r="B267" s="760" t="s">
        <v>3963</v>
      </c>
      <c r="C267" s="760" t="s">
        <v>3964</v>
      </c>
      <c r="D267" s="760" t="s">
        <v>3520</v>
      </c>
      <c r="E267" s="760" t="s">
        <v>3182</v>
      </c>
      <c r="F267" s="760" t="s">
        <v>3958</v>
      </c>
      <c r="G267" s="764"/>
      <c r="H267" s="760">
        <v>187937723</v>
      </c>
      <c r="I267" s="760" t="s">
        <v>846</v>
      </c>
      <c r="J267" s="760" t="s">
        <v>846</v>
      </c>
      <c r="K267" s="760" t="s">
        <v>3522</v>
      </c>
      <c r="L267" s="761">
        <v>44238</v>
      </c>
      <c r="M267" s="761">
        <v>44889</v>
      </c>
      <c r="N267" s="760">
        <v>40841994</v>
      </c>
      <c r="O267" s="760">
        <v>180</v>
      </c>
      <c r="P267" s="760" t="s">
        <v>88</v>
      </c>
      <c r="Q267" s="760" t="s">
        <v>846</v>
      </c>
      <c r="R267" s="760" t="s">
        <v>846</v>
      </c>
      <c r="S267" s="761">
        <v>45900</v>
      </c>
      <c r="T267" s="760" t="s">
        <v>3803</v>
      </c>
      <c r="U267" s="760" t="s">
        <v>846</v>
      </c>
      <c r="V267" s="762" t="s">
        <v>846</v>
      </c>
      <c r="W267" s="760" t="s">
        <v>846</v>
      </c>
      <c r="X267" s="760" t="s">
        <v>3273</v>
      </c>
      <c r="Y267" s="763" t="s">
        <v>3265</v>
      </c>
    </row>
    <row r="268" spans="1:25" s="158" customFormat="1">
      <c r="A268" s="759">
        <v>2020</v>
      </c>
      <c r="B268" s="760" t="s">
        <v>3965</v>
      </c>
      <c r="C268" s="760" t="s">
        <v>3966</v>
      </c>
      <c r="D268" s="760" t="s">
        <v>3526</v>
      </c>
      <c r="E268" s="760" t="s">
        <v>846</v>
      </c>
      <c r="F268" s="760" t="s">
        <v>3967</v>
      </c>
      <c r="G268" s="764"/>
      <c r="H268" s="760">
        <v>4875000</v>
      </c>
      <c r="I268" s="760" t="s">
        <v>846</v>
      </c>
      <c r="J268" s="760" t="s">
        <v>846</v>
      </c>
      <c r="K268" s="760" t="s">
        <v>3276</v>
      </c>
      <c r="L268" s="761">
        <v>44343</v>
      </c>
      <c r="M268" s="761">
        <v>44495</v>
      </c>
      <c r="N268" s="760">
        <v>0</v>
      </c>
      <c r="O268" s="760">
        <v>0</v>
      </c>
      <c r="P268" s="760" t="s">
        <v>170</v>
      </c>
      <c r="Q268" s="760" t="s">
        <v>846</v>
      </c>
      <c r="R268" s="760" t="s">
        <v>846</v>
      </c>
      <c r="S268" s="761">
        <v>45441</v>
      </c>
      <c r="T268" s="760" t="s">
        <v>3803</v>
      </c>
      <c r="U268" s="760" t="s">
        <v>846</v>
      </c>
      <c r="V268" s="762" t="s">
        <v>846</v>
      </c>
      <c r="W268" s="760" t="s">
        <v>846</v>
      </c>
      <c r="X268" s="760" t="s">
        <v>3273</v>
      </c>
      <c r="Y268" s="763" t="s">
        <v>3265</v>
      </c>
    </row>
    <row r="269" spans="1:25" s="158" customFormat="1">
      <c r="A269" s="759">
        <v>2020</v>
      </c>
      <c r="B269" s="760" t="s">
        <v>3968</v>
      </c>
      <c r="C269" s="760" t="s">
        <v>3969</v>
      </c>
      <c r="D269" s="760" t="s">
        <v>3535</v>
      </c>
      <c r="E269" s="760" t="s">
        <v>3183</v>
      </c>
      <c r="F269" s="760" t="s">
        <v>3970</v>
      </c>
      <c r="G269" s="764"/>
      <c r="H269" s="760">
        <v>203822197</v>
      </c>
      <c r="I269" s="760" t="s">
        <v>846</v>
      </c>
      <c r="J269" s="760" t="s">
        <v>846</v>
      </c>
      <c r="K269" s="760" t="s">
        <v>3821</v>
      </c>
      <c r="L269" s="761">
        <v>44217</v>
      </c>
      <c r="M269" s="761">
        <v>44377</v>
      </c>
      <c r="N269" s="760">
        <v>0</v>
      </c>
      <c r="O269" s="760">
        <v>90</v>
      </c>
      <c r="P269" s="760" t="s">
        <v>3625</v>
      </c>
      <c r="Q269" s="760" t="s">
        <v>846</v>
      </c>
      <c r="R269" s="760" t="s">
        <v>846</v>
      </c>
      <c r="S269" s="761" t="s">
        <v>846</v>
      </c>
      <c r="T269" s="760" t="s">
        <v>846</v>
      </c>
      <c r="U269" s="760" t="s">
        <v>846</v>
      </c>
      <c r="V269" s="762" t="s">
        <v>846</v>
      </c>
      <c r="W269" s="760" t="s">
        <v>846</v>
      </c>
      <c r="X269" s="760" t="s">
        <v>3273</v>
      </c>
      <c r="Y269" s="763" t="s">
        <v>3265</v>
      </c>
    </row>
    <row r="270" spans="1:25" s="158" customFormat="1">
      <c r="A270" s="759">
        <v>2020</v>
      </c>
      <c r="B270" s="760" t="s">
        <v>3971</v>
      </c>
      <c r="C270" s="760" t="s">
        <v>3972</v>
      </c>
      <c r="D270" s="760" t="s">
        <v>3520</v>
      </c>
      <c r="E270" s="760" t="s">
        <v>3183</v>
      </c>
      <c r="F270" s="760" t="s">
        <v>2193</v>
      </c>
      <c r="G270" s="764"/>
      <c r="H270" s="760">
        <v>64900000</v>
      </c>
      <c r="I270" s="760" t="s">
        <v>846</v>
      </c>
      <c r="J270" s="760" t="s">
        <v>846</v>
      </c>
      <c r="K270" s="760" t="s">
        <v>3271</v>
      </c>
      <c r="L270" s="761">
        <v>44265</v>
      </c>
      <c r="M270" s="761">
        <v>44386</v>
      </c>
      <c r="N270" s="760">
        <v>0</v>
      </c>
      <c r="O270" s="760">
        <v>0</v>
      </c>
      <c r="P270" s="760" t="s">
        <v>330</v>
      </c>
      <c r="Q270" s="760" t="s">
        <v>846</v>
      </c>
      <c r="R270" s="760" t="s">
        <v>846</v>
      </c>
      <c r="S270" s="761">
        <v>45481</v>
      </c>
      <c r="T270" s="760" t="s">
        <v>3803</v>
      </c>
      <c r="U270" s="760" t="s">
        <v>837</v>
      </c>
      <c r="V270" s="762">
        <v>44410</v>
      </c>
      <c r="W270" s="760" t="s">
        <v>3265</v>
      </c>
      <c r="X270" s="760" t="s">
        <v>3523</v>
      </c>
      <c r="Y270" s="763" t="s">
        <v>3265</v>
      </c>
    </row>
    <row r="271" spans="1:25" s="158" customFormat="1">
      <c r="A271" s="759">
        <v>2020</v>
      </c>
      <c r="B271" s="760" t="s">
        <v>3973</v>
      </c>
      <c r="C271" s="760" t="s">
        <v>3974</v>
      </c>
      <c r="D271" s="760" t="s">
        <v>3526</v>
      </c>
      <c r="E271" s="760" t="s">
        <v>3182</v>
      </c>
      <c r="F271" s="760" t="s">
        <v>3975</v>
      </c>
      <c r="G271" s="764"/>
      <c r="H271" s="760">
        <v>7300000</v>
      </c>
      <c r="I271" s="760" t="s">
        <v>846</v>
      </c>
      <c r="J271" s="760" t="s">
        <v>846</v>
      </c>
      <c r="K271" s="760" t="s">
        <v>3261</v>
      </c>
      <c r="L271" s="761">
        <v>44260</v>
      </c>
      <c r="M271" s="761">
        <v>44519</v>
      </c>
      <c r="N271" s="760">
        <v>0</v>
      </c>
      <c r="O271" s="760">
        <v>75</v>
      </c>
      <c r="P271" s="760" t="s">
        <v>3561</v>
      </c>
      <c r="Q271" s="760" t="s">
        <v>846</v>
      </c>
      <c r="R271" s="760" t="s">
        <v>846</v>
      </c>
      <c r="S271" s="761">
        <v>45473</v>
      </c>
      <c r="T271" s="760" t="s">
        <v>3803</v>
      </c>
      <c r="U271" s="760" t="s">
        <v>837</v>
      </c>
      <c r="V271" s="762">
        <v>44546</v>
      </c>
      <c r="W271" s="760" t="s">
        <v>3265</v>
      </c>
      <c r="X271" s="760" t="s">
        <v>3523</v>
      </c>
      <c r="Y271" s="763" t="s">
        <v>3265</v>
      </c>
    </row>
    <row r="272" spans="1:25" s="158" customFormat="1">
      <c r="A272" s="759">
        <v>2020</v>
      </c>
      <c r="B272" s="760" t="s">
        <v>3976</v>
      </c>
      <c r="C272" s="760" t="s">
        <v>3977</v>
      </c>
      <c r="D272" s="760" t="s">
        <v>3535</v>
      </c>
      <c r="E272" s="760" t="s">
        <v>3182</v>
      </c>
      <c r="F272" s="760" t="s">
        <v>3978</v>
      </c>
      <c r="G272" s="764"/>
      <c r="H272" s="760">
        <v>6525000</v>
      </c>
      <c r="I272" s="760" t="s">
        <v>846</v>
      </c>
      <c r="J272" s="760" t="s">
        <v>846</v>
      </c>
      <c r="K272" s="760" t="s">
        <v>3826</v>
      </c>
      <c r="L272" s="761">
        <v>44210</v>
      </c>
      <c r="M272" s="761">
        <v>44209</v>
      </c>
      <c r="N272" s="760">
        <v>0</v>
      </c>
      <c r="O272" s="760">
        <v>0</v>
      </c>
      <c r="P272" s="760" t="s">
        <v>3561</v>
      </c>
      <c r="Q272" s="760" t="s">
        <v>846</v>
      </c>
      <c r="R272" s="760" t="s">
        <v>846</v>
      </c>
      <c r="S272" s="761" t="s">
        <v>846</v>
      </c>
      <c r="T272" s="760" t="s">
        <v>846</v>
      </c>
      <c r="U272" s="760" t="s">
        <v>846</v>
      </c>
      <c r="V272" s="762" t="s">
        <v>846</v>
      </c>
      <c r="W272" s="760" t="s">
        <v>846</v>
      </c>
      <c r="X272" s="760" t="s">
        <v>3273</v>
      </c>
      <c r="Y272" s="763" t="s">
        <v>3265</v>
      </c>
    </row>
    <row r="273" spans="1:25" s="158" customFormat="1">
      <c r="A273" s="759">
        <v>2020</v>
      </c>
      <c r="B273" s="760" t="s">
        <v>3979</v>
      </c>
      <c r="C273" s="760" t="s">
        <v>3455</v>
      </c>
      <c r="D273" s="760" t="s">
        <v>3455</v>
      </c>
      <c r="E273" s="760" t="s">
        <v>3455</v>
      </c>
      <c r="F273" s="760" t="s">
        <v>3456</v>
      </c>
      <c r="G273" s="760" t="s">
        <v>3455</v>
      </c>
      <c r="H273" s="760" t="s">
        <v>3455</v>
      </c>
      <c r="I273" s="760" t="s">
        <v>3455</v>
      </c>
      <c r="J273" s="760" t="s">
        <v>3455</v>
      </c>
      <c r="K273" s="760" t="s">
        <v>3455</v>
      </c>
      <c r="L273" s="761" t="s">
        <v>3455</v>
      </c>
      <c r="M273" s="761" t="s">
        <v>3455</v>
      </c>
      <c r="N273" s="760" t="s">
        <v>3455</v>
      </c>
      <c r="O273" s="760" t="s">
        <v>3455</v>
      </c>
      <c r="P273" s="760" t="s">
        <v>3455</v>
      </c>
      <c r="Q273" s="760" t="s">
        <v>3455</v>
      </c>
      <c r="R273" s="760" t="s">
        <v>3455</v>
      </c>
      <c r="S273" s="761" t="s">
        <v>3455</v>
      </c>
      <c r="T273" s="760" t="s">
        <v>3455</v>
      </c>
      <c r="U273" s="760" t="s">
        <v>3455</v>
      </c>
      <c r="V273" s="762" t="s">
        <v>3455</v>
      </c>
      <c r="W273" s="760" t="s">
        <v>3455</v>
      </c>
      <c r="X273" s="760" t="s">
        <v>3457</v>
      </c>
      <c r="Y273" s="763" t="s">
        <v>3455</v>
      </c>
    </row>
    <row r="274" spans="1:25" s="158" customFormat="1">
      <c r="A274" s="759">
        <v>2020</v>
      </c>
      <c r="B274" s="760" t="s">
        <v>3980</v>
      </c>
      <c r="C274" s="760" t="s">
        <v>3981</v>
      </c>
      <c r="D274" s="760" t="s">
        <v>3535</v>
      </c>
      <c r="E274" s="760" t="s">
        <v>3182</v>
      </c>
      <c r="F274" s="760" t="s">
        <v>3586</v>
      </c>
      <c r="G274" s="764"/>
      <c r="H274" s="760">
        <v>374850</v>
      </c>
      <c r="I274" s="760" t="s">
        <v>846</v>
      </c>
      <c r="J274" s="760" t="s">
        <v>846</v>
      </c>
      <c r="K274" s="760" t="s">
        <v>3826</v>
      </c>
      <c r="L274" s="761">
        <v>44210</v>
      </c>
      <c r="M274" s="761">
        <v>44240</v>
      </c>
      <c r="N274" s="760">
        <v>0</v>
      </c>
      <c r="O274" s="760">
        <v>0</v>
      </c>
      <c r="P274" s="760" t="s">
        <v>3561</v>
      </c>
      <c r="Q274" s="760" t="s">
        <v>846</v>
      </c>
      <c r="R274" s="760" t="s">
        <v>846</v>
      </c>
      <c r="S274" s="761" t="s">
        <v>846</v>
      </c>
      <c r="T274" s="760" t="s">
        <v>846</v>
      </c>
      <c r="U274" s="760" t="s">
        <v>846</v>
      </c>
      <c r="V274" s="762" t="s">
        <v>846</v>
      </c>
      <c r="W274" s="760" t="s">
        <v>846</v>
      </c>
      <c r="X274" s="760" t="s">
        <v>3273</v>
      </c>
      <c r="Y274" s="763" t="s">
        <v>3265</v>
      </c>
    </row>
    <row r="275" spans="1:25" s="158" customFormat="1">
      <c r="A275" s="759">
        <v>2020</v>
      </c>
      <c r="B275" s="760" t="s">
        <v>3982</v>
      </c>
      <c r="C275" s="760" t="s">
        <v>3983</v>
      </c>
      <c r="D275" s="760" t="s">
        <v>3535</v>
      </c>
      <c r="E275" s="760" t="s">
        <v>3182</v>
      </c>
      <c r="F275" s="760" t="s">
        <v>3588</v>
      </c>
      <c r="G275" s="764"/>
      <c r="H275" s="760">
        <v>4788072</v>
      </c>
      <c r="I275" s="760" t="s">
        <v>846</v>
      </c>
      <c r="J275" s="760" t="s">
        <v>846</v>
      </c>
      <c r="K275" s="760" t="s">
        <v>3826</v>
      </c>
      <c r="L275" s="761">
        <v>44210</v>
      </c>
      <c r="M275" s="761">
        <v>44240</v>
      </c>
      <c r="N275" s="760">
        <v>0</v>
      </c>
      <c r="O275" s="760">
        <v>0</v>
      </c>
      <c r="P275" s="760" t="s">
        <v>3561</v>
      </c>
      <c r="Q275" s="760" t="s">
        <v>846</v>
      </c>
      <c r="R275" s="760" t="s">
        <v>846</v>
      </c>
      <c r="S275" s="761" t="s">
        <v>846</v>
      </c>
      <c r="T275" s="760" t="s">
        <v>846</v>
      </c>
      <c r="U275" s="760" t="s">
        <v>846</v>
      </c>
      <c r="V275" s="762" t="s">
        <v>846</v>
      </c>
      <c r="W275" s="760" t="s">
        <v>846</v>
      </c>
      <c r="X275" s="760" t="s">
        <v>3273</v>
      </c>
      <c r="Y275" s="763" t="s">
        <v>3265</v>
      </c>
    </row>
    <row r="276" spans="1:25" s="158" customFormat="1">
      <c r="A276" s="759">
        <v>2020</v>
      </c>
      <c r="B276" s="760" t="s">
        <v>3984</v>
      </c>
      <c r="C276" s="760" t="s">
        <v>3985</v>
      </c>
      <c r="D276" s="760" t="s">
        <v>3520</v>
      </c>
      <c r="E276" s="760" t="s">
        <v>3182</v>
      </c>
      <c r="F276" s="760" t="s">
        <v>3986</v>
      </c>
      <c r="G276" s="764"/>
      <c r="H276" s="760">
        <v>2975259</v>
      </c>
      <c r="I276" s="760" t="s">
        <v>846</v>
      </c>
      <c r="J276" s="760" t="s">
        <v>846</v>
      </c>
      <c r="K276" s="760" t="s">
        <v>3826</v>
      </c>
      <c r="L276" s="761">
        <v>44210</v>
      </c>
      <c r="M276" s="761">
        <v>44240</v>
      </c>
      <c r="N276" s="760">
        <v>0</v>
      </c>
      <c r="O276" s="760">
        <v>0</v>
      </c>
      <c r="P276" s="760" t="s">
        <v>3561</v>
      </c>
      <c r="Q276" s="760" t="s">
        <v>846</v>
      </c>
      <c r="R276" s="760" t="s">
        <v>846</v>
      </c>
      <c r="S276" s="761" t="s">
        <v>846</v>
      </c>
      <c r="T276" s="760" t="s">
        <v>846</v>
      </c>
      <c r="U276" s="760" t="s">
        <v>846</v>
      </c>
      <c r="V276" s="762" t="s">
        <v>846</v>
      </c>
      <c r="W276" s="760" t="s">
        <v>846</v>
      </c>
      <c r="X276" s="760" t="s">
        <v>3273</v>
      </c>
      <c r="Y276" s="763" t="s">
        <v>3265</v>
      </c>
    </row>
    <row r="277" spans="1:25" s="158" customFormat="1">
      <c r="A277" s="759">
        <v>2020</v>
      </c>
      <c r="B277" s="760" t="s">
        <v>3987</v>
      </c>
      <c r="C277" s="760" t="s">
        <v>3988</v>
      </c>
      <c r="D277" s="760" t="s">
        <v>3520</v>
      </c>
      <c r="E277" s="760" t="s">
        <v>3182</v>
      </c>
      <c r="F277" s="760" t="s">
        <v>3989</v>
      </c>
      <c r="G277" s="764"/>
      <c r="H277" s="760">
        <v>6971132</v>
      </c>
      <c r="I277" s="760" t="s">
        <v>846</v>
      </c>
      <c r="J277" s="760" t="s">
        <v>846</v>
      </c>
      <c r="K277" s="760" t="s">
        <v>3826</v>
      </c>
      <c r="L277" s="761">
        <v>44210</v>
      </c>
      <c r="M277" s="761">
        <v>44240</v>
      </c>
      <c r="N277" s="760">
        <v>0</v>
      </c>
      <c r="O277" s="760">
        <v>0</v>
      </c>
      <c r="P277" s="760" t="s">
        <v>3990</v>
      </c>
      <c r="Q277" s="760" t="s">
        <v>846</v>
      </c>
      <c r="R277" s="760" t="s">
        <v>846</v>
      </c>
      <c r="S277" s="761" t="s">
        <v>846</v>
      </c>
      <c r="T277" s="760" t="s">
        <v>846</v>
      </c>
      <c r="U277" s="760" t="s">
        <v>846</v>
      </c>
      <c r="V277" s="762" t="s">
        <v>846</v>
      </c>
      <c r="W277" s="760" t="s">
        <v>846</v>
      </c>
      <c r="X277" s="760" t="s">
        <v>3273</v>
      </c>
      <c r="Y277" s="763" t="s">
        <v>3265</v>
      </c>
    </row>
    <row r="278" spans="1:25" s="158" customFormat="1">
      <c r="A278" s="759">
        <v>2020</v>
      </c>
      <c r="B278" s="760" t="s">
        <v>3991</v>
      </c>
      <c r="C278" s="760" t="s">
        <v>3992</v>
      </c>
      <c r="D278" s="760" t="s">
        <v>3520</v>
      </c>
      <c r="E278" s="760" t="s">
        <v>3182</v>
      </c>
      <c r="F278" s="760" t="s">
        <v>3993</v>
      </c>
      <c r="G278" s="764"/>
      <c r="H278" s="760">
        <v>21380801</v>
      </c>
      <c r="I278" s="760" t="s">
        <v>846</v>
      </c>
      <c r="J278" s="760" t="s">
        <v>846</v>
      </c>
      <c r="K278" s="760" t="s">
        <v>3826</v>
      </c>
      <c r="L278" s="761">
        <v>44210</v>
      </c>
      <c r="M278" s="761">
        <v>44240</v>
      </c>
      <c r="N278" s="760">
        <v>0</v>
      </c>
      <c r="O278" s="760">
        <v>0</v>
      </c>
      <c r="P278" s="760" t="s">
        <v>3864</v>
      </c>
      <c r="Q278" s="760" t="s">
        <v>846</v>
      </c>
      <c r="R278" s="760" t="s">
        <v>846</v>
      </c>
      <c r="S278" s="761" t="s">
        <v>846</v>
      </c>
      <c r="T278" s="760" t="s">
        <v>846</v>
      </c>
      <c r="U278" s="760" t="s">
        <v>846</v>
      </c>
      <c r="V278" s="762" t="s">
        <v>846</v>
      </c>
      <c r="W278" s="760" t="s">
        <v>846</v>
      </c>
      <c r="X278" s="760" t="s">
        <v>3273</v>
      </c>
      <c r="Y278" s="763" t="s">
        <v>3265</v>
      </c>
    </row>
    <row r="279" spans="1:25" s="158" customFormat="1">
      <c r="A279" s="759">
        <v>2021</v>
      </c>
      <c r="B279" s="760" t="s">
        <v>3994</v>
      </c>
      <c r="C279" s="760" t="s">
        <v>3995</v>
      </c>
      <c r="D279" s="760" t="s">
        <v>3996</v>
      </c>
      <c r="E279" s="760" t="s">
        <v>3183</v>
      </c>
      <c r="F279" s="760" t="s">
        <v>3997</v>
      </c>
      <c r="G279" s="760">
        <v>79339333</v>
      </c>
      <c r="H279" s="760">
        <v>79339333</v>
      </c>
      <c r="I279" s="760" t="s">
        <v>846</v>
      </c>
      <c r="J279" s="760" t="s">
        <v>846</v>
      </c>
      <c r="K279" s="760" t="s">
        <v>3998</v>
      </c>
      <c r="L279" s="761">
        <v>44223</v>
      </c>
      <c r="M279" s="761">
        <v>44576</v>
      </c>
      <c r="N279" s="760">
        <v>24779333</v>
      </c>
      <c r="O279" s="760">
        <v>90</v>
      </c>
      <c r="P279" s="760" t="s">
        <v>103</v>
      </c>
      <c r="Q279" s="760" t="s">
        <v>846</v>
      </c>
      <c r="R279" s="760" t="s">
        <v>846</v>
      </c>
      <c r="S279" s="761">
        <v>44658</v>
      </c>
      <c r="T279" s="760" t="s">
        <v>3263</v>
      </c>
      <c r="U279" s="760" t="s">
        <v>846</v>
      </c>
      <c r="V279" s="762" t="s">
        <v>846</v>
      </c>
      <c r="W279" s="760" t="s">
        <v>846</v>
      </c>
      <c r="X279" s="760" t="s">
        <v>3273</v>
      </c>
      <c r="Y279" s="763" t="s">
        <v>3265</v>
      </c>
    </row>
    <row r="280" spans="1:25" s="158" customFormat="1">
      <c r="A280" s="759">
        <v>2021</v>
      </c>
      <c r="B280" s="760" t="s">
        <v>3999</v>
      </c>
      <c r="C280" s="760" t="s">
        <v>4000</v>
      </c>
      <c r="D280" s="760" t="s">
        <v>3996</v>
      </c>
      <c r="E280" s="760" t="s">
        <v>3183</v>
      </c>
      <c r="F280" s="760" t="s">
        <v>3260</v>
      </c>
      <c r="G280" s="760">
        <v>36000000</v>
      </c>
      <c r="H280" s="760">
        <v>36000000</v>
      </c>
      <c r="I280" s="760" t="s">
        <v>846</v>
      </c>
      <c r="J280" s="760" t="s">
        <v>846</v>
      </c>
      <c r="K280" s="760" t="s">
        <v>4001</v>
      </c>
      <c r="L280" s="761">
        <v>44223</v>
      </c>
      <c r="M280" s="761">
        <v>44449</v>
      </c>
      <c r="N280" s="760">
        <v>12000000</v>
      </c>
      <c r="O280" s="760">
        <v>75</v>
      </c>
      <c r="P280" s="760" t="s">
        <v>3997</v>
      </c>
      <c r="Q280" s="760" t="s">
        <v>846</v>
      </c>
      <c r="R280" s="760" t="s">
        <v>846</v>
      </c>
      <c r="S280" s="761">
        <v>44640</v>
      </c>
      <c r="T280" s="760" t="s">
        <v>3263</v>
      </c>
      <c r="U280" s="760" t="s">
        <v>846</v>
      </c>
      <c r="V280" s="762" t="s">
        <v>846</v>
      </c>
      <c r="W280" s="760" t="s">
        <v>846</v>
      </c>
      <c r="X280" s="760" t="s">
        <v>3273</v>
      </c>
      <c r="Y280" s="763" t="s">
        <v>3265</v>
      </c>
    </row>
    <row r="281" spans="1:25" s="158" customFormat="1">
      <c r="A281" s="759">
        <v>2021</v>
      </c>
      <c r="B281" s="760" t="s">
        <v>4002</v>
      </c>
      <c r="C281" s="760" t="s">
        <v>4003</v>
      </c>
      <c r="D281" s="760" t="s">
        <v>3996</v>
      </c>
      <c r="E281" s="760" t="s">
        <v>3183</v>
      </c>
      <c r="F281" s="760" t="s">
        <v>81</v>
      </c>
      <c r="G281" s="760">
        <v>14400000</v>
      </c>
      <c r="H281" s="760">
        <v>14400000</v>
      </c>
      <c r="I281" s="760" t="s">
        <v>846</v>
      </c>
      <c r="J281" s="760" t="s">
        <v>846</v>
      </c>
      <c r="K281" s="760" t="s">
        <v>3261</v>
      </c>
      <c r="L281" s="761">
        <v>44224</v>
      </c>
      <c r="M281" s="761">
        <v>44411</v>
      </c>
      <c r="N281" s="760">
        <v>4800000</v>
      </c>
      <c r="O281" s="760">
        <v>60</v>
      </c>
      <c r="P281" s="760" t="s">
        <v>67</v>
      </c>
      <c r="Q281" s="760" t="s">
        <v>846</v>
      </c>
      <c r="R281" s="760" t="s">
        <v>846</v>
      </c>
      <c r="S281" s="761">
        <v>44602</v>
      </c>
      <c r="T281" s="760" t="s">
        <v>3263</v>
      </c>
      <c r="U281" s="760" t="s">
        <v>846</v>
      </c>
      <c r="V281" s="762" t="s">
        <v>846</v>
      </c>
      <c r="W281" s="760" t="s">
        <v>846</v>
      </c>
      <c r="X281" s="760" t="s">
        <v>3273</v>
      </c>
      <c r="Y281" s="763" t="s">
        <v>3265</v>
      </c>
    </row>
    <row r="282" spans="1:25" s="158" customFormat="1">
      <c r="A282" s="759">
        <v>2021</v>
      </c>
      <c r="B282" s="760" t="s">
        <v>4004</v>
      </c>
      <c r="C282" s="760" t="s">
        <v>4005</v>
      </c>
      <c r="D282" s="760" t="s">
        <v>3996</v>
      </c>
      <c r="E282" s="760" t="s">
        <v>3183</v>
      </c>
      <c r="F282" s="760" t="s">
        <v>176</v>
      </c>
      <c r="G282" s="760">
        <v>16200000</v>
      </c>
      <c r="H282" s="760">
        <v>16200000</v>
      </c>
      <c r="I282" s="760" t="s">
        <v>846</v>
      </c>
      <c r="J282" s="760" t="s">
        <v>846</v>
      </c>
      <c r="K282" s="760" t="s">
        <v>3261</v>
      </c>
      <c r="L282" s="761">
        <v>44224</v>
      </c>
      <c r="M282" s="761">
        <v>44404</v>
      </c>
      <c r="N282" s="760">
        <v>0</v>
      </c>
      <c r="O282" s="760">
        <v>0</v>
      </c>
      <c r="P282" s="760" t="s">
        <v>4006</v>
      </c>
      <c r="Q282" s="760" t="s">
        <v>846</v>
      </c>
      <c r="R282" s="760" t="s">
        <v>846</v>
      </c>
      <c r="S282" s="761">
        <v>44602</v>
      </c>
      <c r="T282" s="760" t="s">
        <v>3263</v>
      </c>
      <c r="U282" s="760" t="s">
        <v>846</v>
      </c>
      <c r="V282" s="762" t="s">
        <v>846</v>
      </c>
      <c r="W282" s="760" t="s">
        <v>846</v>
      </c>
      <c r="X282" s="760" t="s">
        <v>3273</v>
      </c>
      <c r="Y282" s="763" t="s">
        <v>3265</v>
      </c>
    </row>
    <row r="283" spans="1:25" s="158" customFormat="1">
      <c r="A283" s="759">
        <v>2021</v>
      </c>
      <c r="B283" s="760" t="s">
        <v>4007</v>
      </c>
      <c r="C283" s="760" t="s">
        <v>4008</v>
      </c>
      <c r="D283" s="760" t="s">
        <v>3996</v>
      </c>
      <c r="E283" s="760" t="s">
        <v>3183</v>
      </c>
      <c r="F283" s="760" t="s">
        <v>3291</v>
      </c>
      <c r="G283" s="760">
        <v>81433333</v>
      </c>
      <c r="H283" s="760">
        <v>81433333</v>
      </c>
      <c r="I283" s="760" t="s">
        <v>846</v>
      </c>
      <c r="J283" s="760" t="s">
        <v>846</v>
      </c>
      <c r="K283" s="760" t="s">
        <v>4009</v>
      </c>
      <c r="L283" s="761">
        <v>44224</v>
      </c>
      <c r="M283" s="761">
        <v>44576</v>
      </c>
      <c r="N283" s="760">
        <v>25433333</v>
      </c>
      <c r="O283" s="760">
        <v>90</v>
      </c>
      <c r="P283" s="760" t="s">
        <v>103</v>
      </c>
      <c r="Q283" s="760" t="s">
        <v>846</v>
      </c>
      <c r="R283" s="760" t="s">
        <v>846</v>
      </c>
      <c r="S283" s="761">
        <v>44650</v>
      </c>
      <c r="T283" s="760" t="s">
        <v>3263</v>
      </c>
      <c r="U283" s="760" t="s">
        <v>846</v>
      </c>
      <c r="V283" s="762" t="s">
        <v>846</v>
      </c>
      <c r="W283" s="760" t="s">
        <v>846</v>
      </c>
      <c r="X283" s="760" t="s">
        <v>3273</v>
      </c>
      <c r="Y283" s="763" t="s">
        <v>3265</v>
      </c>
    </row>
    <row r="284" spans="1:25" s="158" customFormat="1">
      <c r="A284" s="759">
        <v>2021</v>
      </c>
      <c r="B284" s="760" t="s">
        <v>4010</v>
      </c>
      <c r="C284" s="760" t="s">
        <v>4011</v>
      </c>
      <c r="D284" s="760" t="s">
        <v>3996</v>
      </c>
      <c r="E284" s="760" t="s">
        <v>3183</v>
      </c>
      <c r="F284" s="760" t="s">
        <v>1282</v>
      </c>
      <c r="G284" s="760">
        <v>16500000</v>
      </c>
      <c r="H284" s="760">
        <v>16500000</v>
      </c>
      <c r="I284" s="760" t="s">
        <v>846</v>
      </c>
      <c r="J284" s="760" t="s">
        <v>846</v>
      </c>
      <c r="K284" s="760" t="s">
        <v>4001</v>
      </c>
      <c r="L284" s="761">
        <v>44225</v>
      </c>
      <c r="M284" s="761">
        <v>44451</v>
      </c>
      <c r="N284" s="760">
        <v>5500000</v>
      </c>
      <c r="O284" s="760">
        <v>75</v>
      </c>
      <c r="P284" s="760" t="s">
        <v>3997</v>
      </c>
      <c r="Q284" s="760" t="s">
        <v>846</v>
      </c>
      <c r="R284" s="760" t="s">
        <v>846</v>
      </c>
      <c r="S284" s="761">
        <v>44650</v>
      </c>
      <c r="T284" s="760" t="s">
        <v>3263</v>
      </c>
      <c r="U284" s="760" t="s">
        <v>846</v>
      </c>
      <c r="V284" s="762" t="s">
        <v>846</v>
      </c>
      <c r="W284" s="760" t="s">
        <v>846</v>
      </c>
      <c r="X284" s="760" t="s">
        <v>3273</v>
      </c>
      <c r="Y284" s="763" t="s">
        <v>3265</v>
      </c>
    </row>
    <row r="285" spans="1:25" s="158" customFormat="1">
      <c r="A285" s="759">
        <v>2021</v>
      </c>
      <c r="B285" s="760" t="s">
        <v>4012</v>
      </c>
      <c r="C285" s="760" t="s">
        <v>4013</v>
      </c>
      <c r="D285" s="760" t="s">
        <v>3996</v>
      </c>
      <c r="E285" s="760" t="s">
        <v>3183</v>
      </c>
      <c r="F285" s="760" t="s">
        <v>3567</v>
      </c>
      <c r="G285" s="760">
        <v>12600000</v>
      </c>
      <c r="H285" s="760">
        <v>12600000</v>
      </c>
      <c r="I285" s="760" t="s">
        <v>846</v>
      </c>
      <c r="J285" s="760" t="s">
        <v>846</v>
      </c>
      <c r="K285" s="760" t="s">
        <v>3261</v>
      </c>
      <c r="L285" s="761">
        <v>44225</v>
      </c>
      <c r="M285" s="761">
        <v>44405</v>
      </c>
      <c r="N285" s="760">
        <v>0</v>
      </c>
      <c r="O285" s="760">
        <v>0</v>
      </c>
      <c r="P285" s="760" t="s">
        <v>4006</v>
      </c>
      <c r="Q285" s="760" t="s">
        <v>846</v>
      </c>
      <c r="R285" s="760" t="s">
        <v>846</v>
      </c>
      <c r="S285" s="761">
        <v>44602</v>
      </c>
      <c r="T285" s="760" t="s">
        <v>3263</v>
      </c>
      <c r="U285" s="760" t="s">
        <v>846</v>
      </c>
      <c r="V285" s="762" t="s">
        <v>846</v>
      </c>
      <c r="W285" s="760" t="s">
        <v>846</v>
      </c>
      <c r="X285" s="760" t="s">
        <v>3273</v>
      </c>
      <c r="Y285" s="763" t="s">
        <v>3265</v>
      </c>
    </row>
    <row r="286" spans="1:25" s="158" customFormat="1">
      <c r="A286" s="759">
        <v>2021</v>
      </c>
      <c r="B286" s="760" t="s">
        <v>4014</v>
      </c>
      <c r="C286" s="760" t="s">
        <v>4015</v>
      </c>
      <c r="D286" s="760" t="s">
        <v>3996</v>
      </c>
      <c r="E286" s="760" t="s">
        <v>3183</v>
      </c>
      <c r="F286" s="760" t="s">
        <v>4016</v>
      </c>
      <c r="G286" s="760">
        <v>36000000</v>
      </c>
      <c r="H286" s="760">
        <v>36000000</v>
      </c>
      <c r="I286" s="760" t="s">
        <v>846</v>
      </c>
      <c r="J286" s="760" t="s">
        <v>846</v>
      </c>
      <c r="K286" s="760" t="s">
        <v>4001</v>
      </c>
      <c r="L286" s="761">
        <v>44225</v>
      </c>
      <c r="M286" s="761">
        <v>44451</v>
      </c>
      <c r="N286" s="760">
        <v>12000000</v>
      </c>
      <c r="O286" s="760">
        <v>75</v>
      </c>
      <c r="P286" s="760" t="s">
        <v>3997</v>
      </c>
      <c r="Q286" s="760" t="s">
        <v>846</v>
      </c>
      <c r="R286" s="760" t="s">
        <v>846</v>
      </c>
      <c r="S286" s="761">
        <v>44636</v>
      </c>
      <c r="T286" s="760" t="s">
        <v>3263</v>
      </c>
      <c r="U286" s="760" t="s">
        <v>846</v>
      </c>
      <c r="V286" s="762" t="s">
        <v>846</v>
      </c>
      <c r="W286" s="760" t="s">
        <v>846</v>
      </c>
      <c r="X286" s="760" t="s">
        <v>3273</v>
      </c>
      <c r="Y286" s="763" t="s">
        <v>3265</v>
      </c>
    </row>
    <row r="287" spans="1:25" s="158" customFormat="1">
      <c r="A287" s="759">
        <v>2021</v>
      </c>
      <c r="B287" s="760" t="s">
        <v>4017</v>
      </c>
      <c r="C287" s="760" t="s">
        <v>4015</v>
      </c>
      <c r="D287" s="760" t="s">
        <v>3996</v>
      </c>
      <c r="E287" s="760" t="s">
        <v>3183</v>
      </c>
      <c r="F287" s="760" t="s">
        <v>4018</v>
      </c>
      <c r="G287" s="760">
        <v>80966667</v>
      </c>
      <c r="H287" s="760">
        <v>80966667</v>
      </c>
      <c r="I287" s="760" t="s">
        <v>846</v>
      </c>
      <c r="J287" s="760" t="s">
        <v>846</v>
      </c>
      <c r="K287" s="760" t="s">
        <v>4019</v>
      </c>
      <c r="L287" s="761">
        <v>44225</v>
      </c>
      <c r="M287" s="761">
        <v>44575</v>
      </c>
      <c r="N287" s="760">
        <v>24966667</v>
      </c>
      <c r="O287" s="760">
        <v>107</v>
      </c>
      <c r="P287" s="760" t="s">
        <v>103</v>
      </c>
      <c r="Q287" s="760" t="s">
        <v>846</v>
      </c>
      <c r="R287" s="760" t="s">
        <v>846</v>
      </c>
      <c r="S287" s="761">
        <v>44661</v>
      </c>
      <c r="T287" s="760" t="s">
        <v>3263</v>
      </c>
      <c r="U287" s="760" t="s">
        <v>846</v>
      </c>
      <c r="V287" s="762" t="s">
        <v>846</v>
      </c>
      <c r="W287" s="760" t="s">
        <v>846</v>
      </c>
      <c r="X287" s="760" t="s">
        <v>3273</v>
      </c>
      <c r="Y287" s="763" t="s">
        <v>3265</v>
      </c>
    </row>
    <row r="288" spans="1:25" s="158" customFormat="1">
      <c r="A288" s="759">
        <v>2021</v>
      </c>
      <c r="B288" s="760" t="s">
        <v>4020</v>
      </c>
      <c r="C288" s="760" t="s">
        <v>4021</v>
      </c>
      <c r="D288" s="760" t="s">
        <v>3996</v>
      </c>
      <c r="E288" s="760" t="s">
        <v>3183</v>
      </c>
      <c r="F288" s="760" t="s">
        <v>3296</v>
      </c>
      <c r="G288" s="760">
        <v>14400000</v>
      </c>
      <c r="H288" s="760">
        <v>14400000</v>
      </c>
      <c r="I288" s="760" t="s">
        <v>846</v>
      </c>
      <c r="J288" s="760" t="s">
        <v>846</v>
      </c>
      <c r="K288" s="760" t="s">
        <v>3261</v>
      </c>
      <c r="L288" s="761">
        <v>44230</v>
      </c>
      <c r="M288" s="761">
        <v>44409</v>
      </c>
      <c r="N288" s="760">
        <v>4800000</v>
      </c>
      <c r="O288" s="760">
        <v>60</v>
      </c>
      <c r="P288" s="760" t="s">
        <v>67</v>
      </c>
      <c r="Q288" s="760" t="s">
        <v>846</v>
      </c>
      <c r="R288" s="760" t="s">
        <v>846</v>
      </c>
      <c r="S288" s="761">
        <v>44612</v>
      </c>
      <c r="T288" s="760" t="s">
        <v>3263</v>
      </c>
      <c r="U288" s="760" t="s">
        <v>846</v>
      </c>
      <c r="V288" s="762" t="s">
        <v>846</v>
      </c>
      <c r="W288" s="760" t="s">
        <v>846</v>
      </c>
      <c r="X288" s="760" t="s">
        <v>3273</v>
      </c>
      <c r="Y288" s="763" t="s">
        <v>3265</v>
      </c>
    </row>
    <row r="289" spans="1:25" s="158" customFormat="1">
      <c r="A289" s="759">
        <v>2021</v>
      </c>
      <c r="B289" s="760" t="s">
        <v>4022</v>
      </c>
      <c r="C289" s="760" t="s">
        <v>4023</v>
      </c>
      <c r="D289" s="760" t="s">
        <v>3996</v>
      </c>
      <c r="E289" s="760" t="s">
        <v>3183</v>
      </c>
      <c r="F289" s="760" t="s">
        <v>3282</v>
      </c>
      <c r="G289" s="760">
        <v>11160000</v>
      </c>
      <c r="H289" s="760">
        <v>11160000</v>
      </c>
      <c r="I289" s="760" t="s">
        <v>846</v>
      </c>
      <c r="J289" s="760" t="s">
        <v>846</v>
      </c>
      <c r="K289" s="760" t="s">
        <v>4024</v>
      </c>
      <c r="L289" s="761">
        <v>44229</v>
      </c>
      <c r="M289" s="761">
        <v>44362</v>
      </c>
      <c r="N289" s="760">
        <v>3720000</v>
      </c>
      <c r="O289" s="760">
        <v>45</v>
      </c>
      <c r="P289" s="760" t="s">
        <v>67</v>
      </c>
      <c r="Q289" s="760" t="s">
        <v>846</v>
      </c>
      <c r="R289" s="760" t="s">
        <v>846</v>
      </c>
      <c r="S289" s="761">
        <v>44555</v>
      </c>
      <c r="T289" s="760" t="s">
        <v>3263</v>
      </c>
      <c r="U289" s="760" t="s">
        <v>846</v>
      </c>
      <c r="V289" s="762" t="s">
        <v>846</v>
      </c>
      <c r="W289" s="760" t="s">
        <v>846</v>
      </c>
      <c r="X289" s="760" t="s">
        <v>3273</v>
      </c>
      <c r="Y289" s="763" t="s">
        <v>3265</v>
      </c>
    </row>
    <row r="290" spans="1:25" s="158" customFormat="1">
      <c r="A290" s="759">
        <v>2021</v>
      </c>
      <c r="B290" s="760" t="s">
        <v>4025</v>
      </c>
      <c r="C290" s="760" t="s">
        <v>4026</v>
      </c>
      <c r="D290" s="760" t="s">
        <v>3996</v>
      </c>
      <c r="E290" s="760" t="s">
        <v>3183</v>
      </c>
      <c r="F290" s="760" t="s">
        <v>1275</v>
      </c>
      <c r="G290" s="760">
        <v>39150000</v>
      </c>
      <c r="H290" s="760">
        <v>39150000</v>
      </c>
      <c r="I290" s="760" t="s">
        <v>846</v>
      </c>
      <c r="J290" s="760" t="s">
        <v>846</v>
      </c>
      <c r="K290" s="760" t="s">
        <v>4027</v>
      </c>
      <c r="L290" s="761">
        <v>44228</v>
      </c>
      <c r="M290" s="761">
        <v>44500</v>
      </c>
      <c r="N290" s="760">
        <v>13050000</v>
      </c>
      <c r="O290" s="760">
        <v>90</v>
      </c>
      <c r="P290" s="760" t="s">
        <v>4028</v>
      </c>
      <c r="Q290" s="760" t="s">
        <v>846</v>
      </c>
      <c r="R290" s="760" t="s">
        <v>846</v>
      </c>
      <c r="S290" s="761">
        <v>44602</v>
      </c>
      <c r="T290" s="760" t="s">
        <v>3263</v>
      </c>
      <c r="U290" s="760" t="s">
        <v>846</v>
      </c>
      <c r="V290" s="762" t="s">
        <v>846</v>
      </c>
      <c r="W290" s="760" t="s">
        <v>846</v>
      </c>
      <c r="X290" s="760" t="s">
        <v>3273</v>
      </c>
      <c r="Y290" s="763" t="s">
        <v>3265</v>
      </c>
    </row>
    <row r="291" spans="1:25" s="158" customFormat="1">
      <c r="A291" s="759">
        <v>2021</v>
      </c>
      <c r="B291" s="760" t="s">
        <v>4029</v>
      </c>
      <c r="C291" s="760" t="s">
        <v>4030</v>
      </c>
      <c r="D291" s="760" t="s">
        <v>3996</v>
      </c>
      <c r="E291" s="760" t="s">
        <v>3183</v>
      </c>
      <c r="F291" s="760" t="s">
        <v>4031</v>
      </c>
      <c r="G291" s="760">
        <v>27000000</v>
      </c>
      <c r="H291" s="760">
        <v>27000000</v>
      </c>
      <c r="I291" s="760" t="s">
        <v>846</v>
      </c>
      <c r="J291" s="760" t="s">
        <v>846</v>
      </c>
      <c r="K291" s="760" t="s">
        <v>3261</v>
      </c>
      <c r="L291" s="761">
        <v>44228</v>
      </c>
      <c r="M291" s="761">
        <v>44408</v>
      </c>
      <c r="N291" s="760">
        <v>9000000</v>
      </c>
      <c r="O291" s="760">
        <v>60</v>
      </c>
      <c r="P291" s="760" t="s">
        <v>4032</v>
      </c>
      <c r="Q291" s="760" t="s">
        <v>846</v>
      </c>
      <c r="R291" s="760" t="s">
        <v>846</v>
      </c>
      <c r="S291" s="761">
        <v>44612</v>
      </c>
      <c r="T291" s="760" t="s">
        <v>3263</v>
      </c>
      <c r="U291" s="760" t="s">
        <v>846</v>
      </c>
      <c r="V291" s="762" t="s">
        <v>846</v>
      </c>
      <c r="W291" s="760" t="s">
        <v>846</v>
      </c>
      <c r="X291" s="760" t="s">
        <v>3273</v>
      </c>
      <c r="Y291" s="763" t="s">
        <v>3265</v>
      </c>
    </row>
    <row r="292" spans="1:25" s="158" customFormat="1">
      <c r="A292" s="759">
        <v>2021</v>
      </c>
      <c r="B292" s="760" t="s">
        <v>4033</v>
      </c>
      <c r="C292" s="760" t="s">
        <v>4034</v>
      </c>
      <c r="D292" s="760" t="s">
        <v>3996</v>
      </c>
      <c r="E292" s="760" t="s">
        <v>3183</v>
      </c>
      <c r="F292" s="760" t="s">
        <v>4035</v>
      </c>
      <c r="G292" s="760">
        <v>77293333</v>
      </c>
      <c r="H292" s="760">
        <v>77293333</v>
      </c>
      <c r="I292" s="760" t="s">
        <v>846</v>
      </c>
      <c r="J292" s="760" t="s">
        <v>846</v>
      </c>
      <c r="K292" s="760" t="s">
        <v>4036</v>
      </c>
      <c r="L292" s="761">
        <v>44230</v>
      </c>
      <c r="M292" s="761">
        <v>44583</v>
      </c>
      <c r="N292" s="760">
        <v>22733333</v>
      </c>
      <c r="O292" s="760">
        <v>100</v>
      </c>
      <c r="P292" s="760" t="s">
        <v>103</v>
      </c>
      <c r="Q292" s="760" t="s">
        <v>846</v>
      </c>
      <c r="R292" s="760" t="s">
        <v>846</v>
      </c>
      <c r="S292" s="761">
        <v>44663</v>
      </c>
      <c r="T292" s="760" t="s">
        <v>3263</v>
      </c>
      <c r="U292" s="760" t="s">
        <v>846</v>
      </c>
      <c r="V292" s="762" t="s">
        <v>846</v>
      </c>
      <c r="W292" s="760" t="s">
        <v>846</v>
      </c>
      <c r="X292" s="760" t="s">
        <v>3273</v>
      </c>
      <c r="Y292" s="763" t="s">
        <v>3265</v>
      </c>
    </row>
    <row r="293" spans="1:25" s="158" customFormat="1">
      <c r="A293" s="759">
        <v>2021</v>
      </c>
      <c r="B293" s="760" t="s">
        <v>4037</v>
      </c>
      <c r="C293" s="760" t="s">
        <v>4023</v>
      </c>
      <c r="D293" s="760" t="s">
        <v>3996</v>
      </c>
      <c r="E293" s="760" t="s">
        <v>3183</v>
      </c>
      <c r="F293" s="760" t="s">
        <v>91</v>
      </c>
      <c r="G293" s="760">
        <v>7440000</v>
      </c>
      <c r="H293" s="760">
        <v>7440000</v>
      </c>
      <c r="I293" s="760" t="s">
        <v>846</v>
      </c>
      <c r="J293" s="760" t="s">
        <v>846</v>
      </c>
      <c r="K293" s="760" t="s">
        <v>3821</v>
      </c>
      <c r="L293" s="761">
        <v>44230</v>
      </c>
      <c r="M293" s="761">
        <v>44318</v>
      </c>
      <c r="N293" s="760">
        <v>0</v>
      </c>
      <c r="O293" s="760">
        <v>0</v>
      </c>
      <c r="P293" s="760" t="s">
        <v>67</v>
      </c>
      <c r="Q293" s="760" t="s">
        <v>846</v>
      </c>
      <c r="R293" s="760" t="s">
        <v>846</v>
      </c>
      <c r="S293" s="761">
        <v>44511</v>
      </c>
      <c r="T293" s="760" t="s">
        <v>3263</v>
      </c>
      <c r="U293" s="760" t="s">
        <v>846</v>
      </c>
      <c r="V293" s="762" t="s">
        <v>846</v>
      </c>
      <c r="W293" s="760" t="s">
        <v>846</v>
      </c>
      <c r="X293" s="760" t="s">
        <v>3273</v>
      </c>
      <c r="Y293" s="763" t="s">
        <v>3265</v>
      </c>
    </row>
    <row r="294" spans="1:25" s="158" customFormat="1">
      <c r="A294" s="759">
        <v>2021</v>
      </c>
      <c r="B294" s="760" t="s">
        <v>4038</v>
      </c>
      <c r="C294" s="760" t="s">
        <v>4039</v>
      </c>
      <c r="D294" s="760" t="s">
        <v>3996</v>
      </c>
      <c r="E294" s="760" t="s">
        <v>3183</v>
      </c>
      <c r="F294" s="760" t="s">
        <v>228</v>
      </c>
      <c r="G294" s="760">
        <v>27500000</v>
      </c>
      <c r="H294" s="760">
        <v>27500000</v>
      </c>
      <c r="I294" s="760" t="s">
        <v>846</v>
      </c>
      <c r="J294" s="760" t="s">
        <v>846</v>
      </c>
      <c r="K294" s="760" t="s">
        <v>3276</v>
      </c>
      <c r="L294" s="761">
        <v>44230</v>
      </c>
      <c r="M294" s="761">
        <v>44379</v>
      </c>
      <c r="N294" s="760">
        <v>0</v>
      </c>
      <c r="O294" s="760">
        <v>0</v>
      </c>
      <c r="P294" s="760" t="s">
        <v>103</v>
      </c>
      <c r="Q294" s="760" t="s">
        <v>846</v>
      </c>
      <c r="R294" s="760" t="s">
        <v>846</v>
      </c>
      <c r="S294" s="761">
        <v>44563</v>
      </c>
      <c r="T294" s="760" t="s">
        <v>3263</v>
      </c>
      <c r="U294" s="760" t="s">
        <v>846</v>
      </c>
      <c r="V294" s="762" t="s">
        <v>846</v>
      </c>
      <c r="W294" s="760" t="s">
        <v>846</v>
      </c>
      <c r="X294" s="760" t="s">
        <v>3273</v>
      </c>
      <c r="Y294" s="763" t="s">
        <v>3265</v>
      </c>
    </row>
    <row r="295" spans="1:25" s="158" customFormat="1">
      <c r="A295" s="759">
        <v>2021</v>
      </c>
      <c r="B295" s="760" t="s">
        <v>4040</v>
      </c>
      <c r="C295" s="760" t="s">
        <v>4041</v>
      </c>
      <c r="D295" s="760" t="s">
        <v>3996</v>
      </c>
      <c r="E295" s="760" t="s">
        <v>3183</v>
      </c>
      <c r="F295" s="760" t="s">
        <v>165</v>
      </c>
      <c r="G295" s="760">
        <v>14400000</v>
      </c>
      <c r="H295" s="760">
        <v>14400000</v>
      </c>
      <c r="I295" s="760" t="s">
        <v>846</v>
      </c>
      <c r="J295" s="760" t="s">
        <v>846</v>
      </c>
      <c r="K295" s="760" t="s">
        <v>3261</v>
      </c>
      <c r="L295" s="761">
        <v>44232</v>
      </c>
      <c r="M295" s="761">
        <v>44412</v>
      </c>
      <c r="N295" s="760">
        <v>0</v>
      </c>
      <c r="O295" s="760">
        <v>0</v>
      </c>
      <c r="P295" s="760" t="s">
        <v>67</v>
      </c>
      <c r="Q295" s="760" t="s">
        <v>846</v>
      </c>
      <c r="R295" s="760" t="s">
        <v>846</v>
      </c>
      <c r="S295" s="761">
        <v>44596</v>
      </c>
      <c r="T295" s="760" t="s">
        <v>3263</v>
      </c>
      <c r="U295" s="760" t="s">
        <v>846</v>
      </c>
      <c r="V295" s="762" t="s">
        <v>846</v>
      </c>
      <c r="W295" s="760" t="s">
        <v>846</v>
      </c>
      <c r="X295" s="760" t="s">
        <v>3273</v>
      </c>
      <c r="Y295" s="763" t="s">
        <v>3265</v>
      </c>
    </row>
    <row r="296" spans="1:25" s="158" customFormat="1">
      <c r="A296" s="759">
        <v>2021</v>
      </c>
      <c r="B296" s="760" t="s">
        <v>4042</v>
      </c>
      <c r="C296" s="760" t="s">
        <v>4003</v>
      </c>
      <c r="D296" s="760" t="s">
        <v>3996</v>
      </c>
      <c r="E296" s="760" t="s">
        <v>3183</v>
      </c>
      <c r="F296" s="760" t="s">
        <v>3293</v>
      </c>
      <c r="G296" s="760">
        <v>14400000</v>
      </c>
      <c r="H296" s="760">
        <v>14400000</v>
      </c>
      <c r="I296" s="760" t="s">
        <v>846</v>
      </c>
      <c r="J296" s="760" t="s">
        <v>846</v>
      </c>
      <c r="K296" s="760" t="s">
        <v>3261</v>
      </c>
      <c r="L296" s="761">
        <v>44238</v>
      </c>
      <c r="M296" s="761">
        <v>44418</v>
      </c>
      <c r="N296" s="760">
        <v>4800000</v>
      </c>
      <c r="O296" s="760">
        <v>60</v>
      </c>
      <c r="P296" s="760" t="s">
        <v>67</v>
      </c>
      <c r="Q296" s="760" t="s">
        <v>846</v>
      </c>
      <c r="R296" s="760" t="s">
        <v>846</v>
      </c>
      <c r="S296" s="761">
        <v>44548</v>
      </c>
      <c r="T296" s="760" t="s">
        <v>3263</v>
      </c>
      <c r="U296" s="760" t="s">
        <v>846</v>
      </c>
      <c r="V296" s="762" t="s">
        <v>846</v>
      </c>
      <c r="W296" s="760" t="s">
        <v>846</v>
      </c>
      <c r="X296" s="760" t="s">
        <v>3273</v>
      </c>
      <c r="Y296" s="763" t="s">
        <v>3265</v>
      </c>
    </row>
    <row r="297" spans="1:25" s="158" customFormat="1">
      <c r="A297" s="759">
        <v>2021</v>
      </c>
      <c r="B297" s="760" t="s">
        <v>4043</v>
      </c>
      <c r="C297" s="760" t="s">
        <v>4044</v>
      </c>
      <c r="D297" s="760" t="s">
        <v>3996</v>
      </c>
      <c r="E297" s="760" t="s">
        <v>3183</v>
      </c>
      <c r="F297" s="760" t="s">
        <v>163</v>
      </c>
      <c r="G297" s="760">
        <v>13200000</v>
      </c>
      <c r="H297" s="760">
        <v>13200000</v>
      </c>
      <c r="I297" s="760" t="s">
        <v>846</v>
      </c>
      <c r="J297" s="760" t="s">
        <v>846</v>
      </c>
      <c r="K297" s="760" t="s">
        <v>4045</v>
      </c>
      <c r="L297" s="761">
        <v>44237</v>
      </c>
      <c r="M297" s="761">
        <v>44417</v>
      </c>
      <c r="N297" s="760">
        <v>4400000</v>
      </c>
      <c r="O297" s="760">
        <v>60</v>
      </c>
      <c r="P297" s="760" t="s">
        <v>67</v>
      </c>
      <c r="Q297" s="760" t="s">
        <v>846</v>
      </c>
      <c r="R297" s="760" t="s">
        <v>846</v>
      </c>
      <c r="S297" s="761">
        <v>44604</v>
      </c>
      <c r="T297" s="760" t="s">
        <v>3263</v>
      </c>
      <c r="U297" s="760" t="s">
        <v>846</v>
      </c>
      <c r="V297" s="762" t="s">
        <v>846</v>
      </c>
      <c r="W297" s="760" t="s">
        <v>846</v>
      </c>
      <c r="X297" s="760" t="s">
        <v>3273</v>
      </c>
      <c r="Y297" s="763" t="s">
        <v>3265</v>
      </c>
    </row>
    <row r="298" spans="1:25" s="158" customFormat="1">
      <c r="A298" s="759">
        <v>2021</v>
      </c>
      <c r="B298" s="760" t="s">
        <v>4046</v>
      </c>
      <c r="C298" s="760" t="s">
        <v>4047</v>
      </c>
      <c r="D298" s="760" t="s">
        <v>3996</v>
      </c>
      <c r="E298" s="760" t="s">
        <v>3183</v>
      </c>
      <c r="F298" s="760" t="s">
        <v>3436</v>
      </c>
      <c r="G298" s="760">
        <v>36000000</v>
      </c>
      <c r="H298" s="760">
        <v>36000000</v>
      </c>
      <c r="I298" s="760" t="s">
        <v>846</v>
      </c>
      <c r="J298" s="760" t="s">
        <v>846</v>
      </c>
      <c r="K298" s="760" t="s">
        <v>4001</v>
      </c>
      <c r="L298" s="761">
        <v>44237</v>
      </c>
      <c r="M298" s="761">
        <v>44463</v>
      </c>
      <c r="N298" s="760">
        <v>12000000</v>
      </c>
      <c r="O298" s="760">
        <v>75</v>
      </c>
      <c r="P298" s="760" t="s">
        <v>4048</v>
      </c>
      <c r="Q298" s="760" t="s">
        <v>846</v>
      </c>
      <c r="R298" s="760" t="s">
        <v>846</v>
      </c>
      <c r="S298" s="761">
        <v>44576</v>
      </c>
      <c r="T298" s="760" t="s">
        <v>3263</v>
      </c>
      <c r="U298" s="760" t="s">
        <v>846</v>
      </c>
      <c r="V298" s="762" t="s">
        <v>846</v>
      </c>
      <c r="W298" s="760" t="s">
        <v>846</v>
      </c>
      <c r="X298" s="760" t="s">
        <v>3273</v>
      </c>
      <c r="Y298" s="763" t="s">
        <v>3265</v>
      </c>
    </row>
    <row r="299" spans="1:25" s="158" customFormat="1">
      <c r="A299" s="759">
        <v>2021</v>
      </c>
      <c r="B299" s="760" t="s">
        <v>4049</v>
      </c>
      <c r="C299" s="760" t="s">
        <v>4050</v>
      </c>
      <c r="D299" s="760" t="s">
        <v>3996</v>
      </c>
      <c r="E299" s="760" t="s">
        <v>3183</v>
      </c>
      <c r="F299" s="760" t="s">
        <v>3757</v>
      </c>
      <c r="G299" s="760">
        <v>36000000</v>
      </c>
      <c r="H299" s="760">
        <v>36000000</v>
      </c>
      <c r="I299" s="760" t="s">
        <v>846</v>
      </c>
      <c r="J299" s="760" t="s">
        <v>846</v>
      </c>
      <c r="K299" s="760" t="s">
        <v>3537</v>
      </c>
      <c r="L299" s="761">
        <v>44238</v>
      </c>
      <c r="M299" s="761">
        <v>44464</v>
      </c>
      <c r="N299" s="760">
        <v>12000000</v>
      </c>
      <c r="O299" s="760">
        <v>75</v>
      </c>
      <c r="P299" s="760" t="s">
        <v>103</v>
      </c>
      <c r="Q299" s="760" t="s">
        <v>846</v>
      </c>
      <c r="R299" s="760" t="s">
        <v>846</v>
      </c>
      <c r="S299" s="761">
        <v>44623</v>
      </c>
      <c r="T299" s="760" t="s">
        <v>3263</v>
      </c>
      <c r="U299" s="760" t="s">
        <v>846</v>
      </c>
      <c r="V299" s="762" t="s">
        <v>846</v>
      </c>
      <c r="W299" s="760" t="s">
        <v>846</v>
      </c>
      <c r="X299" s="760" t="s">
        <v>3273</v>
      </c>
      <c r="Y299" s="763" t="s">
        <v>3265</v>
      </c>
    </row>
    <row r="300" spans="1:25" s="158" customFormat="1">
      <c r="A300" s="759">
        <v>2021</v>
      </c>
      <c r="B300" s="760" t="s">
        <v>4051</v>
      </c>
      <c r="C300" s="760" t="s">
        <v>4052</v>
      </c>
      <c r="D300" s="760" t="s">
        <v>3996</v>
      </c>
      <c r="E300" s="760" t="s">
        <v>3183</v>
      </c>
      <c r="F300" s="760" t="s">
        <v>3591</v>
      </c>
      <c r="G300" s="760">
        <v>33000000</v>
      </c>
      <c r="H300" s="760">
        <v>33000000</v>
      </c>
      <c r="I300" s="760" t="s">
        <v>846</v>
      </c>
      <c r="J300" s="760" t="s">
        <v>846</v>
      </c>
      <c r="K300" s="760" t="s">
        <v>3261</v>
      </c>
      <c r="L300" s="761">
        <v>44237</v>
      </c>
      <c r="M300" s="761">
        <v>44263</v>
      </c>
      <c r="N300" s="760">
        <v>0</v>
      </c>
      <c r="O300" s="760">
        <v>0</v>
      </c>
      <c r="P300" s="760" t="s">
        <v>103</v>
      </c>
      <c r="Q300" s="760" t="s">
        <v>846</v>
      </c>
      <c r="R300" s="760" t="s">
        <v>846</v>
      </c>
      <c r="S300" s="761">
        <v>44612</v>
      </c>
      <c r="T300" s="760" t="s">
        <v>3263</v>
      </c>
      <c r="U300" s="760" t="s">
        <v>846</v>
      </c>
      <c r="V300" s="762" t="s">
        <v>846</v>
      </c>
      <c r="W300" s="760" t="s">
        <v>846</v>
      </c>
      <c r="X300" s="760" t="s">
        <v>3264</v>
      </c>
      <c r="Y300" s="763" t="s">
        <v>3265</v>
      </c>
    </row>
    <row r="301" spans="1:25" s="158" customFormat="1">
      <c r="A301" s="759">
        <v>2021</v>
      </c>
      <c r="B301" s="760" t="s">
        <v>4053</v>
      </c>
      <c r="C301" s="760" t="s">
        <v>4054</v>
      </c>
      <c r="D301" s="760" t="s">
        <v>3996</v>
      </c>
      <c r="E301" s="760" t="s">
        <v>3183</v>
      </c>
      <c r="F301" s="760" t="s">
        <v>3618</v>
      </c>
      <c r="G301" s="760">
        <v>30000000</v>
      </c>
      <c r="H301" s="760">
        <v>30000000</v>
      </c>
      <c r="I301" s="760" t="s">
        <v>846</v>
      </c>
      <c r="J301" s="760" t="s">
        <v>846</v>
      </c>
      <c r="K301" s="760" t="s">
        <v>3537</v>
      </c>
      <c r="L301" s="761">
        <v>44237</v>
      </c>
      <c r="M301" s="761">
        <v>44463</v>
      </c>
      <c r="N301" s="760">
        <v>10000000</v>
      </c>
      <c r="O301" s="760">
        <v>75</v>
      </c>
      <c r="P301" s="760" t="s">
        <v>4006</v>
      </c>
      <c r="Q301" s="760" t="s">
        <v>846</v>
      </c>
      <c r="R301" s="760" t="s">
        <v>846</v>
      </c>
      <c r="S301" s="761">
        <v>44661</v>
      </c>
      <c r="T301" s="760" t="s">
        <v>3263</v>
      </c>
      <c r="U301" s="760" t="s">
        <v>846</v>
      </c>
      <c r="V301" s="762" t="s">
        <v>846</v>
      </c>
      <c r="W301" s="760" t="s">
        <v>846</v>
      </c>
      <c r="X301" s="760" t="s">
        <v>3273</v>
      </c>
      <c r="Y301" s="763" t="s">
        <v>3265</v>
      </c>
    </row>
    <row r="302" spans="1:25" s="158" customFormat="1">
      <c r="A302" s="759">
        <v>2021</v>
      </c>
      <c r="B302" s="760" t="s">
        <v>4055</v>
      </c>
      <c r="C302" s="760" t="s">
        <v>4056</v>
      </c>
      <c r="D302" s="760" t="s">
        <v>3996</v>
      </c>
      <c r="E302" s="760" t="s">
        <v>3183</v>
      </c>
      <c r="F302" s="760" t="s">
        <v>1306</v>
      </c>
      <c r="G302" s="760">
        <v>17250000</v>
      </c>
      <c r="H302" s="760">
        <v>17250000</v>
      </c>
      <c r="I302" s="760" t="s">
        <v>846</v>
      </c>
      <c r="J302" s="760" t="s">
        <v>846</v>
      </c>
      <c r="K302" s="760" t="s">
        <v>4001</v>
      </c>
      <c r="L302" s="761">
        <v>44238</v>
      </c>
      <c r="M302" s="761">
        <v>44464</v>
      </c>
      <c r="N302" s="760">
        <v>5750000</v>
      </c>
      <c r="O302" s="760">
        <v>75</v>
      </c>
      <c r="P302" s="760" t="s">
        <v>4057</v>
      </c>
      <c r="Q302" s="760" t="s">
        <v>846</v>
      </c>
      <c r="R302" s="760" t="s">
        <v>846</v>
      </c>
      <c r="S302" s="761">
        <v>44581</v>
      </c>
      <c r="T302" s="760" t="s">
        <v>3263</v>
      </c>
      <c r="U302" s="760" t="s">
        <v>846</v>
      </c>
      <c r="V302" s="762" t="s">
        <v>846</v>
      </c>
      <c r="W302" s="760" t="s">
        <v>846</v>
      </c>
      <c r="X302" s="760" t="s">
        <v>3273</v>
      </c>
      <c r="Y302" s="763" t="s">
        <v>3265</v>
      </c>
    </row>
    <row r="303" spans="1:25" s="158" customFormat="1">
      <c r="A303" s="759">
        <v>2021</v>
      </c>
      <c r="B303" s="760" t="s">
        <v>4058</v>
      </c>
      <c r="C303" s="760" t="s">
        <v>4059</v>
      </c>
      <c r="D303" s="760" t="s">
        <v>3996</v>
      </c>
      <c r="E303" s="760" t="s">
        <v>3183</v>
      </c>
      <c r="F303" s="760" t="s">
        <v>1359</v>
      </c>
      <c r="G303" s="760">
        <v>27600000</v>
      </c>
      <c r="H303" s="760">
        <v>27600000</v>
      </c>
      <c r="I303" s="760" t="s">
        <v>846</v>
      </c>
      <c r="J303" s="760" t="s">
        <v>846</v>
      </c>
      <c r="K303" s="760" t="s">
        <v>3261</v>
      </c>
      <c r="L303" s="761">
        <v>44244</v>
      </c>
      <c r="M303" s="761">
        <v>44424</v>
      </c>
      <c r="N303" s="760">
        <v>9200000</v>
      </c>
      <c r="O303" s="760">
        <v>60</v>
      </c>
      <c r="P303" s="760" t="s">
        <v>3650</v>
      </c>
      <c r="Q303" s="760" t="s">
        <v>846</v>
      </c>
      <c r="R303" s="760" t="s">
        <v>846</v>
      </c>
      <c r="S303" s="761">
        <v>44607</v>
      </c>
      <c r="T303" s="760" t="s">
        <v>3263</v>
      </c>
      <c r="U303" s="760" t="s">
        <v>846</v>
      </c>
      <c r="V303" s="762" t="s">
        <v>846</v>
      </c>
      <c r="W303" s="760" t="s">
        <v>846</v>
      </c>
      <c r="X303" s="760" t="s">
        <v>3273</v>
      </c>
      <c r="Y303" s="763" t="s">
        <v>3265</v>
      </c>
    </row>
    <row r="304" spans="1:25" s="158" customFormat="1">
      <c r="A304" s="759">
        <v>2021</v>
      </c>
      <c r="B304" s="760" t="s">
        <v>4060</v>
      </c>
      <c r="C304" s="760" t="s">
        <v>4061</v>
      </c>
      <c r="D304" s="760" t="s">
        <v>3996</v>
      </c>
      <c r="E304" s="760" t="s">
        <v>3183</v>
      </c>
      <c r="F304" s="760" t="s">
        <v>56</v>
      </c>
      <c r="G304" s="760">
        <v>39750000</v>
      </c>
      <c r="H304" s="760">
        <v>39750000</v>
      </c>
      <c r="I304" s="760" t="s">
        <v>846</v>
      </c>
      <c r="J304" s="760" t="s">
        <v>846</v>
      </c>
      <c r="K304" s="760" t="s">
        <v>4001</v>
      </c>
      <c r="L304" s="761">
        <v>44239</v>
      </c>
      <c r="M304" s="761">
        <v>44465</v>
      </c>
      <c r="N304" s="760">
        <v>13250000</v>
      </c>
      <c r="O304" s="760">
        <v>75</v>
      </c>
      <c r="P304" s="760" t="s">
        <v>103</v>
      </c>
      <c r="Q304" s="760" t="s">
        <v>846</v>
      </c>
      <c r="R304" s="760" t="s">
        <v>846</v>
      </c>
      <c r="S304" s="761">
        <v>44591</v>
      </c>
      <c r="T304" s="760" t="s">
        <v>3263</v>
      </c>
      <c r="U304" s="760" t="s">
        <v>846</v>
      </c>
      <c r="V304" s="762" t="s">
        <v>846</v>
      </c>
      <c r="W304" s="760" t="s">
        <v>846</v>
      </c>
      <c r="X304" s="760" t="s">
        <v>3273</v>
      </c>
      <c r="Y304" s="763" t="s">
        <v>3265</v>
      </c>
    </row>
    <row r="305" spans="1:25" s="158" customFormat="1">
      <c r="A305" s="759">
        <v>2021</v>
      </c>
      <c r="B305" s="760" t="s">
        <v>4062</v>
      </c>
      <c r="C305" s="760" t="s">
        <v>4063</v>
      </c>
      <c r="D305" s="760" t="s">
        <v>3996</v>
      </c>
      <c r="E305" s="760" t="s">
        <v>3183</v>
      </c>
      <c r="F305" s="760" t="s">
        <v>3581</v>
      </c>
      <c r="G305" s="760">
        <v>55800000</v>
      </c>
      <c r="H305" s="760">
        <v>55800000</v>
      </c>
      <c r="I305" s="760" t="s">
        <v>846</v>
      </c>
      <c r="J305" s="760" t="s">
        <v>846</v>
      </c>
      <c r="K305" s="760" t="s">
        <v>4027</v>
      </c>
      <c r="L305" s="761">
        <v>44239</v>
      </c>
      <c r="M305" s="761">
        <v>44511</v>
      </c>
      <c r="N305" s="760">
        <v>18600000</v>
      </c>
      <c r="O305" s="760">
        <v>90</v>
      </c>
      <c r="P305" s="760" t="s">
        <v>103</v>
      </c>
      <c r="Q305" s="760" t="s">
        <v>846</v>
      </c>
      <c r="R305" s="760" t="s">
        <v>846</v>
      </c>
      <c r="S305" s="761">
        <v>44613</v>
      </c>
      <c r="T305" s="760" t="s">
        <v>3263</v>
      </c>
      <c r="U305" s="760" t="s">
        <v>846</v>
      </c>
      <c r="V305" s="762" t="s">
        <v>846</v>
      </c>
      <c r="W305" s="760" t="s">
        <v>846</v>
      </c>
      <c r="X305" s="760" t="s">
        <v>3273</v>
      </c>
      <c r="Y305" s="763" t="s">
        <v>3265</v>
      </c>
    </row>
    <row r="306" spans="1:25" s="158" customFormat="1">
      <c r="A306" s="759">
        <v>2021</v>
      </c>
      <c r="B306" s="760" t="s">
        <v>4064</v>
      </c>
      <c r="C306" s="760" t="s">
        <v>4065</v>
      </c>
      <c r="D306" s="760" t="s">
        <v>3996</v>
      </c>
      <c r="E306" s="760" t="s">
        <v>3183</v>
      </c>
      <c r="F306" s="760" t="s">
        <v>3625</v>
      </c>
      <c r="G306" s="760">
        <v>51300000</v>
      </c>
      <c r="H306" s="760">
        <v>51300000</v>
      </c>
      <c r="I306" s="760" t="s">
        <v>846</v>
      </c>
      <c r="J306" s="760" t="s">
        <v>846</v>
      </c>
      <c r="K306" s="760" t="s">
        <v>4027</v>
      </c>
      <c r="L306" s="761">
        <v>44242</v>
      </c>
      <c r="M306" s="761">
        <v>44585</v>
      </c>
      <c r="N306" s="760">
        <v>17100000</v>
      </c>
      <c r="O306" s="760">
        <v>90</v>
      </c>
      <c r="P306" s="760" t="s">
        <v>4018</v>
      </c>
      <c r="Q306" s="760" t="s">
        <v>846</v>
      </c>
      <c r="R306" s="760" t="s">
        <v>846</v>
      </c>
      <c r="S306" s="761">
        <v>44620</v>
      </c>
      <c r="T306" s="760" t="s">
        <v>3263</v>
      </c>
      <c r="U306" s="760" t="s">
        <v>846</v>
      </c>
      <c r="V306" s="762" t="s">
        <v>846</v>
      </c>
      <c r="W306" s="760" t="s">
        <v>846</v>
      </c>
      <c r="X306" s="760" t="s">
        <v>3264</v>
      </c>
      <c r="Y306" s="763" t="s">
        <v>3265</v>
      </c>
    </row>
    <row r="307" spans="1:25" s="158" customFormat="1">
      <c r="A307" s="759">
        <v>2021</v>
      </c>
      <c r="B307" s="760" t="s">
        <v>4066</v>
      </c>
      <c r="C307" s="760" t="s">
        <v>4067</v>
      </c>
      <c r="D307" s="760" t="s">
        <v>3996</v>
      </c>
      <c r="E307" s="760" t="s">
        <v>3183</v>
      </c>
      <c r="F307" s="760" t="s">
        <v>3310</v>
      </c>
      <c r="G307" s="760">
        <v>33000000</v>
      </c>
      <c r="H307" s="760">
        <v>33000000</v>
      </c>
      <c r="I307" s="760" t="s">
        <v>846</v>
      </c>
      <c r="J307" s="760" t="s">
        <v>846</v>
      </c>
      <c r="K307" s="760" t="s">
        <v>3261</v>
      </c>
      <c r="L307" s="761">
        <v>44239</v>
      </c>
      <c r="M307" s="761">
        <v>44419</v>
      </c>
      <c r="N307" s="760">
        <v>0</v>
      </c>
      <c r="O307" s="760">
        <v>0</v>
      </c>
      <c r="P307" s="760" t="s">
        <v>4068</v>
      </c>
      <c r="Q307" s="760" t="s">
        <v>846</v>
      </c>
      <c r="R307" s="760" t="s">
        <v>846</v>
      </c>
      <c r="S307" s="761">
        <v>44603</v>
      </c>
      <c r="T307" s="760" t="s">
        <v>3263</v>
      </c>
      <c r="U307" s="760" t="s">
        <v>846</v>
      </c>
      <c r="V307" s="762" t="s">
        <v>846</v>
      </c>
      <c r="W307" s="760" t="s">
        <v>846</v>
      </c>
      <c r="X307" s="760" t="s">
        <v>3273</v>
      </c>
      <c r="Y307" s="763" t="s">
        <v>3265</v>
      </c>
    </row>
    <row r="308" spans="1:25" s="158" customFormat="1">
      <c r="A308" s="759">
        <v>2021</v>
      </c>
      <c r="B308" s="760" t="s">
        <v>4069</v>
      </c>
      <c r="C308" s="760" t="s">
        <v>4070</v>
      </c>
      <c r="D308" s="760" t="s">
        <v>3996</v>
      </c>
      <c r="E308" s="760" t="s">
        <v>3183</v>
      </c>
      <c r="F308" s="760" t="s">
        <v>4071</v>
      </c>
      <c r="G308" s="760">
        <v>25800000</v>
      </c>
      <c r="H308" s="760">
        <v>25800000</v>
      </c>
      <c r="I308" s="760" t="s">
        <v>846</v>
      </c>
      <c r="J308" s="760" t="s">
        <v>846</v>
      </c>
      <c r="K308" s="760" t="s">
        <v>3261</v>
      </c>
      <c r="L308" s="761">
        <v>44259</v>
      </c>
      <c r="M308" s="761">
        <v>44455</v>
      </c>
      <c r="N308" s="760">
        <v>8600000</v>
      </c>
      <c r="O308" s="760">
        <v>60</v>
      </c>
      <c r="P308" s="760" t="s">
        <v>4018</v>
      </c>
      <c r="Q308" s="760" t="s">
        <v>846</v>
      </c>
      <c r="R308" s="760" t="s">
        <v>846</v>
      </c>
      <c r="S308" s="761">
        <v>44227</v>
      </c>
      <c r="T308" s="760" t="s">
        <v>3263</v>
      </c>
      <c r="U308" s="760" t="s">
        <v>846</v>
      </c>
      <c r="V308" s="762" t="s">
        <v>846</v>
      </c>
      <c r="W308" s="760" t="s">
        <v>846</v>
      </c>
      <c r="X308" s="760" t="s">
        <v>3273</v>
      </c>
      <c r="Y308" s="763" t="s">
        <v>3265</v>
      </c>
    </row>
    <row r="309" spans="1:25" s="158" customFormat="1">
      <c r="A309" s="759">
        <v>2021</v>
      </c>
      <c r="B309" s="760" t="s">
        <v>4072</v>
      </c>
      <c r="C309" s="760" t="s">
        <v>4073</v>
      </c>
      <c r="D309" s="760" t="s">
        <v>3996</v>
      </c>
      <c r="E309" s="760" t="s">
        <v>3183</v>
      </c>
      <c r="F309" s="760" t="s">
        <v>4074</v>
      </c>
      <c r="G309" s="760">
        <v>8000000</v>
      </c>
      <c r="H309" s="760">
        <v>8000000</v>
      </c>
      <c r="I309" s="760" t="s">
        <v>846</v>
      </c>
      <c r="J309" s="760" t="s">
        <v>846</v>
      </c>
      <c r="K309" s="760" t="s">
        <v>3271</v>
      </c>
      <c r="L309" s="761">
        <v>44244</v>
      </c>
      <c r="M309" s="761">
        <v>44364</v>
      </c>
      <c r="N309" s="760">
        <v>0</v>
      </c>
      <c r="O309" s="760">
        <v>0</v>
      </c>
      <c r="P309" s="760" t="s">
        <v>103</v>
      </c>
      <c r="Q309" s="760" t="s">
        <v>846</v>
      </c>
      <c r="R309" s="760" t="s">
        <v>846</v>
      </c>
      <c r="S309" s="761">
        <v>44561</v>
      </c>
      <c r="T309" s="760" t="s">
        <v>3263</v>
      </c>
      <c r="U309" s="760" t="s">
        <v>846</v>
      </c>
      <c r="V309" s="762" t="s">
        <v>846</v>
      </c>
      <c r="W309" s="760" t="s">
        <v>846</v>
      </c>
      <c r="X309" s="760" t="s">
        <v>3273</v>
      </c>
      <c r="Y309" s="763" t="s">
        <v>3265</v>
      </c>
    </row>
    <row r="310" spans="1:25" s="158" customFormat="1">
      <c r="A310" s="759">
        <v>2021</v>
      </c>
      <c r="B310" s="760" t="s">
        <v>4075</v>
      </c>
      <c r="C310" s="760" t="s">
        <v>4076</v>
      </c>
      <c r="D310" s="760" t="s">
        <v>3996</v>
      </c>
      <c r="E310" s="760" t="s">
        <v>3183</v>
      </c>
      <c r="F310" s="760" t="s">
        <v>3488</v>
      </c>
      <c r="G310" s="760">
        <v>17600000</v>
      </c>
      <c r="H310" s="760">
        <v>17600000</v>
      </c>
      <c r="I310" s="760" t="s">
        <v>846</v>
      </c>
      <c r="J310" s="760" t="s">
        <v>846</v>
      </c>
      <c r="K310" s="760" t="s">
        <v>3271</v>
      </c>
      <c r="L310" s="761">
        <v>44243</v>
      </c>
      <c r="M310" s="761">
        <v>44362</v>
      </c>
      <c r="N310" s="760">
        <v>0</v>
      </c>
      <c r="O310" s="760">
        <v>0</v>
      </c>
      <c r="P310" s="760" t="s">
        <v>4077</v>
      </c>
      <c r="Q310" s="760" t="s">
        <v>846</v>
      </c>
      <c r="R310" s="760" t="s">
        <v>846</v>
      </c>
      <c r="S310" s="761">
        <v>44555</v>
      </c>
      <c r="T310" s="760" t="s">
        <v>3263</v>
      </c>
      <c r="U310" s="760" t="s">
        <v>846</v>
      </c>
      <c r="V310" s="762" t="s">
        <v>846</v>
      </c>
      <c r="W310" s="760" t="s">
        <v>846</v>
      </c>
      <c r="X310" s="760" t="s">
        <v>3273</v>
      </c>
      <c r="Y310" s="763" t="s">
        <v>3265</v>
      </c>
    </row>
    <row r="311" spans="1:25" s="158" customFormat="1">
      <c r="A311" s="759">
        <v>2021</v>
      </c>
      <c r="B311" s="760" t="s">
        <v>4078</v>
      </c>
      <c r="C311" s="760" t="s">
        <v>4079</v>
      </c>
      <c r="D311" s="760" t="s">
        <v>3996</v>
      </c>
      <c r="E311" s="760" t="s">
        <v>3183</v>
      </c>
      <c r="F311" s="760" t="s">
        <v>1365</v>
      </c>
      <c r="G311" s="760">
        <v>27600000</v>
      </c>
      <c r="H311" s="760">
        <v>27600000</v>
      </c>
      <c r="I311" s="760" t="s">
        <v>846</v>
      </c>
      <c r="J311" s="760" t="s">
        <v>846</v>
      </c>
      <c r="K311" s="760" t="s">
        <v>3261</v>
      </c>
      <c r="L311" s="761">
        <v>44245</v>
      </c>
      <c r="M311" s="761">
        <v>44425</v>
      </c>
      <c r="N311" s="760">
        <v>9200000</v>
      </c>
      <c r="O311" s="760">
        <v>60</v>
      </c>
      <c r="P311" s="760" t="s">
        <v>4080</v>
      </c>
      <c r="Q311" s="760" t="s">
        <v>846</v>
      </c>
      <c r="R311" s="760" t="s">
        <v>846</v>
      </c>
      <c r="S311" s="761">
        <v>44910</v>
      </c>
      <c r="T311" s="760" t="s">
        <v>3263</v>
      </c>
      <c r="U311" s="760" t="s">
        <v>846</v>
      </c>
      <c r="V311" s="762" t="s">
        <v>846</v>
      </c>
      <c r="W311" s="760" t="s">
        <v>846</v>
      </c>
      <c r="X311" s="760" t="s">
        <v>3273</v>
      </c>
      <c r="Y311" s="763" t="s">
        <v>3265</v>
      </c>
    </row>
    <row r="312" spans="1:25" s="158" customFormat="1">
      <c r="A312" s="759">
        <v>2021</v>
      </c>
      <c r="B312" s="760" t="s">
        <v>4081</v>
      </c>
      <c r="C312" s="760" t="s">
        <v>4076</v>
      </c>
      <c r="D312" s="760" t="s">
        <v>3996</v>
      </c>
      <c r="E312" s="760" t="s">
        <v>3183</v>
      </c>
      <c r="F312" s="760" t="s">
        <v>3430</v>
      </c>
      <c r="G312" s="760">
        <v>26400000</v>
      </c>
      <c r="H312" s="760">
        <v>26400000</v>
      </c>
      <c r="I312" s="760" t="s">
        <v>846</v>
      </c>
      <c r="J312" s="760" t="s">
        <v>846</v>
      </c>
      <c r="K312" s="760" t="s">
        <v>3261</v>
      </c>
      <c r="L312" s="761">
        <v>44245</v>
      </c>
      <c r="M312" s="761">
        <v>44425</v>
      </c>
      <c r="N312" s="760">
        <v>8800000</v>
      </c>
      <c r="O312" s="760">
        <v>60</v>
      </c>
      <c r="P312" s="760" t="s">
        <v>4082</v>
      </c>
      <c r="Q312" s="760" t="s">
        <v>846</v>
      </c>
      <c r="R312" s="760" t="s">
        <v>846</v>
      </c>
      <c r="S312" s="761">
        <v>44614</v>
      </c>
      <c r="T312" s="760" t="s">
        <v>3263</v>
      </c>
      <c r="U312" s="760" t="s">
        <v>846</v>
      </c>
      <c r="V312" s="762" t="s">
        <v>846</v>
      </c>
      <c r="W312" s="760" t="s">
        <v>846</v>
      </c>
      <c r="X312" s="760" t="s">
        <v>3273</v>
      </c>
      <c r="Y312" s="763" t="s">
        <v>3265</v>
      </c>
    </row>
    <row r="313" spans="1:25" s="158" customFormat="1">
      <c r="A313" s="759">
        <v>2021</v>
      </c>
      <c r="B313" s="760" t="s">
        <v>4083</v>
      </c>
      <c r="C313" s="760" t="s">
        <v>4076</v>
      </c>
      <c r="D313" s="760" t="s">
        <v>3996</v>
      </c>
      <c r="E313" s="760" t="s">
        <v>3183</v>
      </c>
      <c r="F313" s="760" t="s">
        <v>3798</v>
      </c>
      <c r="G313" s="760">
        <v>26400000</v>
      </c>
      <c r="H313" s="760">
        <v>26400000</v>
      </c>
      <c r="I313" s="760" t="s">
        <v>846</v>
      </c>
      <c r="J313" s="760" t="s">
        <v>846</v>
      </c>
      <c r="K313" s="760" t="s">
        <v>3261</v>
      </c>
      <c r="L313" s="761">
        <v>44245</v>
      </c>
      <c r="M313" s="761">
        <v>44425</v>
      </c>
      <c r="N313" s="760">
        <v>8800000</v>
      </c>
      <c r="O313" s="760">
        <v>60</v>
      </c>
      <c r="P313" s="760" t="s">
        <v>3673</v>
      </c>
      <c r="Q313" s="760" t="s">
        <v>846</v>
      </c>
      <c r="R313" s="760" t="s">
        <v>846</v>
      </c>
      <c r="S313" s="761">
        <v>44609</v>
      </c>
      <c r="T313" s="760" t="s">
        <v>3263</v>
      </c>
      <c r="U313" s="760" t="s">
        <v>846</v>
      </c>
      <c r="V313" s="762" t="s">
        <v>846</v>
      </c>
      <c r="W313" s="760" t="s">
        <v>846</v>
      </c>
      <c r="X313" s="760" t="s">
        <v>3273</v>
      </c>
      <c r="Y313" s="763" t="s">
        <v>3265</v>
      </c>
    </row>
    <row r="314" spans="1:25" s="158" customFormat="1">
      <c r="A314" s="759">
        <v>2021</v>
      </c>
      <c r="B314" s="760" t="s">
        <v>4084</v>
      </c>
      <c r="C314" s="760" t="s">
        <v>4085</v>
      </c>
      <c r="D314" s="760" t="s">
        <v>3996</v>
      </c>
      <c r="E314" s="760" t="s">
        <v>3183</v>
      </c>
      <c r="F314" s="760" t="s">
        <v>3920</v>
      </c>
      <c r="G314" s="760">
        <v>8800000</v>
      </c>
      <c r="H314" s="760">
        <v>8800000</v>
      </c>
      <c r="I314" s="760" t="s">
        <v>846</v>
      </c>
      <c r="J314" s="760" t="s">
        <v>846</v>
      </c>
      <c r="K314" s="760" t="s">
        <v>4086</v>
      </c>
      <c r="L314" s="761">
        <v>44250</v>
      </c>
      <c r="M314" s="761">
        <v>44387</v>
      </c>
      <c r="N314" s="760">
        <v>0</v>
      </c>
      <c r="O314" s="760">
        <v>18</v>
      </c>
      <c r="P314" s="760" t="s">
        <v>115</v>
      </c>
      <c r="Q314" s="760" t="s">
        <v>846</v>
      </c>
      <c r="R314" s="760" t="s">
        <v>846</v>
      </c>
      <c r="S314" s="761">
        <v>44552</v>
      </c>
      <c r="T314" s="760" t="s">
        <v>3263</v>
      </c>
      <c r="U314" s="760" t="s">
        <v>846</v>
      </c>
      <c r="V314" s="762" t="s">
        <v>846</v>
      </c>
      <c r="W314" s="760" t="s">
        <v>846</v>
      </c>
      <c r="X314" s="760" t="s">
        <v>3273</v>
      </c>
      <c r="Y314" s="763" t="s">
        <v>3265</v>
      </c>
    </row>
    <row r="315" spans="1:25" s="158" customFormat="1">
      <c r="A315" s="759">
        <v>2021</v>
      </c>
      <c r="B315" s="760" t="s">
        <v>4087</v>
      </c>
      <c r="C315" s="760" t="s">
        <v>4079</v>
      </c>
      <c r="D315" s="760" t="s">
        <v>3996</v>
      </c>
      <c r="E315" s="760" t="s">
        <v>3183</v>
      </c>
      <c r="F315" s="760" t="s">
        <v>4088</v>
      </c>
      <c r="G315" s="760">
        <v>27600000</v>
      </c>
      <c r="H315" s="760">
        <v>27600000</v>
      </c>
      <c r="I315" s="760" t="s">
        <v>846</v>
      </c>
      <c r="J315" s="760" t="s">
        <v>846</v>
      </c>
      <c r="K315" s="760" t="s">
        <v>3261</v>
      </c>
      <c r="L315" s="761">
        <v>44251</v>
      </c>
      <c r="M315" s="761">
        <v>44431</v>
      </c>
      <c r="N315" s="760">
        <v>9200000</v>
      </c>
      <c r="O315" s="760">
        <v>60</v>
      </c>
      <c r="P315" s="760" t="s">
        <v>3650</v>
      </c>
      <c r="Q315" s="760" t="s">
        <v>846</v>
      </c>
      <c r="R315" s="760" t="s">
        <v>846</v>
      </c>
      <c r="S315" s="761">
        <v>44642</v>
      </c>
      <c r="T315" s="760" t="s">
        <v>3263</v>
      </c>
      <c r="U315" s="760" t="s">
        <v>846</v>
      </c>
      <c r="V315" s="762" t="s">
        <v>846</v>
      </c>
      <c r="W315" s="760" t="s">
        <v>846</v>
      </c>
      <c r="X315" s="760" t="s">
        <v>3273</v>
      </c>
      <c r="Y315" s="763" t="s">
        <v>3265</v>
      </c>
    </row>
    <row r="316" spans="1:25" s="158" customFormat="1">
      <c r="A316" s="759">
        <v>2021</v>
      </c>
      <c r="B316" s="760" t="s">
        <v>4089</v>
      </c>
      <c r="C316" s="760" t="s">
        <v>4090</v>
      </c>
      <c r="D316" s="760" t="s">
        <v>3996</v>
      </c>
      <c r="E316" s="760" t="s">
        <v>3183</v>
      </c>
      <c r="F316" s="760" t="s">
        <v>4091</v>
      </c>
      <c r="G316" s="760">
        <v>18750000</v>
      </c>
      <c r="H316" s="760">
        <v>18750000</v>
      </c>
      <c r="I316" s="760" t="s">
        <v>846</v>
      </c>
      <c r="J316" s="760" t="s">
        <v>846</v>
      </c>
      <c r="K316" s="760" t="s">
        <v>4001</v>
      </c>
      <c r="L316" s="761">
        <v>44252</v>
      </c>
      <c r="M316" s="761">
        <v>44478</v>
      </c>
      <c r="N316" s="760">
        <v>6250000</v>
      </c>
      <c r="O316" s="760">
        <v>75</v>
      </c>
      <c r="P316" s="760" t="s">
        <v>3997</v>
      </c>
      <c r="Q316" s="760" t="s">
        <v>846</v>
      </c>
      <c r="R316" s="760" t="s">
        <v>846</v>
      </c>
      <c r="S316" s="761">
        <v>44671</v>
      </c>
      <c r="T316" s="760" t="s">
        <v>3263</v>
      </c>
      <c r="U316" s="760" t="s">
        <v>846</v>
      </c>
      <c r="V316" s="762" t="s">
        <v>846</v>
      </c>
      <c r="W316" s="760" t="s">
        <v>846</v>
      </c>
      <c r="X316" s="760" t="s">
        <v>3273</v>
      </c>
      <c r="Y316" s="763" t="s">
        <v>3265</v>
      </c>
    </row>
    <row r="317" spans="1:25" s="158" customFormat="1">
      <c r="A317" s="759">
        <v>2021</v>
      </c>
      <c r="B317" s="760" t="s">
        <v>4092</v>
      </c>
      <c r="C317" s="760" t="s">
        <v>4093</v>
      </c>
      <c r="D317" s="760" t="s">
        <v>3996</v>
      </c>
      <c r="E317" s="760" t="s">
        <v>3183</v>
      </c>
      <c r="F317" s="760" t="s">
        <v>4094</v>
      </c>
      <c r="G317" s="760">
        <v>12000000</v>
      </c>
      <c r="H317" s="760">
        <v>12000000</v>
      </c>
      <c r="I317" s="760" t="s">
        <v>846</v>
      </c>
      <c r="J317" s="760" t="s">
        <v>846</v>
      </c>
      <c r="K317" s="760" t="s">
        <v>3261</v>
      </c>
      <c r="L317" s="761">
        <v>44252</v>
      </c>
      <c r="M317" s="761">
        <v>44493</v>
      </c>
      <c r="N317" s="760">
        <v>0</v>
      </c>
      <c r="O317" s="760">
        <v>0</v>
      </c>
      <c r="P317" s="760" t="s">
        <v>115</v>
      </c>
      <c r="Q317" s="760" t="s">
        <v>846</v>
      </c>
      <c r="R317" s="760" t="s">
        <v>846</v>
      </c>
      <c r="S317" s="761">
        <v>44432</v>
      </c>
      <c r="T317" s="760" t="s">
        <v>3263</v>
      </c>
      <c r="U317" s="760" t="s">
        <v>846</v>
      </c>
      <c r="V317" s="762" t="s">
        <v>846</v>
      </c>
      <c r="W317" s="760" t="s">
        <v>846</v>
      </c>
      <c r="X317" s="760" t="s">
        <v>3273</v>
      </c>
      <c r="Y317" s="763" t="s">
        <v>3265</v>
      </c>
    </row>
    <row r="318" spans="1:25" s="158" customFormat="1">
      <c r="A318" s="759">
        <v>2021</v>
      </c>
      <c r="B318" s="760" t="s">
        <v>4095</v>
      </c>
      <c r="C318" s="760" t="s">
        <v>4096</v>
      </c>
      <c r="D318" s="760" t="s">
        <v>3996</v>
      </c>
      <c r="E318" s="760" t="s">
        <v>3183</v>
      </c>
      <c r="F318" s="760" t="s">
        <v>137</v>
      </c>
      <c r="G318" s="760">
        <v>33750000</v>
      </c>
      <c r="H318" s="760">
        <v>33750000</v>
      </c>
      <c r="I318" s="760" t="s">
        <v>846</v>
      </c>
      <c r="J318" s="760" t="s">
        <v>846</v>
      </c>
      <c r="K318" s="760" t="s">
        <v>4001</v>
      </c>
      <c r="L318" s="761">
        <v>44252</v>
      </c>
      <c r="M318" s="761">
        <v>44478</v>
      </c>
      <c r="N318" s="760">
        <v>11250000</v>
      </c>
      <c r="O318" s="760">
        <v>75</v>
      </c>
      <c r="P318" s="760" t="s">
        <v>4097</v>
      </c>
      <c r="Q318" s="760" t="s">
        <v>846</v>
      </c>
      <c r="R318" s="760" t="s">
        <v>846</v>
      </c>
      <c r="S318" s="761">
        <v>44671</v>
      </c>
      <c r="T318" s="760" t="s">
        <v>3263</v>
      </c>
      <c r="U318" s="760" t="s">
        <v>846</v>
      </c>
      <c r="V318" s="762" t="s">
        <v>846</v>
      </c>
      <c r="W318" s="760" t="s">
        <v>846</v>
      </c>
      <c r="X318" s="760" t="s">
        <v>3273</v>
      </c>
      <c r="Y318" s="763" t="s">
        <v>3265</v>
      </c>
    </row>
    <row r="319" spans="1:25" s="158" customFormat="1">
      <c r="A319" s="759">
        <v>2021</v>
      </c>
      <c r="B319" s="760" t="s">
        <v>4098</v>
      </c>
      <c r="C319" s="760" t="s">
        <v>4099</v>
      </c>
      <c r="D319" s="760" t="s">
        <v>3996</v>
      </c>
      <c r="E319" s="760" t="s">
        <v>3183</v>
      </c>
      <c r="F319" s="760" t="s">
        <v>3573</v>
      </c>
      <c r="G319" s="760">
        <v>12000000</v>
      </c>
      <c r="H319" s="760">
        <v>12000000</v>
      </c>
      <c r="I319" s="760" t="s">
        <v>846</v>
      </c>
      <c r="J319" s="760" t="s">
        <v>846</v>
      </c>
      <c r="K319" s="760" t="s">
        <v>3261</v>
      </c>
      <c r="L319" s="761">
        <v>44252</v>
      </c>
      <c r="M319" s="761">
        <v>44432</v>
      </c>
      <c r="N319" s="760">
        <v>0</v>
      </c>
      <c r="O319" s="760">
        <v>0</v>
      </c>
      <c r="P319" s="760" t="s">
        <v>4028</v>
      </c>
      <c r="Q319" s="760" t="s">
        <v>846</v>
      </c>
      <c r="R319" s="760" t="s">
        <v>846</v>
      </c>
      <c r="S319" s="761">
        <v>44625</v>
      </c>
      <c r="T319" s="760" t="s">
        <v>3263</v>
      </c>
      <c r="U319" s="760" t="s">
        <v>846</v>
      </c>
      <c r="V319" s="762" t="s">
        <v>846</v>
      </c>
      <c r="W319" s="760" t="s">
        <v>846</v>
      </c>
      <c r="X319" s="760" t="s">
        <v>3273</v>
      </c>
      <c r="Y319" s="763" t="s">
        <v>3265</v>
      </c>
    </row>
    <row r="320" spans="1:25" s="158" customFormat="1">
      <c r="A320" s="759">
        <v>2021</v>
      </c>
      <c r="B320" s="760" t="s">
        <v>4100</v>
      </c>
      <c r="C320" s="760" t="s">
        <v>4101</v>
      </c>
      <c r="D320" s="760" t="s">
        <v>3996</v>
      </c>
      <c r="E320" s="760" t="s">
        <v>3183</v>
      </c>
      <c r="F320" s="760" t="s">
        <v>4102</v>
      </c>
      <c r="G320" s="760">
        <v>25000000</v>
      </c>
      <c r="H320" s="760">
        <v>25000000</v>
      </c>
      <c r="I320" s="760" t="s">
        <v>846</v>
      </c>
      <c r="J320" s="760" t="s">
        <v>846</v>
      </c>
      <c r="K320" s="760" t="s">
        <v>3276</v>
      </c>
      <c r="L320" s="761">
        <v>44252</v>
      </c>
      <c r="M320" s="761">
        <v>44401</v>
      </c>
      <c r="N320" s="760">
        <v>0</v>
      </c>
      <c r="O320" s="760">
        <v>0</v>
      </c>
      <c r="P320" s="760" t="s">
        <v>4018</v>
      </c>
      <c r="Q320" s="760" t="s">
        <v>846</v>
      </c>
      <c r="R320" s="760" t="s">
        <v>846</v>
      </c>
      <c r="S320" s="761">
        <v>44597</v>
      </c>
      <c r="T320" s="760" t="s">
        <v>3263</v>
      </c>
      <c r="U320" s="760" t="s">
        <v>846</v>
      </c>
      <c r="V320" s="762" t="s">
        <v>846</v>
      </c>
      <c r="W320" s="760" t="s">
        <v>846</v>
      </c>
      <c r="X320" s="760" t="s">
        <v>3273</v>
      </c>
      <c r="Y320" s="763" t="s">
        <v>3265</v>
      </c>
    </row>
    <row r="321" spans="1:25" s="158" customFormat="1">
      <c r="A321" s="759">
        <v>2021</v>
      </c>
      <c r="B321" s="760" t="s">
        <v>4103</v>
      </c>
      <c r="C321" s="760" t="s">
        <v>4104</v>
      </c>
      <c r="D321" s="760" t="s">
        <v>3996</v>
      </c>
      <c r="E321" s="760" t="s">
        <v>3183</v>
      </c>
      <c r="F321" s="760" t="s">
        <v>175</v>
      </c>
      <c r="G321" s="760">
        <v>70416667</v>
      </c>
      <c r="H321" s="760">
        <v>70416667</v>
      </c>
      <c r="I321" s="760" t="s">
        <v>846</v>
      </c>
      <c r="J321" s="760" t="s">
        <v>846</v>
      </c>
      <c r="K321" s="760" t="s">
        <v>4105</v>
      </c>
      <c r="L321" s="761">
        <v>44252</v>
      </c>
      <c r="M321" s="761">
        <v>44579</v>
      </c>
      <c r="N321" s="760">
        <v>18416667</v>
      </c>
      <c r="O321" s="760">
        <v>85</v>
      </c>
      <c r="P321" s="760" t="s">
        <v>103</v>
      </c>
      <c r="Q321" s="760" t="s">
        <v>846</v>
      </c>
      <c r="R321" s="760" t="s">
        <v>846</v>
      </c>
      <c r="S321" s="761">
        <v>44685</v>
      </c>
      <c r="T321" s="760" t="s">
        <v>3263</v>
      </c>
      <c r="U321" s="760" t="s">
        <v>846</v>
      </c>
      <c r="V321" s="762" t="s">
        <v>846</v>
      </c>
      <c r="W321" s="760" t="s">
        <v>846</v>
      </c>
      <c r="X321" s="760" t="s">
        <v>3273</v>
      </c>
      <c r="Y321" s="763" t="s">
        <v>3265</v>
      </c>
    </row>
    <row r="322" spans="1:25" s="158" customFormat="1">
      <c r="A322" s="759">
        <v>2021</v>
      </c>
      <c r="B322" s="760" t="s">
        <v>4106</v>
      </c>
      <c r="C322" s="760" t="s">
        <v>4107</v>
      </c>
      <c r="D322" s="760" t="s">
        <v>3996</v>
      </c>
      <c r="E322" s="760" t="s">
        <v>3183</v>
      </c>
      <c r="F322" s="760" t="s">
        <v>289</v>
      </c>
      <c r="G322" s="760">
        <v>19624500</v>
      </c>
      <c r="H322" s="760">
        <v>19624500</v>
      </c>
      <c r="I322" s="760" t="s">
        <v>846</v>
      </c>
      <c r="J322" s="760" t="s">
        <v>846</v>
      </c>
      <c r="K322" s="760" t="s">
        <v>3271</v>
      </c>
      <c r="L322" s="761">
        <v>44252</v>
      </c>
      <c r="M322" s="761">
        <v>44386</v>
      </c>
      <c r="N322" s="760">
        <v>6541500</v>
      </c>
      <c r="O322" s="760">
        <v>45</v>
      </c>
      <c r="P322" s="760" t="s">
        <v>4018</v>
      </c>
      <c r="Q322" s="760" t="s">
        <v>846</v>
      </c>
      <c r="R322" s="760" t="s">
        <v>846</v>
      </c>
      <c r="S322" s="761">
        <v>44601</v>
      </c>
      <c r="T322" s="760" t="s">
        <v>3263</v>
      </c>
      <c r="U322" s="760" t="s">
        <v>846</v>
      </c>
      <c r="V322" s="762" t="s">
        <v>846</v>
      </c>
      <c r="W322" s="760" t="s">
        <v>846</v>
      </c>
      <c r="X322" s="760" t="s">
        <v>3273</v>
      </c>
      <c r="Y322" s="763" t="s">
        <v>3265</v>
      </c>
    </row>
    <row r="323" spans="1:25" s="158" customFormat="1">
      <c r="A323" s="759">
        <v>2021</v>
      </c>
      <c r="B323" s="760" t="s">
        <v>4108</v>
      </c>
      <c r="C323" s="760" t="s">
        <v>4099</v>
      </c>
      <c r="D323" s="760" t="s">
        <v>3996</v>
      </c>
      <c r="E323" s="760" t="s">
        <v>3183</v>
      </c>
      <c r="F323" s="760" t="s">
        <v>3412</v>
      </c>
      <c r="G323" s="760">
        <v>18000000</v>
      </c>
      <c r="H323" s="760">
        <v>18000000</v>
      </c>
      <c r="I323" s="760" t="s">
        <v>846</v>
      </c>
      <c r="J323" s="760" t="s">
        <v>846</v>
      </c>
      <c r="K323" s="760" t="s">
        <v>4027</v>
      </c>
      <c r="L323" s="761">
        <v>44256</v>
      </c>
      <c r="M323" s="761">
        <v>44530</v>
      </c>
      <c r="N323" s="760">
        <v>6000000</v>
      </c>
      <c r="O323" s="760">
        <v>90</v>
      </c>
      <c r="P323" s="760" t="s">
        <v>4109</v>
      </c>
      <c r="Q323" s="760" t="s">
        <v>846</v>
      </c>
      <c r="R323" s="760" t="s">
        <v>846</v>
      </c>
      <c r="S323" s="761">
        <v>44593</v>
      </c>
      <c r="T323" s="760" t="s">
        <v>3263</v>
      </c>
      <c r="U323" s="760" t="s">
        <v>846</v>
      </c>
      <c r="V323" s="762" t="s">
        <v>846</v>
      </c>
      <c r="W323" s="760" t="s">
        <v>846</v>
      </c>
      <c r="X323" s="760" t="s">
        <v>3273</v>
      </c>
      <c r="Y323" s="763" t="s">
        <v>3265</v>
      </c>
    </row>
    <row r="324" spans="1:25" s="158" customFormat="1">
      <c r="A324" s="759">
        <v>2021</v>
      </c>
      <c r="B324" s="760" t="s">
        <v>4110</v>
      </c>
      <c r="C324" s="760" t="s">
        <v>3940</v>
      </c>
      <c r="D324" s="760" t="s">
        <v>3996</v>
      </c>
      <c r="E324" s="760" t="s">
        <v>3183</v>
      </c>
      <c r="F324" s="760" t="s">
        <v>3425</v>
      </c>
      <c r="G324" s="760">
        <v>24000000</v>
      </c>
      <c r="H324" s="760">
        <v>24000000</v>
      </c>
      <c r="I324" s="760" t="s">
        <v>846</v>
      </c>
      <c r="J324" s="760" t="s">
        <v>846</v>
      </c>
      <c r="K324" s="760" t="s">
        <v>3261</v>
      </c>
      <c r="L324" s="761">
        <v>44253</v>
      </c>
      <c r="M324" s="761">
        <v>44433</v>
      </c>
      <c r="N324" s="760">
        <v>8000000</v>
      </c>
      <c r="O324" s="760">
        <v>60</v>
      </c>
      <c r="P324" s="760" t="s">
        <v>103</v>
      </c>
      <c r="Q324" s="760" t="s">
        <v>846</v>
      </c>
      <c r="R324" s="760" t="s">
        <v>846</v>
      </c>
      <c r="S324" s="761">
        <v>44617</v>
      </c>
      <c r="T324" s="760" t="s">
        <v>3263</v>
      </c>
      <c r="U324" s="760" t="s">
        <v>846</v>
      </c>
      <c r="V324" s="762" t="s">
        <v>846</v>
      </c>
      <c r="W324" s="760" t="s">
        <v>846</v>
      </c>
      <c r="X324" s="760" t="s">
        <v>3273</v>
      </c>
      <c r="Y324" s="763" t="s">
        <v>3265</v>
      </c>
    </row>
    <row r="325" spans="1:25" s="158" customFormat="1">
      <c r="A325" s="759">
        <v>2021</v>
      </c>
      <c r="B325" s="760" t="s">
        <v>4111</v>
      </c>
      <c r="C325" s="760" t="s">
        <v>4112</v>
      </c>
      <c r="D325" s="760" t="s">
        <v>3996</v>
      </c>
      <c r="E325" s="760" t="s">
        <v>3183</v>
      </c>
      <c r="F325" s="760" t="s">
        <v>3424</v>
      </c>
      <c r="G325" s="760">
        <v>33000000</v>
      </c>
      <c r="H325" s="760">
        <v>33000000</v>
      </c>
      <c r="I325" s="760" t="s">
        <v>846</v>
      </c>
      <c r="J325" s="760" t="s">
        <v>846</v>
      </c>
      <c r="K325" s="760" t="s">
        <v>4001</v>
      </c>
      <c r="L325" s="761">
        <v>44252</v>
      </c>
      <c r="M325" s="761">
        <v>44478</v>
      </c>
      <c r="N325" s="760">
        <v>11000000</v>
      </c>
      <c r="O325" s="760">
        <v>75</v>
      </c>
      <c r="P325" s="760" t="s">
        <v>4113</v>
      </c>
      <c r="Q325" s="760" t="s">
        <v>846</v>
      </c>
      <c r="R325" s="760" t="s">
        <v>846</v>
      </c>
      <c r="S325" s="761">
        <v>44671</v>
      </c>
      <c r="T325" s="760" t="s">
        <v>3263</v>
      </c>
      <c r="U325" s="760" t="s">
        <v>846</v>
      </c>
      <c r="V325" s="762" t="s">
        <v>846</v>
      </c>
      <c r="W325" s="760" t="s">
        <v>846</v>
      </c>
      <c r="X325" s="760" t="s">
        <v>3273</v>
      </c>
      <c r="Y325" s="763" t="s">
        <v>3265</v>
      </c>
    </row>
    <row r="326" spans="1:25" s="158" customFormat="1">
      <c r="A326" s="759">
        <v>2021</v>
      </c>
      <c r="B326" s="760" t="s">
        <v>4114</v>
      </c>
      <c r="C326" s="760" t="s">
        <v>4115</v>
      </c>
      <c r="D326" s="760" t="s">
        <v>3996</v>
      </c>
      <c r="E326" s="760" t="s">
        <v>3183</v>
      </c>
      <c r="F326" s="760" t="s">
        <v>201</v>
      </c>
      <c r="G326" s="760">
        <v>32707500</v>
      </c>
      <c r="H326" s="760">
        <v>32707500</v>
      </c>
      <c r="I326" s="760" t="s">
        <v>846</v>
      </c>
      <c r="J326" s="760" t="s">
        <v>846</v>
      </c>
      <c r="K326" s="760" t="s">
        <v>4001</v>
      </c>
      <c r="L326" s="761">
        <v>44253</v>
      </c>
      <c r="M326" s="761">
        <v>44479</v>
      </c>
      <c r="N326" s="760">
        <v>10902500</v>
      </c>
      <c r="O326" s="760">
        <v>75</v>
      </c>
      <c r="P326" s="760" t="s">
        <v>4068</v>
      </c>
      <c r="Q326" s="760" t="s">
        <v>846</v>
      </c>
      <c r="R326" s="760" t="s">
        <v>846</v>
      </c>
      <c r="S326" s="761">
        <v>44666</v>
      </c>
      <c r="T326" s="760" t="s">
        <v>3263</v>
      </c>
      <c r="U326" s="760" t="s">
        <v>846</v>
      </c>
      <c r="V326" s="762" t="s">
        <v>846</v>
      </c>
      <c r="W326" s="760" t="s">
        <v>846</v>
      </c>
      <c r="X326" s="760" t="s">
        <v>3273</v>
      </c>
      <c r="Y326" s="763" t="s">
        <v>3265</v>
      </c>
    </row>
    <row r="327" spans="1:25" s="158" customFormat="1">
      <c r="A327" s="759">
        <v>2021</v>
      </c>
      <c r="B327" s="760" t="s">
        <v>4116</v>
      </c>
      <c r="C327" s="760" t="s">
        <v>4117</v>
      </c>
      <c r="D327" s="760" t="s">
        <v>3996</v>
      </c>
      <c r="E327" s="760" t="s">
        <v>3183</v>
      </c>
      <c r="F327" s="760" t="s">
        <v>3378</v>
      </c>
      <c r="G327" s="760">
        <v>33000000</v>
      </c>
      <c r="H327" s="760">
        <v>33000000</v>
      </c>
      <c r="I327" s="760" t="s">
        <v>846</v>
      </c>
      <c r="J327" s="760" t="s">
        <v>846</v>
      </c>
      <c r="K327" s="760" t="s">
        <v>3261</v>
      </c>
      <c r="L327" s="761">
        <v>44257</v>
      </c>
      <c r="M327" s="761">
        <v>44440</v>
      </c>
      <c r="N327" s="760">
        <v>0</v>
      </c>
      <c r="O327" s="760">
        <v>0</v>
      </c>
      <c r="P327" s="760" t="s">
        <v>4006</v>
      </c>
      <c r="Q327" s="760" t="s">
        <v>846</v>
      </c>
      <c r="R327" s="760" t="s">
        <v>846</v>
      </c>
      <c r="S327" s="761">
        <v>44642</v>
      </c>
      <c r="T327" s="760" t="s">
        <v>3263</v>
      </c>
      <c r="U327" s="760" t="s">
        <v>846</v>
      </c>
      <c r="V327" s="762" t="s">
        <v>846</v>
      </c>
      <c r="W327" s="760" t="s">
        <v>846</v>
      </c>
      <c r="X327" s="760" t="s">
        <v>3264</v>
      </c>
      <c r="Y327" s="763" t="s">
        <v>3265</v>
      </c>
    </row>
    <row r="328" spans="1:25" s="158" customFormat="1">
      <c r="A328" s="759">
        <v>2021</v>
      </c>
      <c r="B328" s="760" t="s">
        <v>4118</v>
      </c>
      <c r="C328" s="760" t="s">
        <v>4115</v>
      </c>
      <c r="D328" s="760" t="s">
        <v>3996</v>
      </c>
      <c r="E328" s="760" t="s">
        <v>3183</v>
      </c>
      <c r="F328" s="760" t="s">
        <v>4119</v>
      </c>
      <c r="G328" s="760">
        <v>32707500</v>
      </c>
      <c r="H328" s="760">
        <v>32707500</v>
      </c>
      <c r="I328" s="760" t="s">
        <v>846</v>
      </c>
      <c r="J328" s="760" t="s">
        <v>846</v>
      </c>
      <c r="K328" s="760" t="s">
        <v>4001</v>
      </c>
      <c r="L328" s="761">
        <v>44258</v>
      </c>
      <c r="M328" s="761">
        <v>44486</v>
      </c>
      <c r="N328" s="760">
        <v>10902500</v>
      </c>
      <c r="O328" s="760">
        <v>75</v>
      </c>
      <c r="P328" s="760" t="s">
        <v>4068</v>
      </c>
      <c r="Q328" s="760" t="s">
        <v>846</v>
      </c>
      <c r="R328" s="760" t="s">
        <v>846</v>
      </c>
      <c r="S328" s="761">
        <v>44681</v>
      </c>
      <c r="T328" s="760" t="s">
        <v>3263</v>
      </c>
      <c r="U328" s="760" t="s">
        <v>846</v>
      </c>
      <c r="V328" s="762" t="s">
        <v>846</v>
      </c>
      <c r="W328" s="760" t="s">
        <v>846</v>
      </c>
      <c r="X328" s="760" t="s">
        <v>3273</v>
      </c>
      <c r="Y328" s="763" t="s">
        <v>3265</v>
      </c>
    </row>
    <row r="329" spans="1:25" s="158" customFormat="1">
      <c r="A329" s="759">
        <v>2021</v>
      </c>
      <c r="B329" s="760" t="s">
        <v>4120</v>
      </c>
      <c r="C329" s="760" t="s">
        <v>4115</v>
      </c>
      <c r="D329" s="760" t="s">
        <v>3996</v>
      </c>
      <c r="E329" s="760" t="s">
        <v>3183</v>
      </c>
      <c r="F329" s="760" t="s">
        <v>129</v>
      </c>
      <c r="G329" s="760">
        <v>32707500</v>
      </c>
      <c r="H329" s="760">
        <v>32707500</v>
      </c>
      <c r="I329" s="760" t="s">
        <v>846</v>
      </c>
      <c r="J329" s="760" t="s">
        <v>846</v>
      </c>
      <c r="K329" s="760" t="s">
        <v>4001</v>
      </c>
      <c r="L329" s="761">
        <v>44256</v>
      </c>
      <c r="M329" s="761">
        <v>44484</v>
      </c>
      <c r="N329" s="760">
        <v>10902500</v>
      </c>
      <c r="O329" s="760">
        <v>75</v>
      </c>
      <c r="P329" s="760" t="s">
        <v>4068</v>
      </c>
      <c r="Q329" s="760" t="s">
        <v>846</v>
      </c>
      <c r="R329" s="760" t="s">
        <v>846</v>
      </c>
      <c r="S329" s="761">
        <v>44676</v>
      </c>
      <c r="T329" s="760" t="s">
        <v>3263</v>
      </c>
      <c r="U329" s="760" t="s">
        <v>846</v>
      </c>
      <c r="V329" s="762" t="s">
        <v>846</v>
      </c>
      <c r="W329" s="760" t="s">
        <v>846</v>
      </c>
      <c r="X329" s="760" t="s">
        <v>3273</v>
      </c>
      <c r="Y329" s="763" t="s">
        <v>3265</v>
      </c>
    </row>
    <row r="330" spans="1:25" s="158" customFormat="1">
      <c r="A330" s="759">
        <v>2021</v>
      </c>
      <c r="B330" s="760" t="s">
        <v>4121</v>
      </c>
      <c r="C330" s="760" t="s">
        <v>4122</v>
      </c>
      <c r="D330" s="760" t="s">
        <v>3996</v>
      </c>
      <c r="E330" s="760" t="s">
        <v>3183</v>
      </c>
      <c r="F330" s="760" t="s">
        <v>4123</v>
      </c>
      <c r="G330" s="760">
        <v>39600000</v>
      </c>
      <c r="H330" s="760">
        <v>39600000</v>
      </c>
      <c r="I330" s="760" t="s">
        <v>846</v>
      </c>
      <c r="J330" s="760" t="s">
        <v>846</v>
      </c>
      <c r="K330" s="760" t="s">
        <v>4027</v>
      </c>
      <c r="L330" s="761">
        <v>44256</v>
      </c>
      <c r="M330" s="761">
        <v>44530</v>
      </c>
      <c r="N330" s="760">
        <v>13200000</v>
      </c>
      <c r="O330" s="760">
        <v>90</v>
      </c>
      <c r="P330" s="760" t="s">
        <v>4018</v>
      </c>
      <c r="Q330" s="760" t="s">
        <v>846</v>
      </c>
      <c r="R330" s="760" t="s">
        <v>846</v>
      </c>
      <c r="S330" s="761">
        <v>44717</v>
      </c>
      <c r="T330" s="760" t="s">
        <v>3263</v>
      </c>
      <c r="U330" s="760" t="s">
        <v>846</v>
      </c>
      <c r="V330" s="762" t="s">
        <v>846</v>
      </c>
      <c r="W330" s="760" t="s">
        <v>846</v>
      </c>
      <c r="X330" s="760" t="s">
        <v>3273</v>
      </c>
      <c r="Y330" s="763" t="s">
        <v>3265</v>
      </c>
    </row>
    <row r="331" spans="1:25" s="158" customFormat="1">
      <c r="A331" s="759">
        <v>2021</v>
      </c>
      <c r="B331" s="760" t="s">
        <v>4124</v>
      </c>
      <c r="C331" s="760" t="s">
        <v>4125</v>
      </c>
      <c r="D331" s="760" t="s">
        <v>3996</v>
      </c>
      <c r="E331" s="760" t="s">
        <v>3183</v>
      </c>
      <c r="F331" s="760" t="s">
        <v>338</v>
      </c>
      <c r="G331" s="760">
        <v>30000000</v>
      </c>
      <c r="H331" s="760">
        <v>30000000</v>
      </c>
      <c r="I331" s="760" t="s">
        <v>846</v>
      </c>
      <c r="J331" s="760" t="s">
        <v>846</v>
      </c>
      <c r="K331" s="760" t="s">
        <v>3261</v>
      </c>
      <c r="L331" s="761">
        <v>44256</v>
      </c>
      <c r="M331" s="761">
        <v>44439</v>
      </c>
      <c r="N331" s="760">
        <v>0</v>
      </c>
      <c r="O331" s="760">
        <v>0</v>
      </c>
      <c r="P331" s="760" t="s">
        <v>103</v>
      </c>
      <c r="Q331" s="760" t="s">
        <v>846</v>
      </c>
      <c r="R331" s="760" t="s">
        <v>846</v>
      </c>
      <c r="S331" s="761">
        <v>44621</v>
      </c>
      <c r="T331" s="760" t="s">
        <v>3263</v>
      </c>
      <c r="U331" s="760" t="s">
        <v>846</v>
      </c>
      <c r="V331" s="762" t="s">
        <v>846</v>
      </c>
      <c r="W331" s="760" t="s">
        <v>846</v>
      </c>
      <c r="X331" s="760" t="s">
        <v>3273</v>
      </c>
      <c r="Y331" s="763" t="s">
        <v>3265</v>
      </c>
    </row>
    <row r="332" spans="1:25" s="158" customFormat="1">
      <c r="A332" s="759">
        <v>2021</v>
      </c>
      <c r="B332" s="760" t="s">
        <v>4126</v>
      </c>
      <c r="C332" s="760" t="s">
        <v>4127</v>
      </c>
      <c r="D332" s="760" t="s">
        <v>3996</v>
      </c>
      <c r="E332" s="760" t="s">
        <v>3183</v>
      </c>
      <c r="F332" s="760" t="s">
        <v>330</v>
      </c>
      <c r="G332" s="760">
        <v>33000000</v>
      </c>
      <c r="H332" s="760">
        <v>33000000</v>
      </c>
      <c r="I332" s="760" t="s">
        <v>846</v>
      </c>
      <c r="J332" s="760" t="s">
        <v>846</v>
      </c>
      <c r="K332" s="760" t="s">
        <v>3261</v>
      </c>
      <c r="L332" s="761">
        <v>44256</v>
      </c>
      <c r="M332" s="761">
        <v>44439</v>
      </c>
      <c r="N332" s="760">
        <v>0</v>
      </c>
      <c r="O332" s="760">
        <v>0</v>
      </c>
      <c r="P332" s="760" t="s">
        <v>103</v>
      </c>
      <c r="Q332" s="760" t="s">
        <v>846</v>
      </c>
      <c r="R332" s="760" t="s">
        <v>846</v>
      </c>
      <c r="S332" s="761">
        <v>44439</v>
      </c>
      <c r="T332" s="760" t="s">
        <v>3263</v>
      </c>
      <c r="U332" s="760" t="s">
        <v>846</v>
      </c>
      <c r="V332" s="762" t="s">
        <v>846</v>
      </c>
      <c r="W332" s="760" t="s">
        <v>846</v>
      </c>
      <c r="X332" s="760" t="s">
        <v>3273</v>
      </c>
      <c r="Y332" s="763" t="s">
        <v>3265</v>
      </c>
    </row>
    <row r="333" spans="1:25" s="158" customFormat="1">
      <c r="A333" s="759">
        <v>2021</v>
      </c>
      <c r="B333" s="760" t="s">
        <v>4128</v>
      </c>
      <c r="C333" s="760" t="s">
        <v>4129</v>
      </c>
      <c r="D333" s="760" t="s">
        <v>3996</v>
      </c>
      <c r="E333" s="760" t="s">
        <v>3183</v>
      </c>
      <c r="F333" s="760" t="s">
        <v>247</v>
      </c>
      <c r="G333" s="760">
        <v>27000000</v>
      </c>
      <c r="H333" s="760">
        <v>27000000</v>
      </c>
      <c r="I333" s="760" t="s">
        <v>846</v>
      </c>
      <c r="J333" s="760" t="s">
        <v>846</v>
      </c>
      <c r="K333" s="760" t="s">
        <v>3261</v>
      </c>
      <c r="L333" s="761">
        <v>44263</v>
      </c>
      <c r="M333" s="761">
        <v>44446</v>
      </c>
      <c r="N333" s="760">
        <v>0</v>
      </c>
      <c r="O333" s="760">
        <v>0</v>
      </c>
      <c r="P333" s="760" t="s">
        <v>4006</v>
      </c>
      <c r="Q333" s="760" t="s">
        <v>846</v>
      </c>
      <c r="R333" s="760" t="s">
        <v>846</v>
      </c>
      <c r="S333" s="761">
        <v>44627</v>
      </c>
      <c r="T333" s="760" t="s">
        <v>3263</v>
      </c>
      <c r="U333" s="760" t="s">
        <v>846</v>
      </c>
      <c r="V333" s="762" t="s">
        <v>846</v>
      </c>
      <c r="W333" s="760" t="s">
        <v>846</v>
      </c>
      <c r="X333" s="760" t="s">
        <v>3273</v>
      </c>
      <c r="Y333" s="763" t="s">
        <v>3265</v>
      </c>
    </row>
    <row r="334" spans="1:25" s="158" customFormat="1">
      <c r="A334" s="759">
        <v>2021</v>
      </c>
      <c r="B334" s="760" t="s">
        <v>4130</v>
      </c>
      <c r="C334" s="760" t="s">
        <v>4131</v>
      </c>
      <c r="D334" s="760" t="s">
        <v>3996</v>
      </c>
      <c r="E334" s="760" t="s">
        <v>3183</v>
      </c>
      <c r="F334" s="760" t="s">
        <v>4132</v>
      </c>
      <c r="G334" s="760">
        <v>16000000</v>
      </c>
      <c r="H334" s="760">
        <v>16000000</v>
      </c>
      <c r="I334" s="760" t="s">
        <v>846</v>
      </c>
      <c r="J334" s="760" t="s">
        <v>846</v>
      </c>
      <c r="K334" s="760" t="s">
        <v>3271</v>
      </c>
      <c r="L334" s="761">
        <v>44266</v>
      </c>
      <c r="M334" s="761">
        <v>44387</v>
      </c>
      <c r="N334" s="760">
        <v>0</v>
      </c>
      <c r="O334" s="760">
        <v>0</v>
      </c>
      <c r="P334" s="760" t="s">
        <v>103</v>
      </c>
      <c r="Q334" s="760" t="s">
        <v>846</v>
      </c>
      <c r="R334" s="760" t="s">
        <v>846</v>
      </c>
      <c r="S334" s="761">
        <v>44581</v>
      </c>
      <c r="T334" s="760" t="s">
        <v>3263</v>
      </c>
      <c r="U334" s="760" t="s">
        <v>846</v>
      </c>
      <c r="V334" s="762" t="s">
        <v>846</v>
      </c>
      <c r="W334" s="760" t="s">
        <v>846</v>
      </c>
      <c r="X334" s="760" t="s">
        <v>3273</v>
      </c>
      <c r="Y334" s="763" t="s">
        <v>3265</v>
      </c>
    </row>
    <row r="335" spans="1:25" s="158" customFormat="1">
      <c r="A335" s="759">
        <v>2021</v>
      </c>
      <c r="B335" s="760" t="s">
        <v>4133</v>
      </c>
      <c r="C335" s="760" t="s">
        <v>4134</v>
      </c>
      <c r="D335" s="760" t="s">
        <v>3996</v>
      </c>
      <c r="E335" s="760" t="s">
        <v>3183</v>
      </c>
      <c r="F335" s="760" t="s">
        <v>4135</v>
      </c>
      <c r="G335" s="760">
        <v>27600000</v>
      </c>
      <c r="H335" s="760">
        <v>27600000</v>
      </c>
      <c r="I335" s="760" t="s">
        <v>846</v>
      </c>
      <c r="J335" s="760" t="s">
        <v>846</v>
      </c>
      <c r="K335" s="760" t="s">
        <v>3261</v>
      </c>
      <c r="L335" s="761">
        <v>44256</v>
      </c>
      <c r="M335" s="761">
        <v>44439</v>
      </c>
      <c r="N335" s="760">
        <v>0</v>
      </c>
      <c r="O335" s="760">
        <v>0</v>
      </c>
      <c r="P335" s="760" t="s">
        <v>4018</v>
      </c>
      <c r="Q335" s="760" t="s">
        <v>846</v>
      </c>
      <c r="R335" s="760" t="s">
        <v>846</v>
      </c>
      <c r="S335" s="761">
        <v>44625</v>
      </c>
      <c r="T335" s="760" t="s">
        <v>3263</v>
      </c>
      <c r="U335" s="760" t="s">
        <v>846</v>
      </c>
      <c r="V335" s="762" t="s">
        <v>846</v>
      </c>
      <c r="W335" s="760" t="s">
        <v>846</v>
      </c>
      <c r="X335" s="760" t="s">
        <v>3273</v>
      </c>
      <c r="Y335" s="763" t="s">
        <v>3265</v>
      </c>
    </row>
    <row r="336" spans="1:25" s="158" customFormat="1">
      <c r="A336" s="759">
        <v>2021</v>
      </c>
      <c r="B336" s="760" t="s">
        <v>4136</v>
      </c>
      <c r="C336" s="760" t="s">
        <v>4134</v>
      </c>
      <c r="D336" s="760" t="s">
        <v>3996</v>
      </c>
      <c r="E336" s="760" t="s">
        <v>3183</v>
      </c>
      <c r="F336" s="760" t="s">
        <v>1504</v>
      </c>
      <c r="G336" s="760">
        <v>27600000</v>
      </c>
      <c r="H336" s="760">
        <v>27600000</v>
      </c>
      <c r="I336" s="760" t="s">
        <v>846</v>
      </c>
      <c r="J336" s="760" t="s">
        <v>846</v>
      </c>
      <c r="K336" s="760" t="s">
        <v>3261</v>
      </c>
      <c r="L336" s="761">
        <v>44259</v>
      </c>
      <c r="M336" s="761">
        <v>44442</v>
      </c>
      <c r="N336" s="760">
        <v>0</v>
      </c>
      <c r="O336" s="760">
        <v>0</v>
      </c>
      <c r="P336" s="760" t="s">
        <v>4018</v>
      </c>
      <c r="Q336" s="760" t="s">
        <v>846</v>
      </c>
      <c r="R336" s="760" t="s">
        <v>846</v>
      </c>
      <c r="S336" s="761">
        <v>44625</v>
      </c>
      <c r="T336" s="760" t="s">
        <v>3263</v>
      </c>
      <c r="U336" s="760" t="s">
        <v>846</v>
      </c>
      <c r="V336" s="762" t="s">
        <v>846</v>
      </c>
      <c r="W336" s="760" t="s">
        <v>846</v>
      </c>
      <c r="X336" s="760" t="s">
        <v>3273</v>
      </c>
      <c r="Y336" s="763" t="s">
        <v>3265</v>
      </c>
    </row>
    <row r="337" spans="1:25" s="158" customFormat="1">
      <c r="A337" s="759">
        <v>2021</v>
      </c>
      <c r="B337" s="760" t="s">
        <v>4137</v>
      </c>
      <c r="C337" s="760" t="s">
        <v>4134</v>
      </c>
      <c r="D337" s="760" t="s">
        <v>3996</v>
      </c>
      <c r="E337" s="760" t="s">
        <v>3183</v>
      </c>
      <c r="F337" s="760" t="s">
        <v>244</v>
      </c>
      <c r="G337" s="760">
        <v>27600000</v>
      </c>
      <c r="H337" s="760">
        <v>27600000</v>
      </c>
      <c r="I337" s="760" t="s">
        <v>846</v>
      </c>
      <c r="J337" s="760" t="s">
        <v>846</v>
      </c>
      <c r="K337" s="760" t="s">
        <v>3261</v>
      </c>
      <c r="L337" s="761">
        <v>44263</v>
      </c>
      <c r="M337" s="761">
        <v>44446</v>
      </c>
      <c r="N337" s="760">
        <v>0</v>
      </c>
      <c r="O337" s="760">
        <v>0</v>
      </c>
      <c r="P337" s="760" t="s">
        <v>4018</v>
      </c>
      <c r="Q337" s="760" t="s">
        <v>846</v>
      </c>
      <c r="R337" s="760" t="s">
        <v>846</v>
      </c>
      <c r="S337" s="761">
        <v>44628</v>
      </c>
      <c r="T337" s="760" t="s">
        <v>3263</v>
      </c>
      <c r="U337" s="760" t="s">
        <v>846</v>
      </c>
      <c r="V337" s="762" t="s">
        <v>846</v>
      </c>
      <c r="W337" s="760" t="s">
        <v>846</v>
      </c>
      <c r="X337" s="760" t="s">
        <v>3273</v>
      </c>
      <c r="Y337" s="763" t="s">
        <v>3265</v>
      </c>
    </row>
    <row r="338" spans="1:25" s="158" customFormat="1">
      <c r="A338" s="759">
        <v>2021</v>
      </c>
      <c r="B338" s="760" t="s">
        <v>4138</v>
      </c>
      <c r="C338" s="760" t="s">
        <v>4134</v>
      </c>
      <c r="D338" s="760" t="s">
        <v>3996</v>
      </c>
      <c r="E338" s="760" t="s">
        <v>3183</v>
      </c>
      <c r="F338" s="760" t="s">
        <v>1393</v>
      </c>
      <c r="G338" s="760">
        <v>27600000</v>
      </c>
      <c r="H338" s="760">
        <v>27600000</v>
      </c>
      <c r="I338" s="760" t="s">
        <v>846</v>
      </c>
      <c r="J338" s="760" t="s">
        <v>846</v>
      </c>
      <c r="K338" s="760" t="s">
        <v>3261</v>
      </c>
      <c r="L338" s="761">
        <v>44259</v>
      </c>
      <c r="M338" s="761">
        <v>44442</v>
      </c>
      <c r="N338" s="760">
        <v>0</v>
      </c>
      <c r="O338" s="760">
        <v>0</v>
      </c>
      <c r="P338" s="760" t="s">
        <v>4018</v>
      </c>
      <c r="Q338" s="760" t="s">
        <v>846</v>
      </c>
      <c r="R338" s="760" t="s">
        <v>846</v>
      </c>
      <c r="S338" s="761">
        <v>44623</v>
      </c>
      <c r="T338" s="760" t="s">
        <v>3263</v>
      </c>
      <c r="U338" s="760" t="s">
        <v>846</v>
      </c>
      <c r="V338" s="762" t="s">
        <v>846</v>
      </c>
      <c r="W338" s="760" t="s">
        <v>846</v>
      </c>
      <c r="X338" s="760" t="s">
        <v>3264</v>
      </c>
      <c r="Y338" s="763" t="s">
        <v>3265</v>
      </c>
    </row>
    <row r="339" spans="1:25" s="158" customFormat="1">
      <c r="A339" s="759">
        <v>2021</v>
      </c>
      <c r="B339" s="760" t="s">
        <v>4139</v>
      </c>
      <c r="C339" s="760" t="s">
        <v>4140</v>
      </c>
      <c r="D339" s="760" t="s">
        <v>3996</v>
      </c>
      <c r="E339" s="760" t="s">
        <v>3183</v>
      </c>
      <c r="F339" s="760" t="s">
        <v>225</v>
      </c>
      <c r="G339" s="760">
        <v>24000000</v>
      </c>
      <c r="H339" s="760">
        <v>24000000</v>
      </c>
      <c r="I339" s="760" t="s">
        <v>846</v>
      </c>
      <c r="J339" s="760" t="s">
        <v>846</v>
      </c>
      <c r="K339" s="760" t="s">
        <v>4001</v>
      </c>
      <c r="L339" s="761">
        <v>44259</v>
      </c>
      <c r="M339" s="761">
        <v>44487</v>
      </c>
      <c r="N339" s="760">
        <v>8000000</v>
      </c>
      <c r="O339" s="760">
        <v>75</v>
      </c>
      <c r="P339" s="760" t="s">
        <v>3542</v>
      </c>
      <c r="Q339" s="760" t="s">
        <v>846</v>
      </c>
      <c r="R339" s="760" t="s">
        <v>846</v>
      </c>
      <c r="S339" s="761">
        <v>44681</v>
      </c>
      <c r="T339" s="760" t="s">
        <v>3263</v>
      </c>
      <c r="U339" s="760" t="s">
        <v>846</v>
      </c>
      <c r="V339" s="762" t="s">
        <v>846</v>
      </c>
      <c r="W339" s="760" t="s">
        <v>846</v>
      </c>
      <c r="X339" s="760" t="s">
        <v>3273</v>
      </c>
      <c r="Y339" s="763" t="s">
        <v>3265</v>
      </c>
    </row>
    <row r="340" spans="1:25" s="158" customFormat="1">
      <c r="A340" s="759">
        <v>2021</v>
      </c>
      <c r="B340" s="760" t="s">
        <v>4141</v>
      </c>
      <c r="C340" s="760" t="s">
        <v>4142</v>
      </c>
      <c r="D340" s="760" t="s">
        <v>3996</v>
      </c>
      <c r="E340" s="760" t="s">
        <v>3183</v>
      </c>
      <c r="F340" s="760" t="s">
        <v>4097</v>
      </c>
      <c r="G340" s="760">
        <v>36600000</v>
      </c>
      <c r="H340" s="760">
        <v>36600000</v>
      </c>
      <c r="I340" s="760" t="s">
        <v>846</v>
      </c>
      <c r="J340" s="760" t="s">
        <v>846</v>
      </c>
      <c r="K340" s="760" t="s">
        <v>3261</v>
      </c>
      <c r="L340" s="761">
        <v>44256</v>
      </c>
      <c r="M340" s="761">
        <v>44438</v>
      </c>
      <c r="N340" s="760">
        <v>0</v>
      </c>
      <c r="O340" s="760">
        <v>0</v>
      </c>
      <c r="P340" s="760" t="s">
        <v>4018</v>
      </c>
      <c r="Q340" s="760" t="s">
        <v>846</v>
      </c>
      <c r="R340" s="760" t="s">
        <v>846</v>
      </c>
      <c r="S340" s="761">
        <v>44621</v>
      </c>
      <c r="T340" s="760" t="s">
        <v>3263</v>
      </c>
      <c r="U340" s="760" t="s">
        <v>846</v>
      </c>
      <c r="V340" s="762" t="s">
        <v>846</v>
      </c>
      <c r="W340" s="760" t="s">
        <v>846</v>
      </c>
      <c r="X340" s="760" t="s">
        <v>3273</v>
      </c>
      <c r="Y340" s="763" t="s">
        <v>3265</v>
      </c>
    </row>
    <row r="341" spans="1:25" s="158" customFormat="1">
      <c r="A341" s="759">
        <v>2021</v>
      </c>
      <c r="B341" s="760" t="s">
        <v>4143</v>
      </c>
      <c r="C341" s="760" t="s">
        <v>4144</v>
      </c>
      <c r="D341" s="760" t="s">
        <v>3996</v>
      </c>
      <c r="E341" s="760" t="s">
        <v>3183</v>
      </c>
      <c r="F341" s="760" t="s">
        <v>310</v>
      </c>
      <c r="G341" s="760">
        <v>37200000</v>
      </c>
      <c r="H341" s="760">
        <v>37200000</v>
      </c>
      <c r="I341" s="760" t="s">
        <v>846</v>
      </c>
      <c r="J341" s="760" t="s">
        <v>846</v>
      </c>
      <c r="K341" s="760" t="s">
        <v>3261</v>
      </c>
      <c r="L341" s="761">
        <v>44256</v>
      </c>
      <c r="M341" s="761">
        <v>44439</v>
      </c>
      <c r="N341" s="760">
        <v>0</v>
      </c>
      <c r="O341" s="760">
        <v>0</v>
      </c>
      <c r="P341" s="760" t="s">
        <v>4068</v>
      </c>
      <c r="Q341" s="760" t="s">
        <v>846</v>
      </c>
      <c r="R341" s="760" t="s">
        <v>846</v>
      </c>
      <c r="S341" s="761">
        <v>44625</v>
      </c>
      <c r="T341" s="760" t="s">
        <v>3263</v>
      </c>
      <c r="U341" s="760" t="s">
        <v>846</v>
      </c>
      <c r="V341" s="762" t="s">
        <v>846</v>
      </c>
      <c r="W341" s="760" t="s">
        <v>846</v>
      </c>
      <c r="X341" s="760" t="s">
        <v>3273</v>
      </c>
      <c r="Y341" s="763" t="s">
        <v>3265</v>
      </c>
    </row>
    <row r="342" spans="1:25" s="158" customFormat="1">
      <c r="A342" s="759">
        <v>2021</v>
      </c>
      <c r="B342" s="760" t="s">
        <v>4145</v>
      </c>
      <c r="C342" s="760" t="s">
        <v>4099</v>
      </c>
      <c r="D342" s="760" t="s">
        <v>3996</v>
      </c>
      <c r="E342" s="760" t="s">
        <v>3183</v>
      </c>
      <c r="F342" s="760" t="s">
        <v>4146</v>
      </c>
      <c r="G342" s="760">
        <v>18000000</v>
      </c>
      <c r="H342" s="760">
        <v>18000000</v>
      </c>
      <c r="I342" s="760" t="s">
        <v>846</v>
      </c>
      <c r="J342" s="760" t="s">
        <v>846</v>
      </c>
      <c r="K342" s="760" t="s">
        <v>4027</v>
      </c>
      <c r="L342" s="761">
        <v>44259</v>
      </c>
      <c r="M342" s="761">
        <v>44533</v>
      </c>
      <c r="N342" s="760">
        <v>6000000</v>
      </c>
      <c r="O342" s="760">
        <v>90</v>
      </c>
      <c r="P342" s="760" t="s">
        <v>4018</v>
      </c>
      <c r="Q342" s="760" t="s">
        <v>846</v>
      </c>
      <c r="R342" s="760" t="s">
        <v>846</v>
      </c>
      <c r="S342" s="761">
        <v>44635</v>
      </c>
      <c r="T342" s="760" t="s">
        <v>3263</v>
      </c>
      <c r="U342" s="760" t="s">
        <v>846</v>
      </c>
      <c r="V342" s="762" t="s">
        <v>846</v>
      </c>
      <c r="W342" s="760" t="s">
        <v>846</v>
      </c>
      <c r="X342" s="760" t="s">
        <v>3273</v>
      </c>
      <c r="Y342" s="763" t="s">
        <v>3265</v>
      </c>
    </row>
    <row r="343" spans="1:25" s="158" customFormat="1">
      <c r="A343" s="759">
        <v>2021</v>
      </c>
      <c r="B343" s="760" t="s">
        <v>4147</v>
      </c>
      <c r="C343" s="760" t="s">
        <v>4148</v>
      </c>
      <c r="D343" s="760" t="s">
        <v>3996</v>
      </c>
      <c r="E343" s="760" t="s">
        <v>3183</v>
      </c>
      <c r="F343" s="760" t="s">
        <v>4149</v>
      </c>
      <c r="G343" s="760">
        <v>19624500</v>
      </c>
      <c r="H343" s="760">
        <v>19624500</v>
      </c>
      <c r="I343" s="760" t="s">
        <v>846</v>
      </c>
      <c r="J343" s="760" t="s">
        <v>846</v>
      </c>
      <c r="K343" s="760" t="s">
        <v>3271</v>
      </c>
      <c r="L343" s="761">
        <v>44259</v>
      </c>
      <c r="M343" s="761">
        <v>44399</v>
      </c>
      <c r="N343" s="760">
        <v>6541500</v>
      </c>
      <c r="O343" s="760">
        <v>45</v>
      </c>
      <c r="P343" s="760" t="s">
        <v>4018</v>
      </c>
      <c r="Q343" s="760" t="s">
        <v>846</v>
      </c>
      <c r="R343" s="760" t="s">
        <v>846</v>
      </c>
      <c r="S343" s="761">
        <v>44639</v>
      </c>
      <c r="T343" s="760" t="s">
        <v>3263</v>
      </c>
      <c r="U343" s="760" t="s">
        <v>846</v>
      </c>
      <c r="V343" s="762" t="s">
        <v>846</v>
      </c>
      <c r="W343" s="760" t="s">
        <v>846</v>
      </c>
      <c r="X343" s="760" t="s">
        <v>3273</v>
      </c>
      <c r="Y343" s="763" t="s">
        <v>3265</v>
      </c>
    </row>
    <row r="344" spans="1:25" s="158" customFormat="1">
      <c r="A344" s="759">
        <v>2021</v>
      </c>
      <c r="B344" s="760" t="s">
        <v>4150</v>
      </c>
      <c r="C344" s="760" t="s">
        <v>4151</v>
      </c>
      <c r="D344" s="760" t="s">
        <v>3996</v>
      </c>
      <c r="E344" s="760" t="s">
        <v>3183</v>
      </c>
      <c r="F344" s="760" t="s">
        <v>1329</v>
      </c>
      <c r="G344" s="760">
        <v>26166000</v>
      </c>
      <c r="H344" s="760">
        <v>26166000</v>
      </c>
      <c r="I344" s="760" t="s">
        <v>846</v>
      </c>
      <c r="J344" s="760" t="s">
        <v>846</v>
      </c>
      <c r="K344" s="760" t="s">
        <v>3261</v>
      </c>
      <c r="L344" s="761">
        <v>44258</v>
      </c>
      <c r="M344" s="761">
        <v>44442</v>
      </c>
      <c r="N344" s="760">
        <v>8722000</v>
      </c>
      <c r="O344" s="760">
        <v>60</v>
      </c>
      <c r="P344" s="760" t="s">
        <v>4152</v>
      </c>
      <c r="Q344" s="760" t="s">
        <v>846</v>
      </c>
      <c r="R344" s="760" t="s">
        <v>846</v>
      </c>
      <c r="S344" s="761">
        <v>44563</v>
      </c>
      <c r="T344" s="760" t="s">
        <v>3263</v>
      </c>
      <c r="U344" s="760" t="s">
        <v>846</v>
      </c>
      <c r="V344" s="762" t="s">
        <v>846</v>
      </c>
      <c r="W344" s="760" t="s">
        <v>846</v>
      </c>
      <c r="X344" s="760" t="s">
        <v>3273</v>
      </c>
      <c r="Y344" s="763" t="s">
        <v>3265</v>
      </c>
    </row>
    <row r="345" spans="1:25" s="158" customFormat="1">
      <c r="A345" s="759">
        <v>2021</v>
      </c>
      <c r="B345" s="760" t="s">
        <v>4153</v>
      </c>
      <c r="C345" s="760" t="s">
        <v>4154</v>
      </c>
      <c r="D345" s="760" t="s">
        <v>3996</v>
      </c>
      <c r="E345" s="760" t="s">
        <v>3183</v>
      </c>
      <c r="F345" s="760" t="s">
        <v>38</v>
      </c>
      <c r="G345" s="760">
        <v>13200000</v>
      </c>
      <c r="H345" s="760">
        <v>13200000</v>
      </c>
      <c r="I345" s="760" t="s">
        <v>846</v>
      </c>
      <c r="J345" s="760" t="s">
        <v>846</v>
      </c>
      <c r="K345" s="760" t="s">
        <v>3261</v>
      </c>
      <c r="L345" s="761">
        <v>44259</v>
      </c>
      <c r="M345" s="761">
        <v>44442</v>
      </c>
      <c r="N345" s="760">
        <v>4400000</v>
      </c>
      <c r="O345" s="760">
        <v>60</v>
      </c>
      <c r="P345" s="760" t="s">
        <v>3385</v>
      </c>
      <c r="Q345" s="760" t="s">
        <v>846</v>
      </c>
      <c r="R345" s="760" t="s">
        <v>846</v>
      </c>
      <c r="S345" s="761">
        <v>44640</v>
      </c>
      <c r="T345" s="760" t="s">
        <v>3263</v>
      </c>
      <c r="U345" s="760" t="s">
        <v>846</v>
      </c>
      <c r="V345" s="762" t="s">
        <v>846</v>
      </c>
      <c r="W345" s="760" t="s">
        <v>846</v>
      </c>
      <c r="X345" s="760" t="s">
        <v>3273</v>
      </c>
      <c r="Y345" s="763" t="s">
        <v>3265</v>
      </c>
    </row>
    <row r="346" spans="1:25" s="158" customFormat="1">
      <c r="A346" s="759">
        <v>2021</v>
      </c>
      <c r="B346" s="760" t="s">
        <v>4155</v>
      </c>
      <c r="C346" s="760" t="s">
        <v>4156</v>
      </c>
      <c r="D346" s="760" t="s">
        <v>3996</v>
      </c>
      <c r="E346" s="760" t="s">
        <v>3183</v>
      </c>
      <c r="F346" s="760" t="s">
        <v>3464</v>
      </c>
      <c r="G346" s="760">
        <v>45000000</v>
      </c>
      <c r="H346" s="760">
        <v>45000000</v>
      </c>
      <c r="I346" s="760" t="s">
        <v>846</v>
      </c>
      <c r="J346" s="760" t="s">
        <v>846</v>
      </c>
      <c r="K346" s="760" t="s">
        <v>4027</v>
      </c>
      <c r="L346" s="761">
        <v>44259</v>
      </c>
      <c r="M346" s="761">
        <v>44535</v>
      </c>
      <c r="N346" s="760">
        <v>15000000</v>
      </c>
      <c r="O346" s="760">
        <v>90</v>
      </c>
      <c r="P346" s="760" t="s">
        <v>4018</v>
      </c>
      <c r="Q346" s="760" t="s">
        <v>846</v>
      </c>
      <c r="R346" s="760" t="s">
        <v>846</v>
      </c>
      <c r="S346" s="761">
        <v>44787</v>
      </c>
      <c r="T346" s="760" t="s">
        <v>3263</v>
      </c>
      <c r="U346" s="760" t="s">
        <v>846</v>
      </c>
      <c r="V346" s="762" t="s">
        <v>846</v>
      </c>
      <c r="W346" s="760" t="s">
        <v>846</v>
      </c>
      <c r="X346" s="760" t="s">
        <v>3273</v>
      </c>
      <c r="Y346" s="763" t="s">
        <v>3265</v>
      </c>
    </row>
    <row r="347" spans="1:25" s="158" customFormat="1">
      <c r="A347" s="759">
        <v>2021</v>
      </c>
      <c r="B347" s="760" t="s">
        <v>4157</v>
      </c>
      <c r="C347" s="760" t="s">
        <v>4158</v>
      </c>
      <c r="D347" s="760" t="s">
        <v>3996</v>
      </c>
      <c r="E347" s="760" t="s">
        <v>3183</v>
      </c>
      <c r="F347" s="760" t="s">
        <v>4159</v>
      </c>
      <c r="G347" s="760">
        <v>9000000</v>
      </c>
      <c r="H347" s="760">
        <v>9000000</v>
      </c>
      <c r="I347" s="760" t="s">
        <v>846</v>
      </c>
      <c r="J347" s="760" t="s">
        <v>846</v>
      </c>
      <c r="K347" s="760" t="s">
        <v>4024</v>
      </c>
      <c r="L347" s="761">
        <v>44264</v>
      </c>
      <c r="M347" s="761">
        <v>44400</v>
      </c>
      <c r="N347" s="760">
        <v>3000000</v>
      </c>
      <c r="O347" s="760">
        <v>45</v>
      </c>
      <c r="P347" s="760" t="s">
        <v>4028</v>
      </c>
      <c r="Q347" s="760" t="s">
        <v>846</v>
      </c>
      <c r="R347" s="760" t="s">
        <v>846</v>
      </c>
      <c r="S347" s="761">
        <v>44584</v>
      </c>
      <c r="T347" s="760" t="s">
        <v>3263</v>
      </c>
      <c r="U347" s="760" t="s">
        <v>846</v>
      </c>
      <c r="V347" s="762" t="s">
        <v>846</v>
      </c>
      <c r="W347" s="760" t="s">
        <v>846</v>
      </c>
      <c r="X347" s="760" t="s">
        <v>3273</v>
      </c>
      <c r="Y347" s="763" t="s">
        <v>3265</v>
      </c>
    </row>
    <row r="348" spans="1:25" s="158" customFormat="1">
      <c r="A348" s="759">
        <v>2021</v>
      </c>
      <c r="B348" s="760" t="s">
        <v>4160</v>
      </c>
      <c r="C348" s="760" t="s">
        <v>4161</v>
      </c>
      <c r="D348" s="760" t="s">
        <v>3996</v>
      </c>
      <c r="E348" s="760" t="s">
        <v>3183</v>
      </c>
      <c r="F348" s="760" t="s">
        <v>4162</v>
      </c>
      <c r="G348" s="760">
        <v>39600000</v>
      </c>
      <c r="H348" s="760">
        <v>39600000</v>
      </c>
      <c r="I348" s="760" t="s">
        <v>846</v>
      </c>
      <c r="J348" s="760" t="s">
        <v>846</v>
      </c>
      <c r="K348" s="760" t="s">
        <v>4027</v>
      </c>
      <c r="L348" s="761">
        <v>44263</v>
      </c>
      <c r="M348" s="761">
        <v>44537</v>
      </c>
      <c r="N348" s="760">
        <v>13200000</v>
      </c>
      <c r="O348" s="760">
        <v>90</v>
      </c>
      <c r="P348" s="760" t="s">
        <v>4018</v>
      </c>
      <c r="Q348" s="760" t="s">
        <v>846</v>
      </c>
      <c r="R348" s="760" t="s">
        <v>846</v>
      </c>
      <c r="S348" s="761">
        <v>44716</v>
      </c>
      <c r="T348" s="760" t="s">
        <v>3263</v>
      </c>
      <c r="U348" s="760" t="s">
        <v>846</v>
      </c>
      <c r="V348" s="762" t="s">
        <v>846</v>
      </c>
      <c r="W348" s="760" t="s">
        <v>846</v>
      </c>
      <c r="X348" s="760" t="s">
        <v>3273</v>
      </c>
      <c r="Y348" s="763" t="s">
        <v>3265</v>
      </c>
    </row>
    <row r="349" spans="1:25" s="158" customFormat="1">
      <c r="A349" s="759">
        <v>2021</v>
      </c>
      <c r="B349" s="760" t="s">
        <v>4163</v>
      </c>
      <c r="C349" s="760" t="s">
        <v>4164</v>
      </c>
      <c r="D349" s="760" t="s">
        <v>3205</v>
      </c>
      <c r="E349" s="760" t="s">
        <v>3182</v>
      </c>
      <c r="F349" s="760" t="s">
        <v>4165</v>
      </c>
      <c r="G349" s="764"/>
      <c r="H349" s="760">
        <v>215181631</v>
      </c>
      <c r="I349" s="760" t="s">
        <v>846</v>
      </c>
      <c r="J349" s="760" t="s">
        <v>846</v>
      </c>
      <c r="K349" s="760" t="s">
        <v>4166</v>
      </c>
      <c r="L349" s="761">
        <v>44259</v>
      </c>
      <c r="M349" s="761">
        <v>44722</v>
      </c>
      <c r="N349" s="760">
        <v>76385000</v>
      </c>
      <c r="O349" s="760">
        <v>171</v>
      </c>
      <c r="P349" s="760" t="s">
        <v>3561</v>
      </c>
      <c r="Q349" s="760" t="s">
        <v>846</v>
      </c>
      <c r="R349" s="760" t="s">
        <v>846</v>
      </c>
      <c r="S349" s="761" t="s">
        <v>846</v>
      </c>
      <c r="T349" s="760" t="s">
        <v>846</v>
      </c>
      <c r="U349" s="760" t="s">
        <v>846</v>
      </c>
      <c r="V349" s="762" t="s">
        <v>846</v>
      </c>
      <c r="W349" s="760" t="s">
        <v>846</v>
      </c>
      <c r="X349" s="760" t="s">
        <v>3273</v>
      </c>
      <c r="Y349" s="763" t="s">
        <v>3265</v>
      </c>
    </row>
    <row r="350" spans="1:25" s="158" customFormat="1">
      <c r="A350" s="759">
        <v>2021</v>
      </c>
      <c r="B350" s="760" t="s">
        <v>4167</v>
      </c>
      <c r="C350" s="760" t="s">
        <v>4168</v>
      </c>
      <c r="D350" s="760" t="s">
        <v>3996</v>
      </c>
      <c r="E350" s="760" t="s">
        <v>3183</v>
      </c>
      <c r="F350" s="760" t="s">
        <v>115</v>
      </c>
      <c r="G350" s="760">
        <v>39000000</v>
      </c>
      <c r="H350" s="760">
        <v>39000000</v>
      </c>
      <c r="I350" s="760" t="s">
        <v>846</v>
      </c>
      <c r="J350" s="760" t="s">
        <v>846</v>
      </c>
      <c r="K350" s="760" t="s">
        <v>3537</v>
      </c>
      <c r="L350" s="761">
        <v>44264</v>
      </c>
      <c r="M350" s="761">
        <v>44492</v>
      </c>
      <c r="N350" s="760">
        <v>13000000</v>
      </c>
      <c r="O350" s="760">
        <v>60</v>
      </c>
      <c r="P350" s="760" t="s">
        <v>4028</v>
      </c>
      <c r="Q350" s="760" t="s">
        <v>846</v>
      </c>
      <c r="R350" s="760" t="s">
        <v>846</v>
      </c>
      <c r="S350" s="761">
        <v>44679</v>
      </c>
      <c r="T350" s="760" t="s">
        <v>3263</v>
      </c>
      <c r="U350" s="760" t="s">
        <v>846</v>
      </c>
      <c r="V350" s="762" t="s">
        <v>846</v>
      </c>
      <c r="W350" s="760" t="s">
        <v>846</v>
      </c>
      <c r="X350" s="760" t="s">
        <v>3273</v>
      </c>
      <c r="Y350" s="763" t="s">
        <v>3265</v>
      </c>
    </row>
    <row r="351" spans="1:25" s="158" customFormat="1">
      <c r="A351" s="759">
        <v>2021</v>
      </c>
      <c r="B351" s="760" t="s">
        <v>4169</v>
      </c>
      <c r="C351" s="760" t="s">
        <v>4170</v>
      </c>
      <c r="D351" s="760" t="s">
        <v>3996</v>
      </c>
      <c r="E351" s="760" t="s">
        <v>3183</v>
      </c>
      <c r="F351" s="760" t="s">
        <v>4171</v>
      </c>
      <c r="G351" s="760">
        <v>24000000</v>
      </c>
      <c r="H351" s="760">
        <v>24000000</v>
      </c>
      <c r="I351" s="760" t="s">
        <v>846</v>
      </c>
      <c r="J351" s="760" t="s">
        <v>846</v>
      </c>
      <c r="K351" s="760" t="s">
        <v>3261</v>
      </c>
      <c r="L351" s="761">
        <v>44265</v>
      </c>
      <c r="M351" s="761">
        <v>44448</v>
      </c>
      <c r="N351" s="760">
        <v>8000000</v>
      </c>
      <c r="O351" s="760">
        <v>60</v>
      </c>
      <c r="P351" s="760" t="s">
        <v>4006</v>
      </c>
      <c r="Q351" s="760" t="s">
        <v>846</v>
      </c>
      <c r="R351" s="760" t="s">
        <v>846</v>
      </c>
      <c r="S351" s="761">
        <v>44690</v>
      </c>
      <c r="T351" s="760" t="s">
        <v>3263</v>
      </c>
      <c r="U351" s="760" t="s">
        <v>846</v>
      </c>
      <c r="V351" s="762" t="s">
        <v>846</v>
      </c>
      <c r="W351" s="760" t="s">
        <v>846</v>
      </c>
      <c r="X351" s="760" t="s">
        <v>3273</v>
      </c>
      <c r="Y351" s="763" t="s">
        <v>3265</v>
      </c>
    </row>
    <row r="352" spans="1:25" s="158" customFormat="1">
      <c r="A352" s="759">
        <v>2021</v>
      </c>
      <c r="B352" s="760" t="s">
        <v>4172</v>
      </c>
      <c r="C352" s="760" t="s">
        <v>4173</v>
      </c>
      <c r="D352" s="760" t="s">
        <v>3205</v>
      </c>
      <c r="E352" s="760" t="s">
        <v>3182</v>
      </c>
      <c r="F352" s="760" t="s">
        <v>4174</v>
      </c>
      <c r="G352" s="764"/>
      <c r="H352" s="760">
        <v>537860584</v>
      </c>
      <c r="I352" s="760" t="s">
        <v>846</v>
      </c>
      <c r="J352" s="760" t="s">
        <v>846</v>
      </c>
      <c r="K352" s="760" t="s">
        <v>4175</v>
      </c>
      <c r="L352" s="761">
        <v>44278</v>
      </c>
      <c r="M352" s="761">
        <v>44724</v>
      </c>
      <c r="N352" s="760">
        <v>134745648</v>
      </c>
      <c r="O352" s="760">
        <v>111</v>
      </c>
      <c r="P352" s="760" t="s">
        <v>3561</v>
      </c>
      <c r="Q352" s="760" t="s">
        <v>846</v>
      </c>
      <c r="R352" s="760" t="s">
        <v>846</v>
      </c>
      <c r="S352" s="761">
        <v>45716</v>
      </c>
      <c r="T352" s="760" t="s">
        <v>3803</v>
      </c>
      <c r="U352" s="760" t="s">
        <v>846</v>
      </c>
      <c r="V352" s="762" t="s">
        <v>846</v>
      </c>
      <c r="W352" s="760" t="s">
        <v>846</v>
      </c>
      <c r="X352" s="760" t="s">
        <v>3273</v>
      </c>
      <c r="Y352" s="763" t="s">
        <v>3265</v>
      </c>
    </row>
    <row r="353" spans="1:25" s="158" customFormat="1">
      <c r="A353" s="759">
        <v>2021</v>
      </c>
      <c r="B353" s="760" t="s">
        <v>4176</v>
      </c>
      <c r="C353" s="760" t="s">
        <v>4177</v>
      </c>
      <c r="D353" s="760" t="s">
        <v>3996</v>
      </c>
      <c r="E353" s="760" t="s">
        <v>3183</v>
      </c>
      <c r="F353" s="760" t="s">
        <v>4178</v>
      </c>
      <c r="G353" s="760">
        <v>41400000</v>
      </c>
      <c r="H353" s="760">
        <v>41400000</v>
      </c>
      <c r="I353" s="760" t="s">
        <v>846</v>
      </c>
      <c r="J353" s="760" t="s">
        <v>846</v>
      </c>
      <c r="K353" s="760" t="s">
        <v>4027</v>
      </c>
      <c r="L353" s="761">
        <v>44266</v>
      </c>
      <c r="M353" s="761">
        <v>44540</v>
      </c>
      <c r="N353" s="760">
        <v>13800000</v>
      </c>
      <c r="O353" s="760">
        <v>90</v>
      </c>
      <c r="P353" s="760" t="s">
        <v>4018</v>
      </c>
      <c r="Q353" s="760" t="s">
        <v>846</v>
      </c>
      <c r="R353" s="760" t="s">
        <v>846</v>
      </c>
      <c r="S353" s="761">
        <v>44711</v>
      </c>
      <c r="T353" s="760" t="s">
        <v>3263</v>
      </c>
      <c r="U353" s="760" t="s">
        <v>846</v>
      </c>
      <c r="V353" s="762" t="s">
        <v>846</v>
      </c>
      <c r="W353" s="760" t="s">
        <v>846</v>
      </c>
      <c r="X353" s="760" t="s">
        <v>3273</v>
      </c>
      <c r="Y353" s="763" t="s">
        <v>3265</v>
      </c>
    </row>
    <row r="354" spans="1:25" s="158" customFormat="1">
      <c r="A354" s="759">
        <v>2021</v>
      </c>
      <c r="B354" s="760" t="s">
        <v>4179</v>
      </c>
      <c r="C354" s="760" t="s">
        <v>4180</v>
      </c>
      <c r="D354" s="760" t="s">
        <v>3996</v>
      </c>
      <c r="E354" s="760" t="s">
        <v>3183</v>
      </c>
      <c r="F354" s="760" t="s">
        <v>4181</v>
      </c>
      <c r="G354" s="760">
        <v>26166000</v>
      </c>
      <c r="H354" s="760">
        <v>26166000</v>
      </c>
      <c r="I354" s="760" t="s">
        <v>846</v>
      </c>
      <c r="J354" s="760" t="s">
        <v>846</v>
      </c>
      <c r="K354" s="760" t="s">
        <v>3261</v>
      </c>
      <c r="L354" s="761">
        <v>44267</v>
      </c>
      <c r="M354" s="761">
        <v>44450</v>
      </c>
      <c r="N354" s="760">
        <v>8722000</v>
      </c>
      <c r="O354" s="760">
        <v>60</v>
      </c>
      <c r="P354" s="760" t="s">
        <v>103</v>
      </c>
      <c r="Q354" s="760" t="s">
        <v>846</v>
      </c>
      <c r="R354" s="760" t="s">
        <v>846</v>
      </c>
      <c r="S354" s="761">
        <v>44650</v>
      </c>
      <c r="T354" s="760" t="s">
        <v>3263</v>
      </c>
      <c r="U354" s="760" t="s">
        <v>846</v>
      </c>
      <c r="V354" s="762" t="s">
        <v>846</v>
      </c>
      <c r="W354" s="760" t="s">
        <v>846</v>
      </c>
      <c r="X354" s="760" t="s">
        <v>3273</v>
      </c>
      <c r="Y354" s="763" t="s">
        <v>3265</v>
      </c>
    </row>
    <row r="355" spans="1:25" s="158" customFormat="1">
      <c r="A355" s="759">
        <v>2021</v>
      </c>
      <c r="B355" s="760" t="s">
        <v>4182</v>
      </c>
      <c r="C355" s="760" t="s">
        <v>4183</v>
      </c>
      <c r="D355" s="760" t="s">
        <v>3996</v>
      </c>
      <c r="E355" s="760" t="s">
        <v>3183</v>
      </c>
      <c r="F355" s="760" t="s">
        <v>4184</v>
      </c>
      <c r="G355" s="760">
        <v>21805000</v>
      </c>
      <c r="H355" s="760">
        <v>21805000</v>
      </c>
      <c r="I355" s="760" t="s">
        <v>846</v>
      </c>
      <c r="J355" s="760" t="s">
        <v>846</v>
      </c>
      <c r="K355" s="760" t="s">
        <v>3276</v>
      </c>
      <c r="L355" s="761">
        <v>44266</v>
      </c>
      <c r="M355" s="761">
        <v>44418</v>
      </c>
      <c r="N355" s="760">
        <v>0</v>
      </c>
      <c r="O355" s="760">
        <v>0</v>
      </c>
      <c r="P355" s="760" t="s">
        <v>3625</v>
      </c>
      <c r="Q355" s="760" t="s">
        <v>846</v>
      </c>
      <c r="R355" s="760" t="s">
        <v>846</v>
      </c>
      <c r="S355" s="761">
        <v>44602</v>
      </c>
      <c r="T355" s="760" t="s">
        <v>3263</v>
      </c>
      <c r="U355" s="760" t="s">
        <v>846</v>
      </c>
      <c r="V355" s="762" t="s">
        <v>846</v>
      </c>
      <c r="W355" s="760" t="s">
        <v>846</v>
      </c>
      <c r="X355" s="760" t="s">
        <v>3273</v>
      </c>
      <c r="Y355" s="763" t="s">
        <v>3265</v>
      </c>
    </row>
    <row r="356" spans="1:25" s="158" customFormat="1">
      <c r="A356" s="759">
        <v>2021</v>
      </c>
      <c r="B356" s="760" t="s">
        <v>4185</v>
      </c>
      <c r="C356" s="760" t="s">
        <v>4186</v>
      </c>
      <c r="D356" s="760" t="s">
        <v>3996</v>
      </c>
      <c r="E356" s="760" t="s">
        <v>3183</v>
      </c>
      <c r="F356" s="760" t="s">
        <v>4187</v>
      </c>
      <c r="G356" s="760">
        <v>17443700</v>
      </c>
      <c r="H356" s="760">
        <v>17443700</v>
      </c>
      <c r="I356" s="760" t="s">
        <v>846</v>
      </c>
      <c r="J356" s="760" t="s">
        <v>846</v>
      </c>
      <c r="K356" s="760" t="s">
        <v>3271</v>
      </c>
      <c r="L356" s="761">
        <v>44270</v>
      </c>
      <c r="M356" s="761">
        <v>44319</v>
      </c>
      <c r="N356" s="760">
        <v>0</v>
      </c>
      <c r="O356" s="760">
        <v>0</v>
      </c>
      <c r="P356" s="760" t="s">
        <v>3581</v>
      </c>
      <c r="Q356" s="760" t="s">
        <v>846</v>
      </c>
      <c r="R356" s="760" t="s">
        <v>846</v>
      </c>
      <c r="S356" s="761">
        <v>44578</v>
      </c>
      <c r="T356" s="760" t="s">
        <v>3263</v>
      </c>
      <c r="U356" s="760" t="s">
        <v>846</v>
      </c>
      <c r="V356" s="762">
        <v>44319</v>
      </c>
      <c r="W356" s="760"/>
      <c r="X356" s="760" t="s">
        <v>3264</v>
      </c>
      <c r="Y356" s="763" t="s">
        <v>3265</v>
      </c>
    </row>
    <row r="357" spans="1:25" s="158" customFormat="1">
      <c r="A357" s="759">
        <v>2021</v>
      </c>
      <c r="B357" s="760" t="s">
        <v>4188</v>
      </c>
      <c r="C357" s="760" t="s">
        <v>4189</v>
      </c>
      <c r="D357" s="760" t="s">
        <v>3996</v>
      </c>
      <c r="E357" s="760" t="s">
        <v>3183</v>
      </c>
      <c r="F357" s="760" t="s">
        <v>1373</v>
      </c>
      <c r="G357" s="760">
        <v>27600000</v>
      </c>
      <c r="H357" s="760">
        <v>27600000</v>
      </c>
      <c r="I357" s="760" t="s">
        <v>846</v>
      </c>
      <c r="J357" s="760" t="s">
        <v>846</v>
      </c>
      <c r="K357" s="760" t="s">
        <v>3261</v>
      </c>
      <c r="L357" s="761">
        <v>44272</v>
      </c>
      <c r="M357" s="761">
        <v>44455</v>
      </c>
      <c r="N357" s="760">
        <v>9200000</v>
      </c>
      <c r="O357" s="760">
        <v>60</v>
      </c>
      <c r="P357" s="760" t="s">
        <v>4077</v>
      </c>
      <c r="Q357" s="760" t="s">
        <v>846</v>
      </c>
      <c r="R357" s="760" t="s">
        <v>846</v>
      </c>
      <c r="S357" s="761">
        <v>44637</v>
      </c>
      <c r="T357" s="760" t="s">
        <v>3263</v>
      </c>
      <c r="U357" s="760" t="s">
        <v>846</v>
      </c>
      <c r="V357" s="762">
        <v>44393</v>
      </c>
      <c r="W357" s="760"/>
      <c r="X357" s="760" t="s">
        <v>3264</v>
      </c>
      <c r="Y357" s="763" t="s">
        <v>3265</v>
      </c>
    </row>
    <row r="358" spans="1:25" s="158" customFormat="1">
      <c r="A358" s="759">
        <v>2021</v>
      </c>
      <c r="B358" s="760" t="s">
        <v>4190</v>
      </c>
      <c r="C358" s="760" t="s">
        <v>4191</v>
      </c>
      <c r="D358" s="760" t="s">
        <v>3996</v>
      </c>
      <c r="E358" s="760" t="s">
        <v>3183</v>
      </c>
      <c r="F358" s="760" t="s">
        <v>295</v>
      </c>
      <c r="G358" s="760">
        <v>15900000</v>
      </c>
      <c r="H358" s="760">
        <v>15900000</v>
      </c>
      <c r="I358" s="760" t="s">
        <v>846</v>
      </c>
      <c r="J358" s="760" t="s">
        <v>846</v>
      </c>
      <c r="K358" s="760" t="s">
        <v>3261</v>
      </c>
      <c r="L358" s="761">
        <v>44272</v>
      </c>
      <c r="M358" s="761">
        <v>44455</v>
      </c>
      <c r="N358" s="760">
        <v>5300000</v>
      </c>
      <c r="O358" s="760">
        <v>60</v>
      </c>
      <c r="P358" s="760" t="s">
        <v>4192</v>
      </c>
      <c r="Q358" s="760" t="s">
        <v>846</v>
      </c>
      <c r="R358" s="760" t="s">
        <v>846</v>
      </c>
      <c r="S358" s="761">
        <v>44636</v>
      </c>
      <c r="T358" s="760" t="s">
        <v>3263</v>
      </c>
      <c r="U358" s="760" t="s">
        <v>846</v>
      </c>
      <c r="V358" s="762" t="s">
        <v>846</v>
      </c>
      <c r="W358" s="760" t="s">
        <v>846</v>
      </c>
      <c r="X358" s="760" t="s">
        <v>3273</v>
      </c>
      <c r="Y358" s="763" t="s">
        <v>3265</v>
      </c>
    </row>
    <row r="359" spans="1:25" s="158" customFormat="1">
      <c r="A359" s="759">
        <v>2021</v>
      </c>
      <c r="B359" s="760" t="s">
        <v>4193</v>
      </c>
      <c r="C359" s="760" t="s">
        <v>4194</v>
      </c>
      <c r="D359" s="760" t="s">
        <v>3996</v>
      </c>
      <c r="E359" s="760" t="s">
        <v>3183</v>
      </c>
      <c r="F359" s="760" t="s">
        <v>4195</v>
      </c>
      <c r="G359" s="760">
        <v>25000000</v>
      </c>
      <c r="H359" s="760">
        <v>25000000</v>
      </c>
      <c r="I359" s="760" t="s">
        <v>846</v>
      </c>
      <c r="J359" s="760" t="s">
        <v>846</v>
      </c>
      <c r="K359" s="760" t="s">
        <v>3276</v>
      </c>
      <c r="L359" s="761">
        <v>44271</v>
      </c>
      <c r="M359" s="761">
        <v>44423</v>
      </c>
      <c r="N359" s="760">
        <v>0</v>
      </c>
      <c r="O359" s="760">
        <v>0</v>
      </c>
      <c r="P359" s="760" t="s">
        <v>103</v>
      </c>
      <c r="Q359" s="760" t="s">
        <v>846</v>
      </c>
      <c r="R359" s="760" t="s">
        <v>846</v>
      </c>
      <c r="S359" s="761">
        <v>44617</v>
      </c>
      <c r="T359" s="760" t="s">
        <v>3263</v>
      </c>
      <c r="U359" s="760" t="s">
        <v>846</v>
      </c>
      <c r="V359" s="762" t="s">
        <v>846</v>
      </c>
      <c r="W359" s="760" t="s">
        <v>846</v>
      </c>
      <c r="X359" s="760" t="s">
        <v>3273</v>
      </c>
      <c r="Y359" s="763" t="s">
        <v>3265</v>
      </c>
    </row>
    <row r="360" spans="1:25" s="158" customFormat="1">
      <c r="A360" s="759">
        <v>2021</v>
      </c>
      <c r="B360" s="760" t="s">
        <v>4196</v>
      </c>
      <c r="C360" s="760" t="s">
        <v>4197</v>
      </c>
      <c r="D360" s="760" t="s">
        <v>3996</v>
      </c>
      <c r="E360" s="760" t="s">
        <v>3183</v>
      </c>
      <c r="F360" s="760" t="s">
        <v>4198</v>
      </c>
      <c r="G360" s="760">
        <v>25200000</v>
      </c>
      <c r="H360" s="760">
        <v>25200000</v>
      </c>
      <c r="I360" s="760" t="s">
        <v>846</v>
      </c>
      <c r="J360" s="760" t="s">
        <v>846</v>
      </c>
      <c r="K360" s="760" t="s">
        <v>3261</v>
      </c>
      <c r="L360" s="761">
        <v>44272</v>
      </c>
      <c r="M360" s="761">
        <v>44455</v>
      </c>
      <c r="N360" s="760">
        <v>8400000</v>
      </c>
      <c r="O360" s="760">
        <v>60</v>
      </c>
      <c r="P360" s="760" t="s">
        <v>4006</v>
      </c>
      <c r="Q360" s="760" t="s">
        <v>846</v>
      </c>
      <c r="R360" s="760" t="s">
        <v>846</v>
      </c>
      <c r="S360" s="761">
        <v>44636</v>
      </c>
      <c r="T360" s="760" t="s">
        <v>3263</v>
      </c>
      <c r="U360" s="760" t="s">
        <v>846</v>
      </c>
      <c r="V360" s="762" t="s">
        <v>846</v>
      </c>
      <c r="W360" s="760" t="s">
        <v>846</v>
      </c>
      <c r="X360" s="760" t="s">
        <v>3273</v>
      </c>
      <c r="Y360" s="763" t="s">
        <v>3265</v>
      </c>
    </row>
    <row r="361" spans="1:25" s="158" customFormat="1">
      <c r="A361" s="759">
        <v>2021</v>
      </c>
      <c r="B361" s="760" t="s">
        <v>4199</v>
      </c>
      <c r="C361" s="760" t="s">
        <v>4200</v>
      </c>
      <c r="D361" s="760" t="s">
        <v>3996</v>
      </c>
      <c r="E361" s="760" t="s">
        <v>3183</v>
      </c>
      <c r="F361" s="760" t="s">
        <v>245</v>
      </c>
      <c r="G361" s="760">
        <v>18000000</v>
      </c>
      <c r="H361" s="760">
        <v>18000000</v>
      </c>
      <c r="I361" s="760" t="s">
        <v>846</v>
      </c>
      <c r="J361" s="760" t="s">
        <v>846</v>
      </c>
      <c r="K361" s="760" t="s">
        <v>3261</v>
      </c>
      <c r="L361" s="761">
        <v>44280</v>
      </c>
      <c r="M361" s="761">
        <v>44463</v>
      </c>
      <c r="N361" s="760">
        <v>6000000</v>
      </c>
      <c r="O361" s="760">
        <v>60</v>
      </c>
      <c r="P361" s="760" t="s">
        <v>103</v>
      </c>
      <c r="Q361" s="760" t="s">
        <v>846</v>
      </c>
      <c r="R361" s="760" t="s">
        <v>846</v>
      </c>
      <c r="S361" s="761">
        <v>44585</v>
      </c>
      <c r="T361" s="760" t="s">
        <v>3263</v>
      </c>
      <c r="U361" s="760" t="s">
        <v>846</v>
      </c>
      <c r="V361" s="762" t="s">
        <v>846</v>
      </c>
      <c r="W361" s="760" t="s">
        <v>846</v>
      </c>
      <c r="X361" s="760" t="s">
        <v>3273</v>
      </c>
      <c r="Y361" s="763" t="s">
        <v>3265</v>
      </c>
    </row>
    <row r="362" spans="1:25" s="158" customFormat="1">
      <c r="A362" s="759">
        <v>2021</v>
      </c>
      <c r="B362" s="760" t="s">
        <v>4201</v>
      </c>
      <c r="C362" s="760" t="s">
        <v>3455</v>
      </c>
      <c r="D362" s="760" t="s">
        <v>3455</v>
      </c>
      <c r="E362" s="760" t="s">
        <v>3455</v>
      </c>
      <c r="F362" s="760" t="s">
        <v>3455</v>
      </c>
      <c r="G362" s="760" t="s">
        <v>3455</v>
      </c>
      <c r="H362" s="760" t="s">
        <v>3455</v>
      </c>
      <c r="I362" s="760" t="s">
        <v>3455</v>
      </c>
      <c r="J362" s="760" t="s">
        <v>3455</v>
      </c>
      <c r="K362" s="760" t="s">
        <v>3455</v>
      </c>
      <c r="L362" s="761" t="s">
        <v>3455</v>
      </c>
      <c r="M362" s="761" t="s">
        <v>3455</v>
      </c>
      <c r="N362" s="760" t="s">
        <v>3455</v>
      </c>
      <c r="O362" s="760" t="s">
        <v>3455</v>
      </c>
      <c r="P362" s="760" t="s">
        <v>3455</v>
      </c>
      <c r="Q362" s="760" t="s">
        <v>3455</v>
      </c>
      <c r="R362" s="760" t="s">
        <v>3455</v>
      </c>
      <c r="S362" s="761" t="s">
        <v>3455</v>
      </c>
      <c r="T362" s="760" t="s">
        <v>3455</v>
      </c>
      <c r="U362" s="760" t="s">
        <v>3455</v>
      </c>
      <c r="V362" s="762" t="s">
        <v>3455</v>
      </c>
      <c r="W362" s="760" t="s">
        <v>3455</v>
      </c>
      <c r="X362" s="760" t="s">
        <v>3457</v>
      </c>
      <c r="Y362" s="763" t="s">
        <v>3455</v>
      </c>
    </row>
    <row r="363" spans="1:25" s="158" customFormat="1">
      <c r="A363" s="759">
        <v>2021</v>
      </c>
      <c r="B363" s="760" t="s">
        <v>4202</v>
      </c>
      <c r="C363" s="760" t="s">
        <v>4203</v>
      </c>
      <c r="D363" s="760" t="s">
        <v>3996</v>
      </c>
      <c r="E363" s="760" t="s">
        <v>3183</v>
      </c>
      <c r="F363" s="760" t="s">
        <v>1354</v>
      </c>
      <c r="G363" s="760">
        <v>26166000</v>
      </c>
      <c r="H363" s="760">
        <v>26166000</v>
      </c>
      <c r="I363" s="760" t="s">
        <v>846</v>
      </c>
      <c r="J363" s="760" t="s">
        <v>846</v>
      </c>
      <c r="K363" s="760" t="s">
        <v>3261</v>
      </c>
      <c r="L363" s="761">
        <v>44280</v>
      </c>
      <c r="M363" s="761">
        <v>44463</v>
      </c>
      <c r="N363" s="760">
        <v>8722000</v>
      </c>
      <c r="O363" s="760">
        <v>60</v>
      </c>
      <c r="P363" s="760" t="s">
        <v>3581</v>
      </c>
      <c r="Q363" s="760" t="s">
        <v>846</v>
      </c>
      <c r="R363" s="760" t="s">
        <v>846</v>
      </c>
      <c r="S363" s="761">
        <v>44597</v>
      </c>
      <c r="T363" s="760" t="s">
        <v>3263</v>
      </c>
      <c r="U363" s="760" t="s">
        <v>846</v>
      </c>
      <c r="V363" s="762" t="s">
        <v>846</v>
      </c>
      <c r="W363" s="760" t="s">
        <v>846</v>
      </c>
      <c r="X363" s="760" t="s">
        <v>3273</v>
      </c>
      <c r="Y363" s="763" t="s">
        <v>3265</v>
      </c>
    </row>
    <row r="364" spans="1:25" s="158" customFormat="1">
      <c r="A364" s="759">
        <v>2021</v>
      </c>
      <c r="B364" s="760" t="s">
        <v>4204</v>
      </c>
      <c r="C364" s="760" t="s">
        <v>4205</v>
      </c>
      <c r="D364" s="760" t="s">
        <v>3996</v>
      </c>
      <c r="E364" s="760" t="s">
        <v>3182</v>
      </c>
      <c r="F364" s="760" t="s">
        <v>4206</v>
      </c>
      <c r="G364" s="760">
        <v>47000000</v>
      </c>
      <c r="H364" s="760">
        <v>47000000</v>
      </c>
      <c r="I364" s="760" t="s">
        <v>846</v>
      </c>
      <c r="J364" s="760" t="s">
        <v>846</v>
      </c>
      <c r="K364" s="760" t="s">
        <v>3802</v>
      </c>
      <c r="L364" s="761">
        <v>44281</v>
      </c>
      <c r="M364" s="761">
        <v>44586</v>
      </c>
      <c r="N364" s="760">
        <v>4700000</v>
      </c>
      <c r="O364" s="760">
        <v>30</v>
      </c>
      <c r="P364" s="760" t="s">
        <v>4207</v>
      </c>
      <c r="Q364" s="760" t="s">
        <v>846</v>
      </c>
      <c r="R364" s="760" t="s">
        <v>846</v>
      </c>
      <c r="S364" s="761" t="s">
        <v>846</v>
      </c>
      <c r="T364" s="760" t="s">
        <v>846</v>
      </c>
      <c r="U364" s="760" t="s">
        <v>846</v>
      </c>
      <c r="V364" s="762" t="s">
        <v>846</v>
      </c>
      <c r="W364" s="760" t="s">
        <v>846</v>
      </c>
      <c r="X364" s="760" t="s">
        <v>3273</v>
      </c>
      <c r="Y364" s="763" t="s">
        <v>3265</v>
      </c>
    </row>
    <row r="365" spans="1:25" s="158" customFormat="1">
      <c r="A365" s="759">
        <v>2021</v>
      </c>
      <c r="B365" s="760" t="s">
        <v>4208</v>
      </c>
      <c r="C365" s="760" t="s">
        <v>4209</v>
      </c>
      <c r="D365" s="760" t="s">
        <v>3996</v>
      </c>
      <c r="E365" s="760" t="s">
        <v>3183</v>
      </c>
      <c r="F365" s="760" t="s">
        <v>4210</v>
      </c>
      <c r="G365" s="760">
        <v>9000000</v>
      </c>
      <c r="H365" s="760">
        <v>9000000</v>
      </c>
      <c r="I365" s="760" t="s">
        <v>846</v>
      </c>
      <c r="J365" s="760" t="s">
        <v>846</v>
      </c>
      <c r="K365" s="760" t="s">
        <v>4024</v>
      </c>
      <c r="L365" s="761">
        <v>44282</v>
      </c>
      <c r="M365" s="761">
        <v>44418</v>
      </c>
      <c r="N365" s="760">
        <v>3000000</v>
      </c>
      <c r="O365" s="760">
        <v>45</v>
      </c>
      <c r="P365" s="760" t="s">
        <v>4028</v>
      </c>
      <c r="Q365" s="760" t="s">
        <v>846</v>
      </c>
      <c r="R365" s="760" t="s">
        <v>846</v>
      </c>
      <c r="S365" s="761">
        <v>44571</v>
      </c>
      <c r="T365" s="760" t="s">
        <v>3263</v>
      </c>
      <c r="U365" s="760" t="s">
        <v>846</v>
      </c>
      <c r="V365" s="762" t="s">
        <v>846</v>
      </c>
      <c r="W365" s="760" t="s">
        <v>846</v>
      </c>
      <c r="X365" s="760" t="s">
        <v>3273</v>
      </c>
      <c r="Y365" s="763" t="s">
        <v>3265</v>
      </c>
    </row>
    <row r="366" spans="1:25" s="158" customFormat="1">
      <c r="A366" s="759">
        <v>2021</v>
      </c>
      <c r="B366" s="760" t="s">
        <v>4211</v>
      </c>
      <c r="C366" s="760" t="s">
        <v>4212</v>
      </c>
      <c r="D366" s="760" t="s">
        <v>3205</v>
      </c>
      <c r="E366" s="760" t="s">
        <v>3182</v>
      </c>
      <c r="F366" s="760" t="s">
        <v>4213</v>
      </c>
      <c r="G366" s="764"/>
      <c r="H366" s="760">
        <v>47957267</v>
      </c>
      <c r="I366" s="760" t="s">
        <v>846</v>
      </c>
      <c r="J366" s="760" t="s">
        <v>846</v>
      </c>
      <c r="K366" s="760" t="s">
        <v>4214</v>
      </c>
      <c r="L366" s="761">
        <v>44285</v>
      </c>
      <c r="M366" s="761">
        <v>44710</v>
      </c>
      <c r="N366" s="760">
        <v>16962607</v>
      </c>
      <c r="O366" s="760">
        <v>150</v>
      </c>
      <c r="P366" s="760" t="s">
        <v>3561</v>
      </c>
      <c r="Q366" s="760" t="s">
        <v>846</v>
      </c>
      <c r="R366" s="760" t="s">
        <v>846</v>
      </c>
      <c r="S366" s="761">
        <v>44377</v>
      </c>
      <c r="T366" s="760" t="s">
        <v>3263</v>
      </c>
      <c r="U366" s="760" t="s">
        <v>837</v>
      </c>
      <c r="V366" s="762">
        <v>44967</v>
      </c>
      <c r="W366" s="760" t="s">
        <v>3265</v>
      </c>
      <c r="X366" s="760" t="s">
        <v>3523</v>
      </c>
      <c r="Y366" s="763" t="s">
        <v>3265</v>
      </c>
    </row>
    <row r="367" spans="1:25" s="158" customFormat="1">
      <c r="A367" s="759">
        <v>2021</v>
      </c>
      <c r="B367" s="760" t="s">
        <v>4215</v>
      </c>
      <c r="C367" s="760" t="s">
        <v>4216</v>
      </c>
      <c r="D367" s="760" t="s">
        <v>3996</v>
      </c>
      <c r="E367" s="760" t="s">
        <v>3183</v>
      </c>
      <c r="F367" s="760" t="s">
        <v>283</v>
      </c>
      <c r="G367" s="760">
        <v>32707500</v>
      </c>
      <c r="H367" s="760">
        <v>32707500</v>
      </c>
      <c r="I367" s="760" t="s">
        <v>846</v>
      </c>
      <c r="J367" s="760" t="s">
        <v>846</v>
      </c>
      <c r="K367" s="760" t="s">
        <v>4001</v>
      </c>
      <c r="L367" s="761">
        <v>44292</v>
      </c>
      <c r="M367" s="761">
        <v>44520</v>
      </c>
      <c r="N367" s="760">
        <v>10902500</v>
      </c>
      <c r="O367" s="760">
        <v>75</v>
      </c>
      <c r="P367" s="760" t="s">
        <v>4217</v>
      </c>
      <c r="Q367" s="760" t="s">
        <v>846</v>
      </c>
      <c r="R367" s="760" t="s">
        <v>846</v>
      </c>
      <c r="S367" s="761">
        <v>44640</v>
      </c>
      <c r="T367" s="760" t="s">
        <v>3263</v>
      </c>
      <c r="U367" s="760" t="s">
        <v>846</v>
      </c>
      <c r="V367" s="762" t="s">
        <v>846</v>
      </c>
      <c r="W367" s="760" t="s">
        <v>846</v>
      </c>
      <c r="X367" s="760" t="s">
        <v>3273</v>
      </c>
      <c r="Y367" s="763" t="s">
        <v>3265</v>
      </c>
    </row>
    <row r="368" spans="1:25" s="158" customFormat="1">
      <c r="A368" s="759">
        <v>2021</v>
      </c>
      <c r="B368" s="760" t="s">
        <v>4218</v>
      </c>
      <c r="C368" s="760" t="s">
        <v>4219</v>
      </c>
      <c r="D368" s="760" t="s">
        <v>3996</v>
      </c>
      <c r="E368" s="760" t="s">
        <v>3183</v>
      </c>
      <c r="F368" s="760" t="s">
        <v>1428</v>
      </c>
      <c r="G368" s="760">
        <v>15000000</v>
      </c>
      <c r="H368" s="760">
        <v>15000000</v>
      </c>
      <c r="I368" s="760" t="s">
        <v>846</v>
      </c>
      <c r="J368" s="760" t="s">
        <v>846</v>
      </c>
      <c r="K368" s="760" t="s">
        <v>3276</v>
      </c>
      <c r="L368" s="761">
        <v>44295</v>
      </c>
      <c r="M368" s="761">
        <v>44447</v>
      </c>
      <c r="N368" s="760">
        <v>0</v>
      </c>
      <c r="O368" s="760">
        <v>0</v>
      </c>
      <c r="P368" s="760" t="s">
        <v>1329</v>
      </c>
      <c r="Q368" s="760" t="s">
        <v>846</v>
      </c>
      <c r="R368" s="760" t="s">
        <v>846</v>
      </c>
      <c r="S368" s="761">
        <v>44628</v>
      </c>
      <c r="T368" s="760" t="s">
        <v>3263</v>
      </c>
      <c r="U368" s="760" t="s">
        <v>846</v>
      </c>
      <c r="V368" s="762" t="s">
        <v>846</v>
      </c>
      <c r="W368" s="760" t="s">
        <v>846</v>
      </c>
      <c r="X368" s="760" t="s">
        <v>3273</v>
      </c>
      <c r="Y368" s="763" t="s">
        <v>3265</v>
      </c>
    </row>
    <row r="369" spans="1:25" s="158" customFormat="1">
      <c r="A369" s="759">
        <v>2021</v>
      </c>
      <c r="B369" s="760" t="s">
        <v>4220</v>
      </c>
      <c r="C369" s="760" t="s">
        <v>4221</v>
      </c>
      <c r="D369" s="760" t="s">
        <v>3996</v>
      </c>
      <c r="E369" s="760" t="s">
        <v>3183</v>
      </c>
      <c r="F369" s="760" t="s">
        <v>237</v>
      </c>
      <c r="G369" s="760">
        <v>6400000</v>
      </c>
      <c r="H369" s="760">
        <v>6400000</v>
      </c>
      <c r="I369" s="760" t="s">
        <v>846</v>
      </c>
      <c r="J369" s="760" t="s">
        <v>846</v>
      </c>
      <c r="K369" s="760" t="s">
        <v>3271</v>
      </c>
      <c r="L369" s="761">
        <v>44299</v>
      </c>
      <c r="M369" s="761">
        <v>44420</v>
      </c>
      <c r="N369" s="760">
        <v>0</v>
      </c>
      <c r="O369" s="760">
        <v>0</v>
      </c>
      <c r="P369" s="760" t="s">
        <v>67</v>
      </c>
      <c r="Q369" s="760" t="s">
        <v>846</v>
      </c>
      <c r="R369" s="760" t="s">
        <v>846</v>
      </c>
      <c r="S369" s="761">
        <v>44600</v>
      </c>
      <c r="T369" s="760" t="s">
        <v>3263</v>
      </c>
      <c r="U369" s="760" t="s">
        <v>846</v>
      </c>
      <c r="V369" s="762" t="s">
        <v>846</v>
      </c>
      <c r="W369" s="760" t="s">
        <v>846</v>
      </c>
      <c r="X369" s="760" t="s">
        <v>3273</v>
      </c>
      <c r="Y369" s="763" t="s">
        <v>3265</v>
      </c>
    </row>
    <row r="370" spans="1:25" s="158" customFormat="1">
      <c r="A370" s="759">
        <v>2021</v>
      </c>
      <c r="B370" s="760" t="s">
        <v>4222</v>
      </c>
      <c r="C370" s="760" t="s">
        <v>4223</v>
      </c>
      <c r="D370" s="760" t="s">
        <v>3996</v>
      </c>
      <c r="E370" s="760" t="s">
        <v>3183</v>
      </c>
      <c r="F370" s="760" t="s">
        <v>99</v>
      </c>
      <c r="G370" s="760">
        <v>18000000</v>
      </c>
      <c r="H370" s="760">
        <v>18000000</v>
      </c>
      <c r="I370" s="760" t="s">
        <v>846</v>
      </c>
      <c r="J370" s="760" t="s">
        <v>846</v>
      </c>
      <c r="K370" s="760" t="s">
        <v>4001</v>
      </c>
      <c r="L370" s="761">
        <v>44296</v>
      </c>
      <c r="M370" s="761">
        <v>44525</v>
      </c>
      <c r="N370" s="760">
        <v>6000000</v>
      </c>
      <c r="O370" s="760">
        <v>75</v>
      </c>
      <c r="P370" s="760" t="s">
        <v>67</v>
      </c>
      <c r="Q370" s="760" t="s">
        <v>846</v>
      </c>
      <c r="R370" s="760" t="s">
        <v>846</v>
      </c>
      <c r="S370" s="761">
        <v>44264</v>
      </c>
      <c r="T370" s="760" t="s">
        <v>3263</v>
      </c>
      <c r="U370" s="760" t="s">
        <v>846</v>
      </c>
      <c r="V370" s="762" t="s">
        <v>846</v>
      </c>
      <c r="W370" s="760" t="s">
        <v>846</v>
      </c>
      <c r="X370" s="760" t="s">
        <v>3273</v>
      </c>
      <c r="Y370" s="763" t="s">
        <v>3265</v>
      </c>
    </row>
    <row r="371" spans="1:25" s="158" customFormat="1">
      <c r="A371" s="759">
        <v>2021</v>
      </c>
      <c r="B371" s="760" t="s">
        <v>4224</v>
      </c>
      <c r="C371" s="760" t="s">
        <v>4225</v>
      </c>
      <c r="D371" s="760" t="s">
        <v>3996</v>
      </c>
      <c r="E371" s="760" t="s">
        <v>3183</v>
      </c>
      <c r="F371" s="760" t="s">
        <v>4226</v>
      </c>
      <c r="G371" s="760">
        <v>27000000</v>
      </c>
      <c r="H371" s="760">
        <v>27000000</v>
      </c>
      <c r="I371" s="760" t="s">
        <v>846</v>
      </c>
      <c r="J371" s="760" t="s">
        <v>846</v>
      </c>
      <c r="K371" s="760" t="s">
        <v>4027</v>
      </c>
      <c r="L371" s="761">
        <v>44299</v>
      </c>
      <c r="M371" s="761">
        <v>44573</v>
      </c>
      <c r="N371" s="760">
        <v>9000000</v>
      </c>
      <c r="O371" s="760">
        <v>60</v>
      </c>
      <c r="P371" s="760" t="s">
        <v>4227</v>
      </c>
      <c r="Q371" s="760" t="s">
        <v>846</v>
      </c>
      <c r="R371" s="760" t="s">
        <v>846</v>
      </c>
      <c r="S371" s="761">
        <v>44616</v>
      </c>
      <c r="T371" s="760" t="s">
        <v>3263</v>
      </c>
      <c r="U371" s="760" t="s">
        <v>846</v>
      </c>
      <c r="V371" s="762" t="s">
        <v>846</v>
      </c>
      <c r="W371" s="760" t="s">
        <v>846</v>
      </c>
      <c r="X371" s="760" t="s">
        <v>3273</v>
      </c>
      <c r="Y371" s="763" t="s">
        <v>3265</v>
      </c>
    </row>
    <row r="372" spans="1:25" s="158" customFormat="1">
      <c r="A372" s="759">
        <v>2021</v>
      </c>
      <c r="B372" s="760" t="s">
        <v>4228</v>
      </c>
      <c r="C372" s="760" t="s">
        <v>4229</v>
      </c>
      <c r="D372" s="760" t="s">
        <v>3996</v>
      </c>
      <c r="E372" s="760" t="s">
        <v>3183</v>
      </c>
      <c r="F372" s="760" t="s">
        <v>4230</v>
      </c>
      <c r="G372" s="760">
        <v>17444000</v>
      </c>
      <c r="H372" s="760">
        <v>17444000</v>
      </c>
      <c r="I372" s="760" t="s">
        <v>846</v>
      </c>
      <c r="J372" s="760" t="s">
        <v>846</v>
      </c>
      <c r="K372" s="760" t="s">
        <v>3271</v>
      </c>
      <c r="L372" s="761">
        <v>44300</v>
      </c>
      <c r="M372" s="761">
        <v>44421</v>
      </c>
      <c r="N372" s="760">
        <v>0</v>
      </c>
      <c r="O372" s="760">
        <v>0</v>
      </c>
      <c r="P372" s="760" t="s">
        <v>4195</v>
      </c>
      <c r="Q372" s="760" t="s">
        <v>846</v>
      </c>
      <c r="R372" s="760" t="s">
        <v>846</v>
      </c>
      <c r="S372" s="761">
        <v>44620</v>
      </c>
      <c r="T372" s="760" t="s">
        <v>3263</v>
      </c>
      <c r="U372" s="760" t="s">
        <v>846</v>
      </c>
      <c r="V372" s="762" t="s">
        <v>846</v>
      </c>
      <c r="W372" s="760" t="s">
        <v>846</v>
      </c>
      <c r="X372" s="760" t="s">
        <v>3273</v>
      </c>
      <c r="Y372" s="763" t="s">
        <v>3265</v>
      </c>
    </row>
    <row r="373" spans="1:25" s="158" customFormat="1">
      <c r="A373" s="759">
        <v>2021</v>
      </c>
      <c r="B373" s="760" t="s">
        <v>4231</v>
      </c>
      <c r="C373" s="760" t="s">
        <v>4232</v>
      </c>
      <c r="D373" s="760" t="s">
        <v>3996</v>
      </c>
      <c r="E373" s="760" t="s">
        <v>3183</v>
      </c>
      <c r="F373" s="760" t="s">
        <v>112</v>
      </c>
      <c r="G373" s="760">
        <v>14700000</v>
      </c>
      <c r="H373" s="760">
        <v>14700000</v>
      </c>
      <c r="I373" s="760" t="s">
        <v>846</v>
      </c>
      <c r="J373" s="760" t="s">
        <v>846</v>
      </c>
      <c r="K373" s="760" t="s">
        <v>3261</v>
      </c>
      <c r="L373" s="761">
        <v>44296</v>
      </c>
      <c r="M373" s="761">
        <v>44478</v>
      </c>
      <c r="N373" s="760">
        <v>0</v>
      </c>
      <c r="O373" s="760">
        <v>0</v>
      </c>
      <c r="P373" s="760" t="s">
        <v>4233</v>
      </c>
      <c r="Q373" s="760" t="s">
        <v>846</v>
      </c>
      <c r="R373" s="760" t="s">
        <v>846</v>
      </c>
      <c r="S373" s="761">
        <v>44671</v>
      </c>
      <c r="T373" s="760" t="s">
        <v>3263</v>
      </c>
      <c r="U373" s="760" t="s">
        <v>846</v>
      </c>
      <c r="V373" s="762" t="s">
        <v>846</v>
      </c>
      <c r="W373" s="760" t="s">
        <v>846</v>
      </c>
      <c r="X373" s="760" t="s">
        <v>3273</v>
      </c>
      <c r="Y373" s="763" t="s">
        <v>3265</v>
      </c>
    </row>
    <row r="374" spans="1:25" s="158" customFormat="1">
      <c r="A374" s="759">
        <v>2021</v>
      </c>
      <c r="B374" s="760" t="s">
        <v>4234</v>
      </c>
      <c r="C374" s="760" t="s">
        <v>4235</v>
      </c>
      <c r="D374" s="760" t="s">
        <v>3996</v>
      </c>
      <c r="E374" s="760" t="s">
        <v>3183</v>
      </c>
      <c r="F374" s="760" t="s">
        <v>1257</v>
      </c>
      <c r="G374" s="760">
        <v>14700000</v>
      </c>
      <c r="H374" s="760">
        <v>14700000</v>
      </c>
      <c r="I374" s="760" t="s">
        <v>846</v>
      </c>
      <c r="J374" s="760" t="s">
        <v>846</v>
      </c>
      <c r="K374" s="760" t="s">
        <v>3261</v>
      </c>
      <c r="L374" s="761">
        <v>44296</v>
      </c>
      <c r="M374" s="761">
        <v>44478</v>
      </c>
      <c r="N374" s="760">
        <v>0</v>
      </c>
      <c r="O374" s="760">
        <v>0</v>
      </c>
      <c r="P374" s="760" t="s">
        <v>4233</v>
      </c>
      <c r="Q374" s="760" t="s">
        <v>846</v>
      </c>
      <c r="R374" s="760" t="s">
        <v>846</v>
      </c>
      <c r="S374" s="761">
        <v>44671</v>
      </c>
      <c r="T374" s="760" t="s">
        <v>3263</v>
      </c>
      <c r="U374" s="760" t="s">
        <v>846</v>
      </c>
      <c r="V374" s="762" t="s">
        <v>846</v>
      </c>
      <c r="W374" s="760" t="s">
        <v>846</v>
      </c>
      <c r="X374" s="760" t="s">
        <v>3273</v>
      </c>
      <c r="Y374" s="763" t="s">
        <v>3265</v>
      </c>
    </row>
    <row r="375" spans="1:25" s="158" customFormat="1">
      <c r="A375" s="759">
        <v>2021</v>
      </c>
      <c r="B375" s="760" t="s">
        <v>4236</v>
      </c>
      <c r="C375" s="760" t="s">
        <v>4237</v>
      </c>
      <c r="D375" s="760" t="s">
        <v>3996</v>
      </c>
      <c r="E375" s="760" t="s">
        <v>3183</v>
      </c>
      <c r="F375" s="760" t="s">
        <v>3845</v>
      </c>
      <c r="G375" s="760">
        <v>14700000</v>
      </c>
      <c r="H375" s="760">
        <v>14700000</v>
      </c>
      <c r="I375" s="760" t="s">
        <v>846</v>
      </c>
      <c r="J375" s="760" t="s">
        <v>846</v>
      </c>
      <c r="K375" s="760" t="s">
        <v>3261</v>
      </c>
      <c r="L375" s="761">
        <v>44296</v>
      </c>
      <c r="M375" s="761">
        <v>44478</v>
      </c>
      <c r="N375" s="760">
        <v>0</v>
      </c>
      <c r="O375" s="760">
        <v>0</v>
      </c>
      <c r="P375" s="760" t="s">
        <v>4233</v>
      </c>
      <c r="Q375" s="760" t="s">
        <v>846</v>
      </c>
      <c r="R375" s="760" t="s">
        <v>846</v>
      </c>
      <c r="S375" s="761">
        <v>44671</v>
      </c>
      <c r="T375" s="760" t="s">
        <v>3263</v>
      </c>
      <c r="U375" s="760" t="s">
        <v>846</v>
      </c>
      <c r="V375" s="762" t="s">
        <v>846</v>
      </c>
      <c r="W375" s="760" t="s">
        <v>846</v>
      </c>
      <c r="X375" s="760" t="s">
        <v>3273</v>
      </c>
      <c r="Y375" s="763" t="s">
        <v>3265</v>
      </c>
    </row>
    <row r="376" spans="1:25" s="158" customFormat="1">
      <c r="A376" s="759">
        <v>2021</v>
      </c>
      <c r="B376" s="760" t="s">
        <v>4238</v>
      </c>
      <c r="C376" s="760" t="s">
        <v>4239</v>
      </c>
      <c r="D376" s="760" t="s">
        <v>3996</v>
      </c>
      <c r="E376" s="760" t="s">
        <v>3183</v>
      </c>
      <c r="F376" s="760" t="s">
        <v>4240</v>
      </c>
      <c r="G376" s="760">
        <v>28800000</v>
      </c>
      <c r="H376" s="760">
        <v>28800000</v>
      </c>
      <c r="I376" s="760" t="s">
        <v>846</v>
      </c>
      <c r="J376" s="760" t="s">
        <v>846</v>
      </c>
      <c r="K376" s="760" t="s">
        <v>4027</v>
      </c>
      <c r="L376" s="761">
        <v>44300</v>
      </c>
      <c r="M376" s="761">
        <v>44574</v>
      </c>
      <c r="N376" s="760">
        <v>9600000</v>
      </c>
      <c r="O376" s="760">
        <v>90</v>
      </c>
      <c r="P376" s="760" t="s">
        <v>4241</v>
      </c>
      <c r="Q376" s="760" t="s">
        <v>846</v>
      </c>
      <c r="R376" s="760" t="s">
        <v>846</v>
      </c>
      <c r="S376" s="761">
        <v>44664</v>
      </c>
      <c r="T376" s="760" t="s">
        <v>3263</v>
      </c>
      <c r="U376" s="760" t="s">
        <v>846</v>
      </c>
      <c r="V376" s="762" t="s">
        <v>846</v>
      </c>
      <c r="W376" s="760" t="s">
        <v>846</v>
      </c>
      <c r="X376" s="760" t="s">
        <v>3273</v>
      </c>
      <c r="Y376" s="763" t="s">
        <v>3265</v>
      </c>
    </row>
    <row r="377" spans="1:25" s="158" customFormat="1">
      <c r="A377" s="759">
        <v>2021</v>
      </c>
      <c r="B377" s="760" t="s">
        <v>4242</v>
      </c>
      <c r="C377" s="760" t="s">
        <v>4243</v>
      </c>
      <c r="D377" s="760" t="s">
        <v>3996</v>
      </c>
      <c r="E377" s="760" t="s">
        <v>3183</v>
      </c>
      <c r="F377" s="760" t="s">
        <v>4244</v>
      </c>
      <c r="G377" s="760">
        <v>21805000</v>
      </c>
      <c r="H377" s="760">
        <v>21805000</v>
      </c>
      <c r="I377" s="760" t="s">
        <v>846</v>
      </c>
      <c r="J377" s="760" t="s">
        <v>846</v>
      </c>
      <c r="K377" s="760" t="s">
        <v>3276</v>
      </c>
      <c r="L377" s="761">
        <v>44300</v>
      </c>
      <c r="M377" s="761">
        <v>44452</v>
      </c>
      <c r="N377" s="760">
        <v>0</v>
      </c>
      <c r="O377" s="760">
        <v>0</v>
      </c>
      <c r="P377" s="760" t="s">
        <v>3997</v>
      </c>
      <c r="Q377" s="760" t="s">
        <v>846</v>
      </c>
      <c r="R377" s="760" t="s">
        <v>846</v>
      </c>
      <c r="S377" s="761">
        <v>44633</v>
      </c>
      <c r="T377" s="760" t="s">
        <v>3263</v>
      </c>
      <c r="U377" s="760" t="s">
        <v>846</v>
      </c>
      <c r="V377" s="762" t="s">
        <v>846</v>
      </c>
      <c r="W377" s="760" t="s">
        <v>846</v>
      </c>
      <c r="X377" s="760" t="s">
        <v>3273</v>
      </c>
      <c r="Y377" s="763" t="s">
        <v>3265</v>
      </c>
    </row>
    <row r="378" spans="1:25" s="158" customFormat="1">
      <c r="A378" s="759">
        <v>2021</v>
      </c>
      <c r="B378" s="760" t="s">
        <v>4245</v>
      </c>
      <c r="C378" s="760" t="s">
        <v>4246</v>
      </c>
      <c r="D378" s="760" t="s">
        <v>3996</v>
      </c>
      <c r="E378" s="760" t="s">
        <v>3183</v>
      </c>
      <c r="F378" s="760" t="s">
        <v>4247</v>
      </c>
      <c r="G378" s="760">
        <v>18000000</v>
      </c>
      <c r="H378" s="760">
        <v>18000000</v>
      </c>
      <c r="I378" s="760" t="s">
        <v>846</v>
      </c>
      <c r="J378" s="760" t="s">
        <v>846</v>
      </c>
      <c r="K378" s="760" t="s">
        <v>4001</v>
      </c>
      <c r="L378" s="761">
        <v>44308</v>
      </c>
      <c r="M378" s="761">
        <v>44536</v>
      </c>
      <c r="N378" s="760">
        <v>6000000</v>
      </c>
      <c r="O378" s="760">
        <v>75</v>
      </c>
      <c r="P378" s="760" t="s">
        <v>4248</v>
      </c>
      <c r="Q378" s="760" t="s">
        <v>846</v>
      </c>
      <c r="R378" s="760" t="s">
        <v>846</v>
      </c>
      <c r="S378" s="761">
        <v>44408</v>
      </c>
      <c r="T378" s="760" t="s">
        <v>3263</v>
      </c>
      <c r="U378" s="760" t="s">
        <v>846</v>
      </c>
      <c r="V378" s="762" t="s">
        <v>846</v>
      </c>
      <c r="W378" s="760" t="s">
        <v>846</v>
      </c>
      <c r="X378" s="760" t="s">
        <v>3273</v>
      </c>
      <c r="Y378" s="763" t="s">
        <v>3265</v>
      </c>
    </row>
    <row r="379" spans="1:25" s="158" customFormat="1">
      <c r="A379" s="759">
        <v>2021</v>
      </c>
      <c r="B379" s="760" t="s">
        <v>4249</v>
      </c>
      <c r="C379" s="760" t="s">
        <v>4250</v>
      </c>
      <c r="D379" s="760" t="s">
        <v>3996</v>
      </c>
      <c r="E379" s="760" t="s">
        <v>3183</v>
      </c>
      <c r="F379" s="760" t="s">
        <v>3776</v>
      </c>
      <c r="G379" s="760">
        <v>20250000</v>
      </c>
      <c r="H379" s="760">
        <v>20250000</v>
      </c>
      <c r="I379" s="760" t="s">
        <v>846</v>
      </c>
      <c r="J379" s="760" t="s">
        <v>846</v>
      </c>
      <c r="K379" s="760" t="s">
        <v>4001</v>
      </c>
      <c r="L379" s="761">
        <v>44312</v>
      </c>
      <c r="M379" s="761">
        <v>44540</v>
      </c>
      <c r="N379" s="760">
        <v>6750000</v>
      </c>
      <c r="O379" s="760">
        <v>75</v>
      </c>
      <c r="P379" s="760" t="s">
        <v>267</v>
      </c>
      <c r="Q379" s="760" t="s">
        <v>846</v>
      </c>
      <c r="R379" s="760" t="s">
        <v>846</v>
      </c>
      <c r="S379" s="761">
        <v>44647</v>
      </c>
      <c r="T379" s="760" t="s">
        <v>3263</v>
      </c>
      <c r="U379" s="760" t="s">
        <v>846</v>
      </c>
      <c r="V379" s="762" t="s">
        <v>846</v>
      </c>
      <c r="W379" s="760" t="s">
        <v>846</v>
      </c>
      <c r="X379" s="760" t="s">
        <v>3273</v>
      </c>
      <c r="Y379" s="763" t="s">
        <v>3265</v>
      </c>
    </row>
    <row r="380" spans="1:25" s="158" customFormat="1">
      <c r="A380" s="759">
        <v>2021</v>
      </c>
      <c r="B380" s="760" t="s">
        <v>4251</v>
      </c>
      <c r="C380" s="760" t="s">
        <v>4252</v>
      </c>
      <c r="D380" s="760" t="s">
        <v>3996</v>
      </c>
      <c r="E380" s="760" t="s">
        <v>3183</v>
      </c>
      <c r="F380" s="760" t="s">
        <v>1511</v>
      </c>
      <c r="G380" s="760">
        <v>17444000</v>
      </c>
      <c r="H380" s="760">
        <v>17444000</v>
      </c>
      <c r="I380" s="760" t="s">
        <v>846</v>
      </c>
      <c r="J380" s="760" t="s">
        <v>846</v>
      </c>
      <c r="K380" s="760" t="s">
        <v>3271</v>
      </c>
      <c r="L380" s="761">
        <v>44308</v>
      </c>
      <c r="M380" s="761">
        <v>44429</v>
      </c>
      <c r="N380" s="760">
        <v>0</v>
      </c>
      <c r="O380" s="760">
        <v>0</v>
      </c>
      <c r="P380" s="760" t="s">
        <v>103</v>
      </c>
      <c r="Q380" s="760" t="s">
        <v>846</v>
      </c>
      <c r="R380" s="760" t="s">
        <v>846</v>
      </c>
      <c r="S380" s="761">
        <v>44622</v>
      </c>
      <c r="T380" s="760" t="s">
        <v>3263</v>
      </c>
      <c r="U380" s="760" t="s">
        <v>846</v>
      </c>
      <c r="V380" s="762" t="s">
        <v>846</v>
      </c>
      <c r="W380" s="760" t="s">
        <v>846</v>
      </c>
      <c r="X380" s="760" t="s">
        <v>3273</v>
      </c>
      <c r="Y380" s="763" t="s">
        <v>3265</v>
      </c>
    </row>
    <row r="381" spans="1:25" s="158" customFormat="1">
      <c r="A381" s="759">
        <v>2021</v>
      </c>
      <c r="B381" s="760" t="s">
        <v>4253</v>
      </c>
      <c r="C381" s="760" t="s">
        <v>4254</v>
      </c>
      <c r="D381" s="760" t="s">
        <v>3996</v>
      </c>
      <c r="E381" s="760" t="s">
        <v>3183</v>
      </c>
      <c r="F381" s="760" t="s">
        <v>4255</v>
      </c>
      <c r="G381" s="760">
        <v>9600000</v>
      </c>
      <c r="H381" s="760">
        <v>9600000</v>
      </c>
      <c r="I381" s="760" t="s">
        <v>846</v>
      </c>
      <c r="J381" s="760" t="s">
        <v>846</v>
      </c>
      <c r="K381" s="760" t="s">
        <v>3261</v>
      </c>
      <c r="L381" s="761">
        <v>44313</v>
      </c>
      <c r="M381" s="761">
        <v>44445</v>
      </c>
      <c r="N381" s="760">
        <v>3200000</v>
      </c>
      <c r="O381" s="760">
        <v>1</v>
      </c>
      <c r="P381" s="760" t="s">
        <v>67</v>
      </c>
      <c r="Q381" s="760" t="s">
        <v>846</v>
      </c>
      <c r="R381" s="760" t="s">
        <v>846</v>
      </c>
      <c r="S381" s="761">
        <v>44614</v>
      </c>
      <c r="T381" s="760" t="s">
        <v>3263</v>
      </c>
      <c r="U381" s="760" t="s">
        <v>846</v>
      </c>
      <c r="V381" s="762">
        <v>44445</v>
      </c>
      <c r="W381" s="760"/>
      <c r="X381" s="760" t="s">
        <v>3264</v>
      </c>
      <c r="Y381" s="763" t="s">
        <v>3265</v>
      </c>
    </row>
    <row r="382" spans="1:25" s="158" customFormat="1">
      <c r="A382" s="759">
        <v>2021</v>
      </c>
      <c r="B382" s="760" t="s">
        <v>4256</v>
      </c>
      <c r="C382" s="760" t="s">
        <v>4257</v>
      </c>
      <c r="D382" s="760" t="s">
        <v>3996</v>
      </c>
      <c r="E382" s="760" t="s">
        <v>3183</v>
      </c>
      <c r="F382" s="760" t="s">
        <v>4258</v>
      </c>
      <c r="G382" s="760">
        <v>19200000</v>
      </c>
      <c r="H382" s="760">
        <v>19200000</v>
      </c>
      <c r="I382" s="760" t="s">
        <v>846</v>
      </c>
      <c r="J382" s="760" t="s">
        <v>846</v>
      </c>
      <c r="K382" s="760" t="s">
        <v>3271</v>
      </c>
      <c r="L382" s="761">
        <v>44321</v>
      </c>
      <c r="M382" s="761">
        <v>44443</v>
      </c>
      <c r="N382" s="760">
        <v>0</v>
      </c>
      <c r="O382" s="760">
        <v>0</v>
      </c>
      <c r="P382" s="760" t="s">
        <v>4259</v>
      </c>
      <c r="Q382" s="760" t="s">
        <v>846</v>
      </c>
      <c r="R382" s="760" t="s">
        <v>846</v>
      </c>
      <c r="S382" s="761">
        <v>44630</v>
      </c>
      <c r="T382" s="760" t="s">
        <v>3263</v>
      </c>
      <c r="U382" s="760" t="s">
        <v>846</v>
      </c>
      <c r="V382" s="762" t="s">
        <v>846</v>
      </c>
      <c r="W382" s="760" t="s">
        <v>846</v>
      </c>
      <c r="X382" s="760" t="s">
        <v>3273</v>
      </c>
      <c r="Y382" s="763" t="s">
        <v>3265</v>
      </c>
    </row>
    <row r="383" spans="1:25" s="158" customFormat="1">
      <c r="A383" s="759">
        <v>2021</v>
      </c>
      <c r="B383" s="760" t="s">
        <v>4260</v>
      </c>
      <c r="C383" s="760" t="s">
        <v>4261</v>
      </c>
      <c r="D383" s="760" t="s">
        <v>3996</v>
      </c>
      <c r="E383" s="760" t="s">
        <v>3183</v>
      </c>
      <c r="F383" s="760" t="s">
        <v>267</v>
      </c>
      <c r="G383" s="760">
        <v>19200000</v>
      </c>
      <c r="H383" s="760">
        <v>19200000</v>
      </c>
      <c r="I383" s="760" t="s">
        <v>846</v>
      </c>
      <c r="J383" s="760" t="s">
        <v>846</v>
      </c>
      <c r="K383" s="760" t="s">
        <v>3271</v>
      </c>
      <c r="L383" s="761">
        <v>44313</v>
      </c>
      <c r="M383" s="761">
        <v>44434</v>
      </c>
      <c r="N383" s="760">
        <v>0</v>
      </c>
      <c r="O383" s="760">
        <v>0</v>
      </c>
      <c r="P383" s="760" t="s">
        <v>4259</v>
      </c>
      <c r="Q383" s="760" t="s">
        <v>846</v>
      </c>
      <c r="R383" s="760" t="s">
        <v>846</v>
      </c>
      <c r="S383" s="761">
        <v>44626</v>
      </c>
      <c r="T383" s="760" t="s">
        <v>3263</v>
      </c>
      <c r="U383" s="760" t="s">
        <v>846</v>
      </c>
      <c r="V383" s="762" t="s">
        <v>846</v>
      </c>
      <c r="W383" s="760" t="s">
        <v>846</v>
      </c>
      <c r="X383" s="760" t="s">
        <v>3273</v>
      </c>
      <c r="Y383" s="763" t="s">
        <v>3265</v>
      </c>
    </row>
    <row r="384" spans="1:25" s="158" customFormat="1">
      <c r="A384" s="759">
        <v>2021</v>
      </c>
      <c r="B384" s="760" t="s">
        <v>4262</v>
      </c>
      <c r="C384" s="760" t="s">
        <v>4263</v>
      </c>
      <c r="D384" s="760" t="s">
        <v>3996</v>
      </c>
      <c r="E384" s="760" t="s">
        <v>3183</v>
      </c>
      <c r="F384" s="760" t="s">
        <v>4264</v>
      </c>
      <c r="G384" s="760">
        <v>10500000</v>
      </c>
      <c r="H384" s="760">
        <v>10500000</v>
      </c>
      <c r="I384" s="760" t="s">
        <v>846</v>
      </c>
      <c r="J384" s="760" t="s">
        <v>846</v>
      </c>
      <c r="K384" s="760" t="s">
        <v>3821</v>
      </c>
      <c r="L384" s="761">
        <v>44319</v>
      </c>
      <c r="M384" s="761">
        <v>44410</v>
      </c>
      <c r="N384" s="760">
        <v>0</v>
      </c>
      <c r="O384" s="760">
        <v>0</v>
      </c>
      <c r="P384" s="760" t="s">
        <v>4028</v>
      </c>
      <c r="Q384" s="760" t="s">
        <v>846</v>
      </c>
      <c r="R384" s="760" t="s">
        <v>846</v>
      </c>
      <c r="S384" s="761">
        <v>44628</v>
      </c>
      <c r="T384" s="760" t="s">
        <v>3263</v>
      </c>
      <c r="U384" s="760" t="s">
        <v>846</v>
      </c>
      <c r="V384" s="762" t="s">
        <v>846</v>
      </c>
      <c r="W384" s="760" t="s">
        <v>846</v>
      </c>
      <c r="X384" s="760" t="s">
        <v>3273</v>
      </c>
      <c r="Y384" s="763" t="s">
        <v>3265</v>
      </c>
    </row>
    <row r="385" spans="1:25" s="158" customFormat="1">
      <c r="A385" s="759">
        <v>2021</v>
      </c>
      <c r="B385" s="760" t="s">
        <v>4265</v>
      </c>
      <c r="C385" s="760" t="s">
        <v>4266</v>
      </c>
      <c r="D385" s="760" t="s">
        <v>3996</v>
      </c>
      <c r="E385" s="760" t="s">
        <v>3183</v>
      </c>
      <c r="F385" s="760" t="s">
        <v>91</v>
      </c>
      <c r="G385" s="760">
        <v>19962667</v>
      </c>
      <c r="H385" s="760">
        <v>19962667</v>
      </c>
      <c r="I385" s="760" t="s">
        <v>846</v>
      </c>
      <c r="J385" s="760" t="s">
        <v>846</v>
      </c>
      <c r="K385" s="760" t="s">
        <v>4267</v>
      </c>
      <c r="L385" s="761">
        <v>44321</v>
      </c>
      <c r="M385" s="761">
        <v>44566</v>
      </c>
      <c r="N385" s="760">
        <v>5082667</v>
      </c>
      <c r="O385" s="760">
        <v>61</v>
      </c>
      <c r="P385" s="760" t="s">
        <v>3542</v>
      </c>
      <c r="Q385" s="760" t="s">
        <v>846</v>
      </c>
      <c r="R385" s="760" t="s">
        <v>846</v>
      </c>
      <c r="S385" s="761">
        <v>44691</v>
      </c>
      <c r="T385" s="760" t="s">
        <v>3263</v>
      </c>
      <c r="U385" s="760" t="s">
        <v>846</v>
      </c>
      <c r="V385" s="762" t="s">
        <v>846</v>
      </c>
      <c r="W385" s="760" t="s">
        <v>846</v>
      </c>
      <c r="X385" s="760" t="s">
        <v>3273</v>
      </c>
      <c r="Y385" s="763" t="s">
        <v>3265</v>
      </c>
    </row>
    <row r="386" spans="1:25" s="158" customFormat="1">
      <c r="A386" s="759">
        <v>2021</v>
      </c>
      <c r="B386" s="760" t="s">
        <v>4268</v>
      </c>
      <c r="C386" s="760" t="s">
        <v>4023</v>
      </c>
      <c r="D386" s="760" t="s">
        <v>3996</v>
      </c>
      <c r="E386" s="760" t="s">
        <v>3183</v>
      </c>
      <c r="F386" s="760" t="s">
        <v>106</v>
      </c>
      <c r="G386" s="760">
        <v>20088000</v>
      </c>
      <c r="H386" s="760">
        <v>20088000</v>
      </c>
      <c r="I386" s="760" t="s">
        <v>846</v>
      </c>
      <c r="J386" s="760" t="s">
        <v>846</v>
      </c>
      <c r="K386" s="760" t="s">
        <v>4269</v>
      </c>
      <c r="L386" s="761">
        <v>44319</v>
      </c>
      <c r="M386" s="761">
        <v>44566</v>
      </c>
      <c r="N386" s="760">
        <v>5208000</v>
      </c>
      <c r="O386" s="760">
        <v>63</v>
      </c>
      <c r="P386" s="760" t="s">
        <v>4270</v>
      </c>
      <c r="Q386" s="760" t="s">
        <v>846</v>
      </c>
      <c r="R386" s="760" t="s">
        <v>846</v>
      </c>
      <c r="S386" s="761">
        <v>44696</v>
      </c>
      <c r="T386" s="760" t="s">
        <v>3263</v>
      </c>
      <c r="U386" s="760" t="s">
        <v>846</v>
      </c>
      <c r="V386" s="762" t="s">
        <v>846</v>
      </c>
      <c r="W386" s="760" t="s">
        <v>846</v>
      </c>
      <c r="X386" s="760" t="s">
        <v>3273</v>
      </c>
      <c r="Y386" s="763" t="s">
        <v>3265</v>
      </c>
    </row>
    <row r="387" spans="1:25" s="158" customFormat="1">
      <c r="A387" s="759">
        <v>2021</v>
      </c>
      <c r="B387" s="760" t="s">
        <v>4271</v>
      </c>
      <c r="C387" s="760" t="s">
        <v>4272</v>
      </c>
      <c r="D387" s="760" t="s">
        <v>3996</v>
      </c>
      <c r="E387" s="760" t="s">
        <v>3183</v>
      </c>
      <c r="F387" s="760" t="s">
        <v>4273</v>
      </c>
      <c r="G387" s="760">
        <v>18333333</v>
      </c>
      <c r="H387" s="760">
        <v>18333333</v>
      </c>
      <c r="I387" s="760" t="s">
        <v>846</v>
      </c>
      <c r="J387" s="760" t="s">
        <v>846</v>
      </c>
      <c r="K387" s="760" t="s">
        <v>4274</v>
      </c>
      <c r="L387" s="761">
        <v>44321</v>
      </c>
      <c r="M387" s="761">
        <v>44576</v>
      </c>
      <c r="N387" s="760">
        <v>5133333</v>
      </c>
      <c r="O387" s="760">
        <v>70</v>
      </c>
      <c r="P387" s="760" t="s">
        <v>3888</v>
      </c>
      <c r="Q387" s="760" t="s">
        <v>846</v>
      </c>
      <c r="R387" s="760" t="s">
        <v>846</v>
      </c>
      <c r="S387" s="761">
        <v>44696</v>
      </c>
      <c r="T387" s="760" t="s">
        <v>3263</v>
      </c>
      <c r="U387" s="760" t="s">
        <v>846</v>
      </c>
      <c r="V387" s="762" t="s">
        <v>846</v>
      </c>
      <c r="W387" s="760" t="s">
        <v>846</v>
      </c>
      <c r="X387" s="760" t="s">
        <v>3273</v>
      </c>
      <c r="Y387" s="763" t="s">
        <v>3265</v>
      </c>
    </row>
    <row r="388" spans="1:25" s="158" customFormat="1">
      <c r="A388" s="759">
        <v>2021</v>
      </c>
      <c r="B388" s="760" t="s">
        <v>4275</v>
      </c>
      <c r="C388" s="760" t="s">
        <v>4052</v>
      </c>
      <c r="D388" s="760" t="s">
        <v>3996</v>
      </c>
      <c r="E388" s="760" t="s">
        <v>3183</v>
      </c>
      <c r="F388" s="760" t="s">
        <v>4276</v>
      </c>
      <c r="G388" s="760">
        <v>33000000</v>
      </c>
      <c r="H388" s="760">
        <v>33000000</v>
      </c>
      <c r="I388" s="760" t="s">
        <v>846</v>
      </c>
      <c r="J388" s="760" t="s">
        <v>846</v>
      </c>
      <c r="K388" s="760" t="s">
        <v>3261</v>
      </c>
      <c r="L388" s="761">
        <v>44323</v>
      </c>
      <c r="M388" s="761">
        <v>44506</v>
      </c>
      <c r="N388" s="760">
        <v>0</v>
      </c>
      <c r="O388" s="760">
        <v>0</v>
      </c>
      <c r="P388" s="760" t="s">
        <v>103</v>
      </c>
      <c r="Q388" s="760" t="s">
        <v>846</v>
      </c>
      <c r="R388" s="760" t="s">
        <v>846</v>
      </c>
      <c r="S388" s="761">
        <v>44687</v>
      </c>
      <c r="T388" s="760" t="s">
        <v>3263</v>
      </c>
      <c r="U388" s="760" t="s">
        <v>846</v>
      </c>
      <c r="V388" s="762" t="s">
        <v>846</v>
      </c>
      <c r="W388" s="760" t="s">
        <v>846</v>
      </c>
      <c r="X388" s="760" t="s">
        <v>3273</v>
      </c>
      <c r="Y388" s="763" t="s">
        <v>3265</v>
      </c>
    </row>
    <row r="389" spans="1:25" s="158" customFormat="1">
      <c r="A389" s="759">
        <v>2021</v>
      </c>
      <c r="B389" s="760" t="s">
        <v>4277</v>
      </c>
      <c r="C389" s="760" t="s">
        <v>4278</v>
      </c>
      <c r="D389" s="760" t="s">
        <v>3205</v>
      </c>
      <c r="E389" s="760" t="s">
        <v>3182</v>
      </c>
      <c r="F389" s="760" t="s">
        <v>4279</v>
      </c>
      <c r="G389" s="764"/>
      <c r="H389" s="760">
        <v>15000000</v>
      </c>
      <c r="I389" s="760" t="s">
        <v>846</v>
      </c>
      <c r="J389" s="760" t="s">
        <v>846</v>
      </c>
      <c r="K389" s="760" t="s">
        <v>3541</v>
      </c>
      <c r="L389" s="761">
        <v>44326</v>
      </c>
      <c r="M389" s="761">
        <v>44690</v>
      </c>
      <c r="N389" s="760">
        <v>5000000</v>
      </c>
      <c r="O389" s="760">
        <v>0</v>
      </c>
      <c r="P389" s="760" t="s">
        <v>4280</v>
      </c>
      <c r="Q389" s="760" t="s">
        <v>846</v>
      </c>
      <c r="R389" s="760" t="s">
        <v>846</v>
      </c>
      <c r="S389" s="761" t="s">
        <v>846</v>
      </c>
      <c r="T389" s="760" t="s">
        <v>846</v>
      </c>
      <c r="U389" s="760" t="s">
        <v>837</v>
      </c>
      <c r="V389" s="762">
        <v>44767</v>
      </c>
      <c r="W389" s="760" t="s">
        <v>3265</v>
      </c>
      <c r="X389" s="760" t="s">
        <v>3523</v>
      </c>
      <c r="Y389" s="763" t="s">
        <v>3265</v>
      </c>
    </row>
    <row r="390" spans="1:25" s="158" customFormat="1">
      <c r="A390" s="759">
        <v>2021</v>
      </c>
      <c r="B390" s="760" t="s">
        <v>4281</v>
      </c>
      <c r="C390" s="760" t="s">
        <v>4278</v>
      </c>
      <c r="D390" s="760" t="s">
        <v>3205</v>
      </c>
      <c r="E390" s="760" t="s">
        <v>3182</v>
      </c>
      <c r="F390" s="760" t="s">
        <v>4282</v>
      </c>
      <c r="G390" s="764"/>
      <c r="H390" s="760">
        <v>4000000</v>
      </c>
      <c r="I390" s="760" t="s">
        <v>846</v>
      </c>
      <c r="J390" s="760" t="s">
        <v>846</v>
      </c>
      <c r="K390" s="760" t="s">
        <v>3541</v>
      </c>
      <c r="L390" s="761">
        <v>44326</v>
      </c>
      <c r="M390" s="761">
        <v>44690</v>
      </c>
      <c r="N390" s="760">
        <v>0</v>
      </c>
      <c r="O390" s="760">
        <v>0</v>
      </c>
      <c r="P390" s="760" t="s">
        <v>4280</v>
      </c>
      <c r="Q390" s="760" t="s">
        <v>846</v>
      </c>
      <c r="R390" s="760" t="s">
        <v>846</v>
      </c>
      <c r="S390" s="761" t="s">
        <v>846</v>
      </c>
      <c r="T390" s="760" t="s">
        <v>846</v>
      </c>
      <c r="U390" s="760" t="s">
        <v>846</v>
      </c>
      <c r="V390" s="762" t="s">
        <v>846</v>
      </c>
      <c r="W390" s="760" t="s">
        <v>846</v>
      </c>
      <c r="X390" s="760" t="s">
        <v>3273</v>
      </c>
      <c r="Y390" s="763" t="s">
        <v>3265</v>
      </c>
    </row>
    <row r="391" spans="1:25" s="158" customFormat="1">
      <c r="A391" s="759">
        <v>2021</v>
      </c>
      <c r="B391" s="760" t="s">
        <v>4283</v>
      </c>
      <c r="C391" s="760" t="s">
        <v>4278</v>
      </c>
      <c r="D391" s="760" t="s">
        <v>3205</v>
      </c>
      <c r="E391" s="760" t="s">
        <v>3182</v>
      </c>
      <c r="F391" s="760" t="s">
        <v>4284</v>
      </c>
      <c r="G391" s="764"/>
      <c r="H391" s="760">
        <v>24000000</v>
      </c>
      <c r="I391" s="760" t="s">
        <v>846</v>
      </c>
      <c r="J391" s="760" t="s">
        <v>846</v>
      </c>
      <c r="K391" s="760" t="s">
        <v>3541</v>
      </c>
      <c r="L391" s="761">
        <v>44326</v>
      </c>
      <c r="M391" s="761">
        <v>44690</v>
      </c>
      <c r="N391" s="760">
        <v>8000000</v>
      </c>
      <c r="O391" s="760">
        <v>0</v>
      </c>
      <c r="P391" s="760" t="s">
        <v>4280</v>
      </c>
      <c r="Q391" s="760" t="s">
        <v>846</v>
      </c>
      <c r="R391" s="760" t="s">
        <v>846</v>
      </c>
      <c r="S391" s="761" t="s">
        <v>846</v>
      </c>
      <c r="T391" s="760" t="s">
        <v>846</v>
      </c>
      <c r="U391" s="760" t="s">
        <v>837</v>
      </c>
      <c r="V391" s="762">
        <v>44754</v>
      </c>
      <c r="W391" s="760" t="s">
        <v>3265</v>
      </c>
      <c r="X391" s="760" t="s">
        <v>3523</v>
      </c>
      <c r="Y391" s="763" t="s">
        <v>3265</v>
      </c>
    </row>
    <row r="392" spans="1:25" s="158" customFormat="1">
      <c r="A392" s="759">
        <v>2021</v>
      </c>
      <c r="B392" s="760" t="s">
        <v>4285</v>
      </c>
      <c r="C392" s="760" t="s">
        <v>4286</v>
      </c>
      <c r="D392" s="760" t="s">
        <v>3996</v>
      </c>
      <c r="E392" s="760" t="s">
        <v>3183</v>
      </c>
      <c r="F392" s="760" t="s">
        <v>4287</v>
      </c>
      <c r="G392" s="760">
        <v>8800000</v>
      </c>
      <c r="H392" s="760">
        <v>8800000</v>
      </c>
      <c r="I392" s="760" t="s">
        <v>846</v>
      </c>
      <c r="J392" s="760" t="s">
        <v>846</v>
      </c>
      <c r="K392" s="760" t="s">
        <v>3271</v>
      </c>
      <c r="L392" s="761">
        <v>44326</v>
      </c>
      <c r="M392" s="761">
        <v>44448</v>
      </c>
      <c r="N392" s="760">
        <v>0</v>
      </c>
      <c r="O392" s="760">
        <v>0</v>
      </c>
      <c r="P392" s="760" t="s">
        <v>267</v>
      </c>
      <c r="Q392" s="760" t="s">
        <v>846</v>
      </c>
      <c r="R392" s="760" t="s">
        <v>846</v>
      </c>
      <c r="S392" s="761">
        <v>44700</v>
      </c>
      <c r="T392" s="760" t="s">
        <v>3263</v>
      </c>
      <c r="U392" s="760" t="s">
        <v>846</v>
      </c>
      <c r="V392" s="762" t="s">
        <v>846</v>
      </c>
      <c r="W392" s="760" t="s">
        <v>846</v>
      </c>
      <c r="X392" s="760" t="s">
        <v>3273</v>
      </c>
      <c r="Y392" s="763" t="s">
        <v>3265</v>
      </c>
    </row>
    <row r="393" spans="1:25" s="158" customFormat="1">
      <c r="A393" s="759">
        <v>2021</v>
      </c>
      <c r="B393" s="760" t="s">
        <v>4288</v>
      </c>
      <c r="C393" s="760" t="s">
        <v>4289</v>
      </c>
      <c r="D393" s="760" t="s">
        <v>3996</v>
      </c>
      <c r="E393" s="760" t="s">
        <v>3183</v>
      </c>
      <c r="F393" s="760" t="s">
        <v>4290</v>
      </c>
      <c r="G393" s="760">
        <v>27300000</v>
      </c>
      <c r="H393" s="760">
        <v>27300000</v>
      </c>
      <c r="I393" s="760" t="s">
        <v>846</v>
      </c>
      <c r="J393" s="760" t="s">
        <v>846</v>
      </c>
      <c r="K393" s="760" t="s">
        <v>4001</v>
      </c>
      <c r="L393" s="761">
        <v>44340</v>
      </c>
      <c r="M393" s="761">
        <v>44577</v>
      </c>
      <c r="N393" s="760">
        <v>6300000</v>
      </c>
      <c r="O393" s="760">
        <v>45</v>
      </c>
      <c r="P393" s="760" t="s">
        <v>56</v>
      </c>
      <c r="Q393" s="760" t="s">
        <v>846</v>
      </c>
      <c r="R393" s="760" t="s">
        <v>846</v>
      </c>
      <c r="S393" s="761">
        <v>44701</v>
      </c>
      <c r="T393" s="760" t="s">
        <v>3263</v>
      </c>
      <c r="U393" s="760" t="s">
        <v>846</v>
      </c>
      <c r="V393" s="762" t="s">
        <v>846</v>
      </c>
      <c r="W393" s="760" t="s">
        <v>846</v>
      </c>
      <c r="X393" s="760" t="s">
        <v>3273</v>
      </c>
      <c r="Y393" s="763" t="s">
        <v>3265</v>
      </c>
    </row>
    <row r="394" spans="1:25" s="158" customFormat="1">
      <c r="A394" s="759">
        <v>2021</v>
      </c>
      <c r="B394" s="760" t="s">
        <v>4291</v>
      </c>
      <c r="C394" s="760" t="s">
        <v>4292</v>
      </c>
      <c r="D394" s="760" t="s">
        <v>3996</v>
      </c>
      <c r="E394" s="760" t="s">
        <v>3183</v>
      </c>
      <c r="F394" s="760" t="s">
        <v>1263</v>
      </c>
      <c r="G394" s="760">
        <v>12000000</v>
      </c>
      <c r="H394" s="760">
        <v>12000000</v>
      </c>
      <c r="I394" s="760" t="s">
        <v>846</v>
      </c>
      <c r="J394" s="760" t="s">
        <v>846</v>
      </c>
      <c r="K394" s="760" t="s">
        <v>3261</v>
      </c>
      <c r="L394" s="761">
        <v>44340</v>
      </c>
      <c r="M394" s="761">
        <v>44523</v>
      </c>
      <c r="N394" s="760">
        <v>4000000</v>
      </c>
      <c r="O394" s="760">
        <v>60</v>
      </c>
      <c r="P394" s="760" t="s">
        <v>4233</v>
      </c>
      <c r="Q394" s="760" t="s">
        <v>846</v>
      </c>
      <c r="R394" s="760" t="s">
        <v>846</v>
      </c>
      <c r="S394" s="761">
        <v>44642</v>
      </c>
      <c r="T394" s="760" t="s">
        <v>3263</v>
      </c>
      <c r="U394" s="760" t="s">
        <v>846</v>
      </c>
      <c r="V394" s="762" t="s">
        <v>846</v>
      </c>
      <c r="W394" s="760" t="s">
        <v>846</v>
      </c>
      <c r="X394" s="760" t="s">
        <v>3273</v>
      </c>
      <c r="Y394" s="763" t="s">
        <v>3265</v>
      </c>
    </row>
    <row r="395" spans="1:25" s="158" customFormat="1">
      <c r="A395" s="759">
        <v>2021</v>
      </c>
      <c r="B395" s="760" t="s">
        <v>4293</v>
      </c>
      <c r="C395" s="760" t="s">
        <v>4294</v>
      </c>
      <c r="D395" s="760" t="s">
        <v>3996</v>
      </c>
      <c r="E395" s="760" t="s">
        <v>3183</v>
      </c>
      <c r="F395" s="760" t="s">
        <v>4295</v>
      </c>
      <c r="G395" s="760">
        <v>13200000</v>
      </c>
      <c r="H395" s="760">
        <v>13200000</v>
      </c>
      <c r="I395" s="760" t="s">
        <v>846</v>
      </c>
      <c r="J395" s="760" t="s">
        <v>846</v>
      </c>
      <c r="K395" s="760" t="s">
        <v>3261</v>
      </c>
      <c r="L395" s="761">
        <v>44348</v>
      </c>
      <c r="M395" s="761">
        <v>44531</v>
      </c>
      <c r="N395" s="760">
        <v>4400000</v>
      </c>
      <c r="O395" s="760">
        <v>60</v>
      </c>
      <c r="P395" s="760" t="s">
        <v>266</v>
      </c>
      <c r="Q395" s="760" t="s">
        <v>846</v>
      </c>
      <c r="R395" s="760" t="s">
        <v>846</v>
      </c>
      <c r="S395" s="761">
        <v>44653</v>
      </c>
      <c r="T395" s="760" t="s">
        <v>3263</v>
      </c>
      <c r="U395" s="760" t="s">
        <v>846</v>
      </c>
      <c r="V395" s="762" t="s">
        <v>846</v>
      </c>
      <c r="W395" s="760" t="s">
        <v>846</v>
      </c>
      <c r="X395" s="760" t="s">
        <v>3273</v>
      </c>
      <c r="Y395" s="763" t="s">
        <v>3265</v>
      </c>
    </row>
    <row r="396" spans="1:25" s="158" customFormat="1">
      <c r="A396" s="759">
        <v>2021</v>
      </c>
      <c r="B396" s="760" t="s">
        <v>4296</v>
      </c>
      <c r="C396" s="760" t="s">
        <v>3455</v>
      </c>
      <c r="D396" s="760" t="s">
        <v>3455</v>
      </c>
      <c r="E396" s="760" t="s">
        <v>3455</v>
      </c>
      <c r="F396" s="760" t="s">
        <v>3455</v>
      </c>
      <c r="G396" s="760" t="s">
        <v>3455</v>
      </c>
      <c r="H396" s="760" t="s">
        <v>3455</v>
      </c>
      <c r="I396" s="760" t="s">
        <v>3455</v>
      </c>
      <c r="J396" s="760" t="s">
        <v>3455</v>
      </c>
      <c r="K396" s="760" t="s">
        <v>3455</v>
      </c>
      <c r="L396" s="761" t="s">
        <v>3455</v>
      </c>
      <c r="M396" s="761" t="s">
        <v>3455</v>
      </c>
      <c r="N396" s="760" t="s">
        <v>3455</v>
      </c>
      <c r="O396" s="760" t="s">
        <v>3455</v>
      </c>
      <c r="P396" s="760" t="s">
        <v>3455</v>
      </c>
      <c r="Q396" s="760" t="s">
        <v>3455</v>
      </c>
      <c r="R396" s="760" t="s">
        <v>3455</v>
      </c>
      <c r="S396" s="761" t="s">
        <v>3455</v>
      </c>
      <c r="T396" s="760" t="s">
        <v>3455</v>
      </c>
      <c r="U396" s="760" t="s">
        <v>3455</v>
      </c>
      <c r="V396" s="762" t="s">
        <v>3455</v>
      </c>
      <c r="W396" s="760" t="s">
        <v>3455</v>
      </c>
      <c r="X396" s="760" t="s">
        <v>3457</v>
      </c>
      <c r="Y396" s="763" t="s">
        <v>3455</v>
      </c>
    </row>
    <row r="397" spans="1:25" s="158" customFormat="1">
      <c r="A397" s="759">
        <v>2021</v>
      </c>
      <c r="B397" s="760" t="s">
        <v>2222</v>
      </c>
      <c r="C397" s="760" t="s">
        <v>4297</v>
      </c>
      <c r="D397" s="760" t="s">
        <v>3996</v>
      </c>
      <c r="E397" s="760" t="s">
        <v>3183</v>
      </c>
      <c r="F397" s="760" t="s">
        <v>4298</v>
      </c>
      <c r="G397" s="764"/>
      <c r="H397" s="760">
        <v>0</v>
      </c>
      <c r="I397" s="760" t="s">
        <v>846</v>
      </c>
      <c r="J397" s="760" t="s">
        <v>846</v>
      </c>
      <c r="K397" s="760" t="s">
        <v>4299</v>
      </c>
      <c r="L397" s="761">
        <v>44348</v>
      </c>
      <c r="M397" s="761">
        <v>45473</v>
      </c>
      <c r="N397" s="760">
        <v>0</v>
      </c>
      <c r="O397" s="760">
        <v>905</v>
      </c>
      <c r="P397" s="760" t="s">
        <v>4300</v>
      </c>
      <c r="Q397" s="760" t="s">
        <v>846</v>
      </c>
      <c r="R397" s="760" t="s">
        <v>846</v>
      </c>
      <c r="S397" s="761" t="s">
        <v>846</v>
      </c>
      <c r="T397" s="760" t="s">
        <v>846</v>
      </c>
      <c r="U397" s="760" t="s">
        <v>846</v>
      </c>
      <c r="V397" s="762" t="s">
        <v>846</v>
      </c>
      <c r="W397" s="760" t="s">
        <v>846</v>
      </c>
      <c r="X397" s="760" t="s">
        <v>971</v>
      </c>
      <c r="Y397" s="763" t="s">
        <v>3265</v>
      </c>
    </row>
    <row r="398" spans="1:25" s="158" customFormat="1">
      <c r="A398" s="759">
        <v>2021</v>
      </c>
      <c r="B398" s="760" t="s">
        <v>4301</v>
      </c>
      <c r="C398" s="760" t="s">
        <v>4302</v>
      </c>
      <c r="D398" s="760" t="s">
        <v>3996</v>
      </c>
      <c r="E398" s="760" t="s">
        <v>3183</v>
      </c>
      <c r="F398" s="760" t="s">
        <v>4303</v>
      </c>
      <c r="G398" s="760">
        <v>17444000</v>
      </c>
      <c r="H398" s="760">
        <v>17444000</v>
      </c>
      <c r="I398" s="760" t="s">
        <v>846</v>
      </c>
      <c r="J398" s="760" t="s">
        <v>846</v>
      </c>
      <c r="K398" s="760" t="s">
        <v>3271</v>
      </c>
      <c r="L398" s="761">
        <v>44357</v>
      </c>
      <c r="M398" s="761">
        <v>44478</v>
      </c>
      <c r="N398" s="760">
        <v>0</v>
      </c>
      <c r="O398" s="760">
        <v>0</v>
      </c>
      <c r="P398" s="760" t="s">
        <v>3464</v>
      </c>
      <c r="Q398" s="760" t="s">
        <v>846</v>
      </c>
      <c r="R398" s="760" t="s">
        <v>846</v>
      </c>
      <c r="S398" s="761">
        <v>44671</v>
      </c>
      <c r="T398" s="760" t="s">
        <v>3263</v>
      </c>
      <c r="U398" s="760" t="s">
        <v>846</v>
      </c>
      <c r="V398" s="762" t="s">
        <v>846</v>
      </c>
      <c r="W398" s="760" t="s">
        <v>846</v>
      </c>
      <c r="X398" s="760" t="s">
        <v>3273</v>
      </c>
      <c r="Y398" s="763" t="s">
        <v>3265</v>
      </c>
    </row>
    <row r="399" spans="1:25" s="158" customFormat="1">
      <c r="A399" s="759">
        <v>2021</v>
      </c>
      <c r="B399" s="760" t="s">
        <v>4304</v>
      </c>
      <c r="C399" s="760" t="s">
        <v>4305</v>
      </c>
      <c r="D399" s="760" t="s">
        <v>3996</v>
      </c>
      <c r="E399" s="760" t="s">
        <v>3183</v>
      </c>
      <c r="F399" s="760" t="s">
        <v>4306</v>
      </c>
      <c r="G399" s="764"/>
      <c r="H399" s="760">
        <v>0</v>
      </c>
      <c r="I399" s="760" t="s">
        <v>846</v>
      </c>
      <c r="J399" s="760" t="s">
        <v>846</v>
      </c>
      <c r="K399" s="760" t="s">
        <v>4307</v>
      </c>
      <c r="L399" s="761">
        <v>44375</v>
      </c>
      <c r="M399" s="761">
        <v>45534</v>
      </c>
      <c r="N399" s="760">
        <v>0</v>
      </c>
      <c r="O399" s="760">
        <v>792</v>
      </c>
      <c r="P399" s="760" t="s">
        <v>4308</v>
      </c>
      <c r="Q399" s="760" t="s">
        <v>846</v>
      </c>
      <c r="R399" s="760" t="s">
        <v>846</v>
      </c>
      <c r="S399" s="761" t="s">
        <v>846</v>
      </c>
      <c r="T399" s="760" t="s">
        <v>846</v>
      </c>
      <c r="U399" s="760" t="s">
        <v>846</v>
      </c>
      <c r="V399" s="762" t="s">
        <v>846</v>
      </c>
      <c r="W399" s="760" t="s">
        <v>846</v>
      </c>
      <c r="X399" s="760" t="s">
        <v>971</v>
      </c>
      <c r="Y399" s="763" t="s">
        <v>3265</v>
      </c>
    </row>
    <row r="400" spans="1:25" s="158" customFormat="1">
      <c r="A400" s="759">
        <v>2021</v>
      </c>
      <c r="B400" s="760" t="s">
        <v>4309</v>
      </c>
      <c r="C400" s="760" t="s">
        <v>4310</v>
      </c>
      <c r="D400" s="760" t="s">
        <v>3996</v>
      </c>
      <c r="E400" s="760" t="s">
        <v>3183</v>
      </c>
      <c r="F400" s="760" t="s">
        <v>4074</v>
      </c>
      <c r="G400" s="760">
        <v>14000000</v>
      </c>
      <c r="H400" s="760">
        <v>14000000</v>
      </c>
      <c r="I400" s="760" t="s">
        <v>846</v>
      </c>
      <c r="J400" s="760" t="s">
        <v>846</v>
      </c>
      <c r="K400" s="760" t="s">
        <v>3537</v>
      </c>
      <c r="L400" s="761">
        <v>44368</v>
      </c>
      <c r="M400" s="761">
        <v>44581</v>
      </c>
      <c r="N400" s="760">
        <v>4000000</v>
      </c>
      <c r="O400" s="760">
        <v>60</v>
      </c>
      <c r="P400" s="760" t="s">
        <v>3644</v>
      </c>
      <c r="Q400" s="760" t="s">
        <v>846</v>
      </c>
      <c r="R400" s="760" t="s">
        <v>846</v>
      </c>
      <c r="S400" s="761">
        <v>44701</v>
      </c>
      <c r="T400" s="760" t="s">
        <v>3263</v>
      </c>
      <c r="U400" s="760" t="s">
        <v>846</v>
      </c>
      <c r="V400" s="762" t="s">
        <v>846</v>
      </c>
      <c r="W400" s="760" t="s">
        <v>846</v>
      </c>
      <c r="X400" s="760" t="s">
        <v>3273</v>
      </c>
      <c r="Y400" s="763" t="s">
        <v>3265</v>
      </c>
    </row>
    <row r="401" spans="1:25" s="158" customFormat="1">
      <c r="A401" s="759">
        <v>2021</v>
      </c>
      <c r="B401" s="760" t="s">
        <v>4311</v>
      </c>
      <c r="C401" s="760" t="s">
        <v>4312</v>
      </c>
      <c r="D401" s="760" t="s">
        <v>3996</v>
      </c>
      <c r="E401" s="760" t="s">
        <v>3183</v>
      </c>
      <c r="F401" s="760" t="s">
        <v>4306</v>
      </c>
      <c r="G401" s="764"/>
      <c r="H401" s="760">
        <v>556300000</v>
      </c>
      <c r="I401" s="760" t="s">
        <v>846</v>
      </c>
      <c r="J401" s="760" t="s">
        <v>846</v>
      </c>
      <c r="K401" s="760" t="s">
        <v>3522</v>
      </c>
      <c r="L401" s="761">
        <v>44384</v>
      </c>
      <c r="M401" s="761">
        <v>45168</v>
      </c>
      <c r="N401" s="760">
        <v>0</v>
      </c>
      <c r="O401" s="760">
        <v>420</v>
      </c>
      <c r="P401" s="760" t="s">
        <v>4313</v>
      </c>
      <c r="Q401" s="760" t="s">
        <v>846</v>
      </c>
      <c r="R401" s="760" t="s">
        <v>846</v>
      </c>
      <c r="S401" s="761" t="s">
        <v>846</v>
      </c>
      <c r="T401" s="760" t="s">
        <v>846</v>
      </c>
      <c r="U401" s="760" t="s">
        <v>4314</v>
      </c>
      <c r="V401" s="762" t="s">
        <v>4314</v>
      </c>
      <c r="W401" s="760" t="s">
        <v>4315</v>
      </c>
      <c r="X401" s="760" t="s">
        <v>3273</v>
      </c>
      <c r="Y401" s="763" t="s">
        <v>3265</v>
      </c>
    </row>
    <row r="402" spans="1:25" s="158" customFormat="1">
      <c r="A402" s="759">
        <v>2021</v>
      </c>
      <c r="B402" s="760" t="s">
        <v>2175</v>
      </c>
      <c r="C402" s="760" t="s">
        <v>4316</v>
      </c>
      <c r="D402" s="760" t="s">
        <v>3996</v>
      </c>
      <c r="E402" s="760" t="s">
        <v>3183</v>
      </c>
      <c r="F402" s="760" t="s">
        <v>4317</v>
      </c>
      <c r="G402" s="764"/>
      <c r="H402" s="760">
        <v>946160300</v>
      </c>
      <c r="I402" s="760" t="s">
        <v>846</v>
      </c>
      <c r="J402" s="760" t="s">
        <v>846</v>
      </c>
      <c r="K402" s="760" t="s">
        <v>4318</v>
      </c>
      <c r="L402" s="761">
        <v>44386</v>
      </c>
      <c r="M402" s="761">
        <v>46568</v>
      </c>
      <c r="N402" s="760">
        <v>0</v>
      </c>
      <c r="O402" s="760">
        <v>0</v>
      </c>
      <c r="P402" s="760" t="s">
        <v>330</v>
      </c>
      <c r="Q402" s="760" t="s">
        <v>846</v>
      </c>
      <c r="R402" s="760" t="s">
        <v>846</v>
      </c>
      <c r="S402" s="761" t="s">
        <v>846</v>
      </c>
      <c r="T402" s="760" t="s">
        <v>846</v>
      </c>
      <c r="U402" s="760" t="s">
        <v>846</v>
      </c>
      <c r="V402" s="762" t="s">
        <v>846</v>
      </c>
      <c r="W402" s="760" t="s">
        <v>846</v>
      </c>
      <c r="X402" s="760" t="s">
        <v>971</v>
      </c>
      <c r="Y402" s="763" t="s">
        <v>3265</v>
      </c>
    </row>
    <row r="403" spans="1:25" s="158" customFormat="1">
      <c r="A403" s="759">
        <v>2021</v>
      </c>
      <c r="B403" s="760" t="s">
        <v>4319</v>
      </c>
      <c r="C403" s="760" t="s">
        <v>4320</v>
      </c>
      <c r="D403" s="760" t="s">
        <v>3996</v>
      </c>
      <c r="E403" s="760" t="s">
        <v>3183</v>
      </c>
      <c r="F403" s="760" t="s">
        <v>4321</v>
      </c>
      <c r="G403" s="760">
        <v>8000000</v>
      </c>
      <c r="H403" s="760">
        <v>8000000</v>
      </c>
      <c r="I403" s="760" t="s">
        <v>846</v>
      </c>
      <c r="J403" s="760" t="s">
        <v>846</v>
      </c>
      <c r="K403" s="760" t="s">
        <v>3271</v>
      </c>
      <c r="L403" s="761">
        <v>44389</v>
      </c>
      <c r="M403" s="761">
        <v>44511</v>
      </c>
      <c r="N403" s="760">
        <v>0</v>
      </c>
      <c r="O403" s="760">
        <v>0</v>
      </c>
      <c r="P403" s="760" t="s">
        <v>4018</v>
      </c>
      <c r="Q403" s="760" t="s">
        <v>846</v>
      </c>
      <c r="R403" s="760" t="s">
        <v>846</v>
      </c>
      <c r="S403" s="761">
        <v>44690</v>
      </c>
      <c r="T403" s="760" t="s">
        <v>3263</v>
      </c>
      <c r="U403" s="760" t="s">
        <v>846</v>
      </c>
      <c r="V403" s="762" t="s">
        <v>846</v>
      </c>
      <c r="W403" s="760" t="s">
        <v>846</v>
      </c>
      <c r="X403" s="760" t="s">
        <v>3273</v>
      </c>
      <c r="Y403" s="763" t="s">
        <v>3265</v>
      </c>
    </row>
    <row r="404" spans="1:25" s="158" customFormat="1">
      <c r="A404" s="759">
        <v>2021</v>
      </c>
      <c r="B404" s="760" t="s">
        <v>4322</v>
      </c>
      <c r="C404" s="760" t="s">
        <v>4323</v>
      </c>
      <c r="D404" s="760" t="s">
        <v>3996</v>
      </c>
      <c r="E404" s="760" t="s">
        <v>3183</v>
      </c>
      <c r="F404" s="760" t="s">
        <v>289</v>
      </c>
      <c r="G404" s="760">
        <v>21805000</v>
      </c>
      <c r="H404" s="760">
        <v>21805000</v>
      </c>
      <c r="I404" s="760" t="s">
        <v>846</v>
      </c>
      <c r="J404" s="760" t="s">
        <v>846</v>
      </c>
      <c r="K404" s="760" t="s">
        <v>3276</v>
      </c>
      <c r="L404" s="761">
        <v>44391</v>
      </c>
      <c r="M404" s="761">
        <v>44543</v>
      </c>
      <c r="N404" s="760">
        <v>0</v>
      </c>
      <c r="O404" s="760">
        <v>0</v>
      </c>
      <c r="P404" s="760" t="s">
        <v>4018</v>
      </c>
      <c r="Q404" s="760" t="s">
        <v>846</v>
      </c>
      <c r="R404" s="760" t="s">
        <v>846</v>
      </c>
      <c r="S404" s="761">
        <v>44724</v>
      </c>
      <c r="T404" s="760" t="s">
        <v>3263</v>
      </c>
      <c r="U404" s="760" t="s">
        <v>846</v>
      </c>
      <c r="V404" s="762" t="s">
        <v>846</v>
      </c>
      <c r="W404" s="760" t="s">
        <v>846</v>
      </c>
      <c r="X404" s="760" t="s">
        <v>3273</v>
      </c>
      <c r="Y404" s="763" t="s">
        <v>3265</v>
      </c>
    </row>
    <row r="405" spans="1:25" s="158" customFormat="1">
      <c r="A405" s="759">
        <v>2021</v>
      </c>
      <c r="B405" s="760" t="s">
        <v>4324</v>
      </c>
      <c r="C405" s="760" t="s">
        <v>4325</v>
      </c>
      <c r="D405" s="760" t="s">
        <v>3996</v>
      </c>
      <c r="E405" s="760" t="s">
        <v>3183</v>
      </c>
      <c r="F405" s="760" t="s">
        <v>228</v>
      </c>
      <c r="G405" s="760">
        <v>33000000</v>
      </c>
      <c r="H405" s="760">
        <v>33000000</v>
      </c>
      <c r="I405" s="760" t="s">
        <v>846</v>
      </c>
      <c r="J405" s="760" t="s">
        <v>846</v>
      </c>
      <c r="K405" s="760" t="s">
        <v>3261</v>
      </c>
      <c r="L405" s="761">
        <v>44392</v>
      </c>
      <c r="M405" s="761">
        <v>44582</v>
      </c>
      <c r="N405" s="760">
        <v>0</v>
      </c>
      <c r="O405" s="760">
        <v>0</v>
      </c>
      <c r="P405" s="760" t="s">
        <v>103</v>
      </c>
      <c r="Q405" s="760" t="s">
        <v>846</v>
      </c>
      <c r="R405" s="760" t="s">
        <v>846</v>
      </c>
      <c r="S405" s="761">
        <v>44772</v>
      </c>
      <c r="T405" s="760" t="s">
        <v>3263</v>
      </c>
      <c r="U405" s="760" t="s">
        <v>846</v>
      </c>
      <c r="V405" s="762" t="s">
        <v>846</v>
      </c>
      <c r="W405" s="760" t="s">
        <v>846</v>
      </c>
      <c r="X405" s="760" t="s">
        <v>3273</v>
      </c>
      <c r="Y405" s="763" t="s">
        <v>3265</v>
      </c>
    </row>
    <row r="406" spans="1:25" s="158" customFormat="1">
      <c r="A406" s="759">
        <v>2021</v>
      </c>
      <c r="B406" s="760" t="s">
        <v>4326</v>
      </c>
      <c r="C406" s="760" t="s">
        <v>4005</v>
      </c>
      <c r="D406" s="760" t="s">
        <v>3996</v>
      </c>
      <c r="E406" s="760" t="s">
        <v>3183</v>
      </c>
      <c r="F406" s="760" t="s">
        <v>176</v>
      </c>
      <c r="G406" s="760">
        <v>14940000</v>
      </c>
      <c r="H406" s="760">
        <v>14940000</v>
      </c>
      <c r="I406" s="760" t="s">
        <v>846</v>
      </c>
      <c r="J406" s="760" t="s">
        <v>846</v>
      </c>
      <c r="K406" s="760" t="s">
        <v>4327</v>
      </c>
      <c r="L406" s="761">
        <v>44407</v>
      </c>
      <c r="M406" s="761">
        <v>44575</v>
      </c>
      <c r="N406" s="760">
        <v>1440000</v>
      </c>
      <c r="O406" s="760">
        <v>16</v>
      </c>
      <c r="P406" s="760" t="s">
        <v>4006</v>
      </c>
      <c r="Q406" s="760" t="s">
        <v>846</v>
      </c>
      <c r="R406" s="760" t="s">
        <v>846</v>
      </c>
      <c r="S406" s="761">
        <v>44752</v>
      </c>
      <c r="T406" s="760" t="s">
        <v>3263</v>
      </c>
      <c r="U406" s="760" t="s">
        <v>846</v>
      </c>
      <c r="V406" s="762" t="s">
        <v>846</v>
      </c>
      <c r="W406" s="760" t="s">
        <v>846</v>
      </c>
      <c r="X406" s="760" t="s">
        <v>3273</v>
      </c>
      <c r="Y406" s="763" t="s">
        <v>3265</v>
      </c>
    </row>
    <row r="407" spans="1:25" s="158" customFormat="1">
      <c r="A407" s="759">
        <v>2021</v>
      </c>
      <c r="B407" s="760" t="s">
        <v>4328</v>
      </c>
      <c r="C407" s="760" t="s">
        <v>4329</v>
      </c>
      <c r="D407" s="760" t="s">
        <v>3996</v>
      </c>
      <c r="E407" s="760" t="s">
        <v>3183</v>
      </c>
      <c r="F407" s="760" t="s">
        <v>3567</v>
      </c>
      <c r="G407" s="760">
        <v>11410000</v>
      </c>
      <c r="H407" s="760">
        <v>11410000</v>
      </c>
      <c r="I407" s="760" t="s">
        <v>846</v>
      </c>
      <c r="J407" s="760" t="s">
        <v>846</v>
      </c>
      <c r="K407" s="760" t="s">
        <v>4330</v>
      </c>
      <c r="L407" s="761">
        <v>44410</v>
      </c>
      <c r="M407" s="761">
        <v>44575</v>
      </c>
      <c r="N407" s="760">
        <v>910000</v>
      </c>
      <c r="O407" s="760">
        <v>13</v>
      </c>
      <c r="P407" s="760" t="s">
        <v>4006</v>
      </c>
      <c r="Q407" s="760" t="s">
        <v>846</v>
      </c>
      <c r="R407" s="760" t="s">
        <v>846</v>
      </c>
      <c r="S407" s="761">
        <v>44602</v>
      </c>
      <c r="T407" s="760" t="s">
        <v>3263</v>
      </c>
      <c r="U407" s="760" t="s">
        <v>846</v>
      </c>
      <c r="V407" s="762" t="s">
        <v>846</v>
      </c>
      <c r="W407" s="760" t="s">
        <v>846</v>
      </c>
      <c r="X407" s="760" t="s">
        <v>3273</v>
      </c>
      <c r="Y407" s="763" t="s">
        <v>3265</v>
      </c>
    </row>
    <row r="408" spans="1:25" s="158" customFormat="1">
      <c r="A408" s="759">
        <v>2021</v>
      </c>
      <c r="B408" s="760" t="s">
        <v>4331</v>
      </c>
      <c r="C408" s="760" t="s">
        <v>4030</v>
      </c>
      <c r="D408" s="760" t="s">
        <v>3996</v>
      </c>
      <c r="E408" s="760" t="s">
        <v>3183</v>
      </c>
      <c r="F408" s="760" t="s">
        <v>4031</v>
      </c>
      <c r="G408" s="760">
        <v>24300000</v>
      </c>
      <c r="H408" s="760">
        <v>24300000</v>
      </c>
      <c r="I408" s="760" t="s">
        <v>846</v>
      </c>
      <c r="J408" s="760" t="s">
        <v>846</v>
      </c>
      <c r="K408" s="760" t="s">
        <v>4332</v>
      </c>
      <c r="L408" s="761">
        <v>44411</v>
      </c>
      <c r="M408" s="761">
        <v>44575</v>
      </c>
      <c r="N408" s="760">
        <v>1800000</v>
      </c>
      <c r="O408" s="760">
        <v>12</v>
      </c>
      <c r="P408" s="760" t="s">
        <v>4333</v>
      </c>
      <c r="Q408" s="760" t="s">
        <v>846</v>
      </c>
      <c r="R408" s="760" t="s">
        <v>846</v>
      </c>
      <c r="S408" s="761">
        <v>44754</v>
      </c>
      <c r="T408" s="760" t="s">
        <v>3263</v>
      </c>
      <c r="U408" s="760" t="s">
        <v>846</v>
      </c>
      <c r="V408" s="762" t="s">
        <v>846</v>
      </c>
      <c r="W408" s="760" t="s">
        <v>846</v>
      </c>
      <c r="X408" s="760" t="s">
        <v>3273</v>
      </c>
      <c r="Y408" s="763" t="s">
        <v>3265</v>
      </c>
    </row>
    <row r="409" spans="1:25" s="158" customFormat="1">
      <c r="A409" s="759">
        <v>2021</v>
      </c>
      <c r="B409" s="760" t="s">
        <v>2120</v>
      </c>
      <c r="C409" s="760" t="s">
        <v>4334</v>
      </c>
      <c r="D409" s="760" t="s">
        <v>3996</v>
      </c>
      <c r="E409" s="760" t="s">
        <v>3183</v>
      </c>
      <c r="F409" s="760" t="s">
        <v>4335</v>
      </c>
      <c r="G409" s="764"/>
      <c r="H409" s="760">
        <v>485462825</v>
      </c>
      <c r="I409" s="760" t="s">
        <v>846</v>
      </c>
      <c r="J409" s="760" t="s">
        <v>846</v>
      </c>
      <c r="K409" s="760" t="s">
        <v>4336</v>
      </c>
      <c r="L409" s="761">
        <v>44393</v>
      </c>
      <c r="M409" s="761">
        <v>44804</v>
      </c>
      <c r="N409" s="760">
        <v>0</v>
      </c>
      <c r="O409" s="760">
        <v>46</v>
      </c>
      <c r="P409" s="760" t="s">
        <v>4337</v>
      </c>
      <c r="Q409" s="760" t="s">
        <v>846</v>
      </c>
      <c r="R409" s="760" t="s">
        <v>846</v>
      </c>
      <c r="S409" s="761" t="s">
        <v>846</v>
      </c>
      <c r="T409" s="760" t="s">
        <v>846</v>
      </c>
      <c r="U409" s="760" t="s">
        <v>846</v>
      </c>
      <c r="V409" s="762" t="s">
        <v>846</v>
      </c>
      <c r="W409" s="760" t="s">
        <v>846</v>
      </c>
      <c r="X409" s="760" t="s">
        <v>3273</v>
      </c>
      <c r="Y409" s="763" t="s">
        <v>3265</v>
      </c>
    </row>
    <row r="410" spans="1:25" s="158" customFormat="1">
      <c r="A410" s="759">
        <v>2021</v>
      </c>
      <c r="B410" s="760" t="s">
        <v>4338</v>
      </c>
      <c r="C410" s="760" t="s">
        <v>4339</v>
      </c>
      <c r="D410" s="760" t="s">
        <v>3996</v>
      </c>
      <c r="E410" s="760" t="s">
        <v>3183</v>
      </c>
      <c r="F410" s="760" t="s">
        <v>4159</v>
      </c>
      <c r="G410" s="760">
        <v>10000000</v>
      </c>
      <c r="H410" s="760">
        <v>10000000</v>
      </c>
      <c r="I410" s="760" t="s">
        <v>846</v>
      </c>
      <c r="J410" s="760" t="s">
        <v>846</v>
      </c>
      <c r="K410" s="760" t="s">
        <v>3271</v>
      </c>
      <c r="L410" s="761">
        <v>44404</v>
      </c>
      <c r="M410" s="761">
        <v>44495</v>
      </c>
      <c r="N410" s="760">
        <v>0</v>
      </c>
      <c r="O410" s="760">
        <v>0</v>
      </c>
      <c r="P410" s="760" t="s">
        <v>4035</v>
      </c>
      <c r="Q410" s="760" t="s">
        <v>846</v>
      </c>
      <c r="R410" s="760" t="s">
        <v>846</v>
      </c>
      <c r="S410" s="761">
        <v>44707</v>
      </c>
      <c r="T410" s="760" t="s">
        <v>3263</v>
      </c>
      <c r="U410" s="760" t="s">
        <v>846</v>
      </c>
      <c r="V410" s="762" t="s">
        <v>846</v>
      </c>
      <c r="W410" s="760" t="s">
        <v>846</v>
      </c>
      <c r="X410" s="760" t="s">
        <v>3273</v>
      </c>
      <c r="Y410" s="763" t="s">
        <v>3265</v>
      </c>
    </row>
    <row r="411" spans="1:25" s="158" customFormat="1">
      <c r="A411" s="759">
        <v>2021</v>
      </c>
      <c r="B411" s="760" t="s">
        <v>4340</v>
      </c>
      <c r="C411" s="760" t="s">
        <v>4341</v>
      </c>
      <c r="D411" s="760" t="s">
        <v>3996</v>
      </c>
      <c r="E411" s="760" t="s">
        <v>3183</v>
      </c>
      <c r="F411" s="760" t="s">
        <v>4149</v>
      </c>
      <c r="G411" s="760">
        <v>24712332</v>
      </c>
      <c r="H411" s="760">
        <v>24712332</v>
      </c>
      <c r="I411" s="760" t="s">
        <v>846</v>
      </c>
      <c r="J411" s="760" t="s">
        <v>846</v>
      </c>
      <c r="K411" s="760" t="s">
        <v>4342</v>
      </c>
      <c r="L411" s="761">
        <v>44404</v>
      </c>
      <c r="M411" s="761">
        <v>44576</v>
      </c>
      <c r="N411" s="760">
        <v>2907332</v>
      </c>
      <c r="O411" s="760">
        <v>20</v>
      </c>
      <c r="P411" s="760" t="s">
        <v>4018</v>
      </c>
      <c r="Q411" s="760" t="s">
        <v>846</v>
      </c>
      <c r="R411" s="760" t="s">
        <v>846</v>
      </c>
      <c r="S411" s="761">
        <v>44734</v>
      </c>
      <c r="T411" s="760" t="s">
        <v>3263</v>
      </c>
      <c r="U411" s="760" t="s">
        <v>846</v>
      </c>
      <c r="V411" s="762" t="s">
        <v>846</v>
      </c>
      <c r="W411" s="760" t="s">
        <v>846</v>
      </c>
      <c r="X411" s="760" t="s">
        <v>3273</v>
      </c>
      <c r="Y411" s="763" t="s">
        <v>3265</v>
      </c>
    </row>
    <row r="412" spans="1:25" s="158" customFormat="1">
      <c r="A412" s="759">
        <v>2021</v>
      </c>
      <c r="B412" s="760" t="s">
        <v>4343</v>
      </c>
      <c r="C412" s="760" t="s">
        <v>4344</v>
      </c>
      <c r="D412" s="760" t="s">
        <v>3996</v>
      </c>
      <c r="E412" s="760" t="s">
        <v>3183</v>
      </c>
      <c r="F412" s="760" t="s">
        <v>4345</v>
      </c>
      <c r="G412" s="760">
        <v>17710000</v>
      </c>
      <c r="H412" s="760">
        <v>17710000</v>
      </c>
      <c r="I412" s="760" t="s">
        <v>846</v>
      </c>
      <c r="J412" s="760" t="s">
        <v>846</v>
      </c>
      <c r="K412" s="760" t="s">
        <v>4346</v>
      </c>
      <c r="L412" s="761">
        <v>44406</v>
      </c>
      <c r="M412" s="761">
        <v>44569</v>
      </c>
      <c r="N412" s="760">
        <v>4510000</v>
      </c>
      <c r="O412" s="760">
        <v>41</v>
      </c>
      <c r="P412" s="760" t="s">
        <v>4006</v>
      </c>
      <c r="Q412" s="760" t="s">
        <v>846</v>
      </c>
      <c r="R412" s="760" t="s">
        <v>846</v>
      </c>
      <c r="S412" s="761">
        <v>44720</v>
      </c>
      <c r="T412" s="760" t="s">
        <v>3263</v>
      </c>
      <c r="U412" s="760" t="s">
        <v>846</v>
      </c>
      <c r="V412" s="762" t="s">
        <v>846</v>
      </c>
      <c r="W412" s="760" t="s">
        <v>846</v>
      </c>
      <c r="X412" s="760" t="s">
        <v>3273</v>
      </c>
      <c r="Y412" s="763" t="s">
        <v>3265</v>
      </c>
    </row>
    <row r="413" spans="1:25" s="158" customFormat="1">
      <c r="A413" s="759">
        <v>2021</v>
      </c>
      <c r="B413" s="760" t="s">
        <v>4347</v>
      </c>
      <c r="C413" s="760" t="s">
        <v>4348</v>
      </c>
      <c r="D413" s="760" t="s">
        <v>3996</v>
      </c>
      <c r="E413" s="760" t="s">
        <v>3183</v>
      </c>
      <c r="F413" s="760" t="s">
        <v>4349</v>
      </c>
      <c r="G413" s="760">
        <v>26720000</v>
      </c>
      <c r="H413" s="760">
        <v>26720000</v>
      </c>
      <c r="I413" s="760" t="s">
        <v>846</v>
      </c>
      <c r="J413" s="760" t="s">
        <v>846</v>
      </c>
      <c r="K413" s="760" t="s">
        <v>4350</v>
      </c>
      <c r="L413" s="761">
        <v>44407</v>
      </c>
      <c r="M413" s="761">
        <v>44576</v>
      </c>
      <c r="N413" s="760">
        <v>7520000</v>
      </c>
      <c r="O413" s="760">
        <v>47</v>
      </c>
      <c r="P413" s="760" t="s">
        <v>4018</v>
      </c>
      <c r="Q413" s="760" t="s">
        <v>846</v>
      </c>
      <c r="R413" s="760" t="s">
        <v>846</v>
      </c>
      <c r="S413" s="761">
        <v>44714</v>
      </c>
      <c r="T413" s="760" t="s">
        <v>3263</v>
      </c>
      <c r="U413" s="760" t="s">
        <v>846</v>
      </c>
      <c r="V413" s="762" t="s">
        <v>846</v>
      </c>
      <c r="W413" s="760" t="s">
        <v>846</v>
      </c>
      <c r="X413" s="760" t="s">
        <v>3273</v>
      </c>
      <c r="Y413" s="763" t="s">
        <v>3265</v>
      </c>
    </row>
    <row r="414" spans="1:25" s="158" customFormat="1">
      <c r="A414" s="759">
        <v>2021</v>
      </c>
      <c r="B414" s="760" t="s">
        <v>4351</v>
      </c>
      <c r="C414" s="760" t="s">
        <v>4352</v>
      </c>
      <c r="D414" s="760" t="s">
        <v>3996</v>
      </c>
      <c r="E414" s="760" t="s">
        <v>3183</v>
      </c>
      <c r="F414" s="760" t="s">
        <v>1373</v>
      </c>
      <c r="G414" s="760">
        <v>23000000</v>
      </c>
      <c r="H414" s="760">
        <v>23000000</v>
      </c>
      <c r="I414" s="760" t="s">
        <v>846</v>
      </c>
      <c r="J414" s="760" t="s">
        <v>846</v>
      </c>
      <c r="K414" s="760" t="s">
        <v>3276</v>
      </c>
      <c r="L414" s="761">
        <v>44412</v>
      </c>
      <c r="M414" s="761">
        <v>44564</v>
      </c>
      <c r="N414" s="760">
        <v>4600000</v>
      </c>
      <c r="O414" s="760">
        <v>30</v>
      </c>
      <c r="P414" s="760" t="s">
        <v>4018</v>
      </c>
      <c r="Q414" s="760" t="s">
        <v>846</v>
      </c>
      <c r="R414" s="760" t="s">
        <v>846</v>
      </c>
      <c r="S414" s="761">
        <v>44717</v>
      </c>
      <c r="T414" s="760" t="s">
        <v>3263</v>
      </c>
      <c r="U414" s="760" t="s">
        <v>846</v>
      </c>
      <c r="V414" s="762" t="s">
        <v>846</v>
      </c>
      <c r="W414" s="760" t="s">
        <v>846</v>
      </c>
      <c r="X414" s="760" t="s">
        <v>3273</v>
      </c>
      <c r="Y414" s="763" t="s">
        <v>3265</v>
      </c>
    </row>
    <row r="415" spans="1:25" s="158" customFormat="1">
      <c r="A415" s="759">
        <v>2021</v>
      </c>
      <c r="B415" s="760" t="s">
        <v>4353</v>
      </c>
      <c r="C415" s="760" t="s">
        <v>4354</v>
      </c>
      <c r="D415" s="760" t="s">
        <v>3996</v>
      </c>
      <c r="E415" s="760" t="s">
        <v>3183</v>
      </c>
      <c r="F415" s="760" t="s">
        <v>3296</v>
      </c>
      <c r="G415" s="760">
        <v>12480000</v>
      </c>
      <c r="H415" s="760">
        <v>12480000</v>
      </c>
      <c r="I415" s="760" t="s">
        <v>846</v>
      </c>
      <c r="J415" s="760" t="s">
        <v>846</v>
      </c>
      <c r="K415" s="760" t="s">
        <v>4355</v>
      </c>
      <c r="L415" s="761">
        <v>44418</v>
      </c>
      <c r="M415" s="761">
        <v>44576</v>
      </c>
      <c r="N415" s="760">
        <v>480000</v>
      </c>
      <c r="O415" s="760">
        <v>6</v>
      </c>
      <c r="P415" s="760" t="s">
        <v>67</v>
      </c>
      <c r="Q415" s="760" t="s">
        <v>846</v>
      </c>
      <c r="R415" s="760" t="s">
        <v>846</v>
      </c>
      <c r="S415" s="761">
        <v>44760</v>
      </c>
      <c r="T415" s="760" t="s">
        <v>3263</v>
      </c>
      <c r="U415" s="760" t="s">
        <v>846</v>
      </c>
      <c r="V415" s="762" t="s">
        <v>846</v>
      </c>
      <c r="W415" s="760" t="s">
        <v>846</v>
      </c>
      <c r="X415" s="760" t="s">
        <v>3273</v>
      </c>
      <c r="Y415" s="763" t="s">
        <v>3265</v>
      </c>
    </row>
    <row r="416" spans="1:25" s="158" customFormat="1">
      <c r="A416" s="759">
        <v>2021</v>
      </c>
      <c r="B416" s="760" t="s">
        <v>4356</v>
      </c>
      <c r="C416" s="760" t="s">
        <v>4003</v>
      </c>
      <c r="D416" s="760" t="s">
        <v>3996</v>
      </c>
      <c r="E416" s="760" t="s">
        <v>3183</v>
      </c>
      <c r="F416" s="760" t="s">
        <v>81</v>
      </c>
      <c r="G416" s="760">
        <v>12640000</v>
      </c>
      <c r="H416" s="760">
        <v>12640000</v>
      </c>
      <c r="I416" s="760" t="s">
        <v>846</v>
      </c>
      <c r="J416" s="760" t="s">
        <v>846</v>
      </c>
      <c r="K416" s="760" t="s">
        <v>4357</v>
      </c>
      <c r="L416" s="761">
        <v>44418</v>
      </c>
      <c r="M416" s="761">
        <v>44578</v>
      </c>
      <c r="N416" s="760">
        <v>640000</v>
      </c>
      <c r="O416" s="760">
        <v>8</v>
      </c>
      <c r="P416" s="760" t="s">
        <v>67</v>
      </c>
      <c r="Q416" s="760" t="s">
        <v>846</v>
      </c>
      <c r="R416" s="760" t="s">
        <v>846</v>
      </c>
      <c r="S416" s="761">
        <v>44761</v>
      </c>
      <c r="T416" s="760" t="s">
        <v>3263</v>
      </c>
      <c r="U416" s="760" t="s">
        <v>846</v>
      </c>
      <c r="V416" s="762" t="s">
        <v>846</v>
      </c>
      <c r="W416" s="760" t="s">
        <v>846</v>
      </c>
      <c r="X416" s="760" t="s">
        <v>3273</v>
      </c>
      <c r="Y416" s="763" t="s">
        <v>3265</v>
      </c>
    </row>
    <row r="417" spans="1:25" s="158" customFormat="1">
      <c r="A417" s="759">
        <v>2021</v>
      </c>
      <c r="B417" s="760" t="s">
        <v>4358</v>
      </c>
      <c r="C417" s="760" t="s">
        <v>4041</v>
      </c>
      <c r="D417" s="760" t="s">
        <v>3996</v>
      </c>
      <c r="E417" s="760" t="s">
        <v>3183</v>
      </c>
      <c r="F417" s="760" t="s">
        <v>165</v>
      </c>
      <c r="G417" s="760">
        <v>12480000</v>
      </c>
      <c r="H417" s="760">
        <v>12480000</v>
      </c>
      <c r="I417" s="760" t="s">
        <v>846</v>
      </c>
      <c r="J417" s="760" t="s">
        <v>846</v>
      </c>
      <c r="K417" s="760" t="s">
        <v>4355</v>
      </c>
      <c r="L417" s="761">
        <v>44417</v>
      </c>
      <c r="M417" s="761">
        <v>44575</v>
      </c>
      <c r="N417" s="760">
        <v>480000</v>
      </c>
      <c r="O417" s="760">
        <v>6</v>
      </c>
      <c r="P417" s="760" t="s">
        <v>3542</v>
      </c>
      <c r="Q417" s="760" t="s">
        <v>846</v>
      </c>
      <c r="R417" s="760" t="s">
        <v>846</v>
      </c>
      <c r="S417" s="761">
        <v>44728</v>
      </c>
      <c r="T417" s="760" t="s">
        <v>3263</v>
      </c>
      <c r="U417" s="760" t="s">
        <v>846</v>
      </c>
      <c r="V417" s="762" t="s">
        <v>846</v>
      </c>
      <c r="W417" s="760" t="s">
        <v>846</v>
      </c>
      <c r="X417" s="760" t="s">
        <v>3273</v>
      </c>
      <c r="Y417" s="763" t="s">
        <v>3265</v>
      </c>
    </row>
    <row r="418" spans="1:25" s="158" customFormat="1">
      <c r="A418" s="759">
        <v>2021</v>
      </c>
      <c r="B418" s="760" t="s">
        <v>4359</v>
      </c>
      <c r="C418" s="760" t="s">
        <v>4360</v>
      </c>
      <c r="D418" s="760" t="s">
        <v>3996</v>
      </c>
      <c r="E418" s="760" t="s">
        <v>3183</v>
      </c>
      <c r="F418" s="760" t="s">
        <v>4361</v>
      </c>
      <c r="G418" s="760">
        <v>13500000</v>
      </c>
      <c r="H418" s="760">
        <v>13500000</v>
      </c>
      <c r="I418" s="760" t="s">
        <v>846</v>
      </c>
      <c r="J418" s="760" t="s">
        <v>846</v>
      </c>
      <c r="K418" s="760" t="s">
        <v>3276</v>
      </c>
      <c r="L418" s="761">
        <v>44419</v>
      </c>
      <c r="M418" s="761">
        <v>44571</v>
      </c>
      <c r="N418" s="760">
        <v>2700000</v>
      </c>
      <c r="O418" s="760">
        <v>30</v>
      </c>
      <c r="P418" s="760" t="s">
        <v>4006</v>
      </c>
      <c r="Q418" s="760" t="s">
        <v>846</v>
      </c>
      <c r="R418" s="760" t="s">
        <v>846</v>
      </c>
      <c r="S418" s="761">
        <v>44743</v>
      </c>
      <c r="T418" s="760" t="s">
        <v>3263</v>
      </c>
      <c r="U418" s="760" t="s">
        <v>846</v>
      </c>
      <c r="V418" s="762" t="s">
        <v>846</v>
      </c>
      <c r="W418" s="760" t="s">
        <v>846</v>
      </c>
      <c r="X418" s="760" t="s">
        <v>3273</v>
      </c>
      <c r="Y418" s="763" t="s">
        <v>3265</v>
      </c>
    </row>
    <row r="419" spans="1:25" s="158" customFormat="1">
      <c r="A419" s="759">
        <v>2021</v>
      </c>
      <c r="B419" s="760" t="s">
        <v>4362</v>
      </c>
      <c r="C419" s="760" t="s">
        <v>4363</v>
      </c>
      <c r="D419" s="760" t="s">
        <v>3996</v>
      </c>
      <c r="E419" s="760" t="s">
        <v>3183</v>
      </c>
      <c r="F419" s="760" t="s">
        <v>4184</v>
      </c>
      <c r="G419" s="760">
        <v>21514267</v>
      </c>
      <c r="H419" s="760">
        <v>21514267</v>
      </c>
      <c r="I419" s="760" t="s">
        <v>846</v>
      </c>
      <c r="J419" s="760" t="s">
        <v>846</v>
      </c>
      <c r="K419" s="760" t="s">
        <v>4364</v>
      </c>
      <c r="L419" s="761">
        <v>44421</v>
      </c>
      <c r="M419" s="761">
        <v>44570</v>
      </c>
      <c r="N419" s="760">
        <v>4070267</v>
      </c>
      <c r="O419" s="760">
        <v>28</v>
      </c>
      <c r="P419" s="760" t="s">
        <v>4217</v>
      </c>
      <c r="Q419" s="760" t="s">
        <v>846</v>
      </c>
      <c r="R419" s="760" t="s">
        <v>846</v>
      </c>
      <c r="S419" s="761">
        <v>44725</v>
      </c>
      <c r="T419" s="760" t="s">
        <v>3263</v>
      </c>
      <c r="U419" s="760" t="s">
        <v>846</v>
      </c>
      <c r="V419" s="762" t="s">
        <v>846</v>
      </c>
      <c r="W419" s="760" t="s">
        <v>846</v>
      </c>
      <c r="X419" s="760" t="s">
        <v>3273</v>
      </c>
      <c r="Y419" s="763" t="s">
        <v>3265</v>
      </c>
    </row>
    <row r="420" spans="1:25" s="158" customFormat="1">
      <c r="A420" s="759">
        <v>2021</v>
      </c>
      <c r="B420" s="760" t="s">
        <v>4365</v>
      </c>
      <c r="C420" s="760" t="s">
        <v>4366</v>
      </c>
      <c r="D420" s="760" t="s">
        <v>3996</v>
      </c>
      <c r="E420" s="760" t="s">
        <v>3183</v>
      </c>
      <c r="F420" s="760" t="s">
        <v>1668</v>
      </c>
      <c r="G420" s="760">
        <v>22500000</v>
      </c>
      <c r="H420" s="760">
        <v>22500000</v>
      </c>
      <c r="I420" s="760" t="s">
        <v>846</v>
      </c>
      <c r="J420" s="760" t="s">
        <v>846</v>
      </c>
      <c r="K420" s="760" t="s">
        <v>3276</v>
      </c>
      <c r="L420" s="761">
        <v>44421</v>
      </c>
      <c r="M420" s="761">
        <v>44573</v>
      </c>
      <c r="N420" s="760">
        <v>4500000</v>
      </c>
      <c r="O420" s="760">
        <v>30</v>
      </c>
      <c r="P420" s="760" t="s">
        <v>56</v>
      </c>
      <c r="Q420" s="760" t="s">
        <v>846</v>
      </c>
      <c r="R420" s="760" t="s">
        <v>846</v>
      </c>
      <c r="S420" s="761">
        <v>44725</v>
      </c>
      <c r="T420" s="760" t="s">
        <v>3263</v>
      </c>
      <c r="U420" s="760" t="s">
        <v>846</v>
      </c>
      <c r="V420" s="762" t="s">
        <v>846</v>
      </c>
      <c r="W420" s="760" t="s">
        <v>846</v>
      </c>
      <c r="X420" s="760" t="s">
        <v>3273</v>
      </c>
      <c r="Y420" s="763" t="s">
        <v>3265</v>
      </c>
    </row>
    <row r="421" spans="1:25" s="158" customFormat="1">
      <c r="A421" s="759">
        <v>2021</v>
      </c>
      <c r="B421" s="760" t="s">
        <v>4367</v>
      </c>
      <c r="C421" s="760" t="s">
        <v>4368</v>
      </c>
      <c r="D421" s="760" t="s">
        <v>3996</v>
      </c>
      <c r="E421" s="760" t="s">
        <v>3183</v>
      </c>
      <c r="F421" s="760" t="s">
        <v>4369</v>
      </c>
      <c r="G421" s="760">
        <v>16566667</v>
      </c>
      <c r="H421" s="760">
        <v>16566667</v>
      </c>
      <c r="I421" s="760" t="s">
        <v>846</v>
      </c>
      <c r="J421" s="760" t="s">
        <v>846</v>
      </c>
      <c r="K421" s="760" t="s">
        <v>4370</v>
      </c>
      <c r="L421" s="761">
        <v>44425</v>
      </c>
      <c r="M421" s="761">
        <v>44575</v>
      </c>
      <c r="N421" s="760">
        <v>2566667</v>
      </c>
      <c r="O421" s="760">
        <v>22</v>
      </c>
      <c r="P421" s="760" t="s">
        <v>3997</v>
      </c>
      <c r="Q421" s="760" t="s">
        <v>846</v>
      </c>
      <c r="R421" s="760" t="s">
        <v>846</v>
      </c>
      <c r="S421" s="761">
        <v>44725</v>
      </c>
      <c r="T421" s="760" t="s">
        <v>3263</v>
      </c>
      <c r="U421" s="760" t="s">
        <v>846</v>
      </c>
      <c r="V421" s="762" t="s">
        <v>846</v>
      </c>
      <c r="W421" s="760" t="s">
        <v>846</v>
      </c>
      <c r="X421" s="760" t="s">
        <v>3273</v>
      </c>
      <c r="Y421" s="763" t="s">
        <v>3265</v>
      </c>
    </row>
    <row r="422" spans="1:25" s="158" customFormat="1">
      <c r="A422" s="759">
        <v>2021</v>
      </c>
      <c r="B422" s="760" t="s">
        <v>2114</v>
      </c>
      <c r="C422" s="760" t="s">
        <v>4371</v>
      </c>
      <c r="D422" s="760" t="s">
        <v>3996</v>
      </c>
      <c r="E422" s="760" t="s">
        <v>3183</v>
      </c>
      <c r="F422" s="760" t="s">
        <v>4372</v>
      </c>
      <c r="G422" s="764"/>
      <c r="H422" s="760">
        <v>88781194</v>
      </c>
      <c r="I422" s="760" t="s">
        <v>846</v>
      </c>
      <c r="J422" s="760" t="s">
        <v>846</v>
      </c>
      <c r="K422" s="760" t="s">
        <v>4373</v>
      </c>
      <c r="L422" s="761">
        <v>44445</v>
      </c>
      <c r="M422" s="761">
        <v>45046</v>
      </c>
      <c r="N422" s="760">
        <v>0</v>
      </c>
      <c r="O422" s="760">
        <v>180</v>
      </c>
      <c r="P422" s="760" t="s">
        <v>4374</v>
      </c>
      <c r="Q422" s="760" t="s">
        <v>846</v>
      </c>
      <c r="R422" s="760" t="s">
        <v>846</v>
      </c>
      <c r="S422" s="761" t="s">
        <v>846</v>
      </c>
      <c r="T422" s="760" t="s">
        <v>846</v>
      </c>
      <c r="U422" s="760" t="s">
        <v>4314</v>
      </c>
      <c r="V422" s="762" t="s">
        <v>4314</v>
      </c>
      <c r="W422" s="760" t="s">
        <v>4315</v>
      </c>
      <c r="X422" s="760" t="s">
        <v>3273</v>
      </c>
      <c r="Y422" s="763" t="s">
        <v>3265</v>
      </c>
    </row>
    <row r="423" spans="1:25" s="158" customFormat="1">
      <c r="A423" s="759">
        <v>2021</v>
      </c>
      <c r="B423" s="760" t="s">
        <v>4375</v>
      </c>
      <c r="C423" s="760" t="s">
        <v>4376</v>
      </c>
      <c r="D423" s="760" t="s">
        <v>3996</v>
      </c>
      <c r="E423" s="760" t="s">
        <v>3183</v>
      </c>
      <c r="F423" s="760" t="s">
        <v>3310</v>
      </c>
      <c r="G423" s="760">
        <v>27500000</v>
      </c>
      <c r="H423" s="760">
        <v>27500000</v>
      </c>
      <c r="I423" s="760" t="s">
        <v>846</v>
      </c>
      <c r="J423" s="760" t="s">
        <v>846</v>
      </c>
      <c r="K423" s="760" t="s">
        <v>3276</v>
      </c>
      <c r="L423" s="761">
        <v>44425</v>
      </c>
      <c r="M423" s="761">
        <v>44577</v>
      </c>
      <c r="N423" s="760">
        <v>0</v>
      </c>
      <c r="O423" s="760">
        <v>0</v>
      </c>
      <c r="P423" s="760" t="s">
        <v>4068</v>
      </c>
      <c r="Q423" s="760" t="s">
        <v>846</v>
      </c>
      <c r="R423" s="760" t="s">
        <v>846</v>
      </c>
      <c r="S423" s="761">
        <v>44603</v>
      </c>
      <c r="T423" s="760" t="s">
        <v>3263</v>
      </c>
      <c r="U423" s="760" t="s">
        <v>846</v>
      </c>
      <c r="V423" s="762" t="s">
        <v>846</v>
      </c>
      <c r="W423" s="760" t="s">
        <v>846</v>
      </c>
      <c r="X423" s="760" t="s">
        <v>3273</v>
      </c>
      <c r="Y423" s="763" t="s">
        <v>3265</v>
      </c>
    </row>
    <row r="424" spans="1:25" s="158" customFormat="1">
      <c r="A424" s="759">
        <v>2021</v>
      </c>
      <c r="B424" s="760" t="s">
        <v>4377</v>
      </c>
      <c r="C424" s="760" t="s">
        <v>4044</v>
      </c>
      <c r="D424" s="760" t="s">
        <v>3996</v>
      </c>
      <c r="E424" s="760" t="s">
        <v>3183</v>
      </c>
      <c r="F424" s="760" t="s">
        <v>163</v>
      </c>
      <c r="G424" s="760">
        <v>11000000</v>
      </c>
      <c r="H424" s="760">
        <v>11000000</v>
      </c>
      <c r="I424" s="760" t="s">
        <v>846</v>
      </c>
      <c r="J424" s="760" t="s">
        <v>846</v>
      </c>
      <c r="K424" s="760" t="s">
        <v>3276</v>
      </c>
      <c r="L424" s="761">
        <v>44428</v>
      </c>
      <c r="M424" s="761">
        <v>44580</v>
      </c>
      <c r="N424" s="760">
        <v>0</v>
      </c>
      <c r="O424" s="760">
        <v>0</v>
      </c>
      <c r="P424" s="760" t="s">
        <v>4057</v>
      </c>
      <c r="Q424" s="760" t="s">
        <v>846</v>
      </c>
      <c r="R424" s="760" t="s">
        <v>846</v>
      </c>
      <c r="S424" s="761">
        <v>44764</v>
      </c>
      <c r="T424" s="760" t="s">
        <v>3263</v>
      </c>
      <c r="U424" s="760" t="s">
        <v>846</v>
      </c>
      <c r="V424" s="762" t="s">
        <v>846</v>
      </c>
      <c r="W424" s="760" t="s">
        <v>846</v>
      </c>
      <c r="X424" s="760" t="s">
        <v>3273</v>
      </c>
      <c r="Y424" s="763" t="s">
        <v>3265</v>
      </c>
    </row>
    <row r="425" spans="1:25" s="158" customFormat="1">
      <c r="A425" s="759">
        <v>2021</v>
      </c>
      <c r="B425" s="760" t="s">
        <v>4378</v>
      </c>
      <c r="C425" s="760" t="s">
        <v>4221</v>
      </c>
      <c r="D425" s="760" t="s">
        <v>3996</v>
      </c>
      <c r="E425" s="760" t="s">
        <v>3183</v>
      </c>
      <c r="F425" s="760" t="s">
        <v>237</v>
      </c>
      <c r="G425" s="760">
        <v>8008000</v>
      </c>
      <c r="H425" s="760">
        <v>8008000</v>
      </c>
      <c r="I425" s="760" t="s">
        <v>846</v>
      </c>
      <c r="J425" s="760" t="s">
        <v>846</v>
      </c>
      <c r="K425" s="760" t="s">
        <v>4379</v>
      </c>
      <c r="L425" s="761">
        <v>44427</v>
      </c>
      <c r="M425" s="761">
        <v>44560</v>
      </c>
      <c r="N425" s="760">
        <v>728000</v>
      </c>
      <c r="O425" s="760">
        <v>12</v>
      </c>
      <c r="P425" s="760" t="s">
        <v>4380</v>
      </c>
      <c r="Q425" s="760" t="s">
        <v>846</v>
      </c>
      <c r="R425" s="760" t="s">
        <v>846</v>
      </c>
      <c r="S425" s="761">
        <v>44742</v>
      </c>
      <c r="T425" s="760" t="s">
        <v>3263</v>
      </c>
      <c r="U425" s="760" t="s">
        <v>846</v>
      </c>
      <c r="V425" s="762" t="s">
        <v>846</v>
      </c>
      <c r="W425" s="760" t="s">
        <v>846</v>
      </c>
      <c r="X425" s="760" t="s">
        <v>3273</v>
      </c>
      <c r="Y425" s="763" t="s">
        <v>3265</v>
      </c>
    </row>
    <row r="426" spans="1:25" s="158" customFormat="1">
      <c r="A426" s="759">
        <v>2021</v>
      </c>
      <c r="B426" s="760" t="s">
        <v>4381</v>
      </c>
      <c r="C426" s="760" t="s">
        <v>4382</v>
      </c>
      <c r="D426" s="760" t="s">
        <v>3996</v>
      </c>
      <c r="E426" s="760" t="s">
        <v>3183</v>
      </c>
      <c r="F426" s="760" t="s">
        <v>93</v>
      </c>
      <c r="G426" s="760">
        <v>20932793</v>
      </c>
      <c r="H426" s="760">
        <v>20932793</v>
      </c>
      <c r="I426" s="760" t="s">
        <v>846</v>
      </c>
      <c r="J426" s="760" t="s">
        <v>846</v>
      </c>
      <c r="K426" s="760" t="s">
        <v>4383</v>
      </c>
      <c r="L426" s="761">
        <v>44422</v>
      </c>
      <c r="M426" s="761">
        <v>44567</v>
      </c>
      <c r="N426" s="760">
        <v>3488793</v>
      </c>
      <c r="O426" s="760">
        <v>30</v>
      </c>
      <c r="P426" s="760" t="s">
        <v>4035</v>
      </c>
      <c r="Q426" s="760" t="s">
        <v>846</v>
      </c>
      <c r="R426" s="760" t="s">
        <v>846</v>
      </c>
      <c r="S426" s="761">
        <v>44735</v>
      </c>
      <c r="T426" s="760" t="s">
        <v>3263</v>
      </c>
      <c r="U426" s="760" t="s">
        <v>846</v>
      </c>
      <c r="V426" s="762" t="s">
        <v>846</v>
      </c>
      <c r="W426" s="760" t="s">
        <v>846</v>
      </c>
      <c r="X426" s="760" t="s">
        <v>3273</v>
      </c>
      <c r="Y426" s="763" t="s">
        <v>3265</v>
      </c>
    </row>
    <row r="427" spans="1:25" s="158" customFormat="1">
      <c r="A427" s="759">
        <v>2021</v>
      </c>
      <c r="B427" s="760" t="s">
        <v>4384</v>
      </c>
      <c r="C427" s="760" t="s">
        <v>4339</v>
      </c>
      <c r="D427" s="760" t="s">
        <v>3996</v>
      </c>
      <c r="E427" s="760" t="s">
        <v>3183</v>
      </c>
      <c r="F427" s="760" t="s">
        <v>4210</v>
      </c>
      <c r="G427" s="760">
        <v>11083333</v>
      </c>
      <c r="H427" s="760">
        <v>11083333</v>
      </c>
      <c r="I427" s="760" t="s">
        <v>846</v>
      </c>
      <c r="J427" s="760" t="s">
        <v>846</v>
      </c>
      <c r="K427" s="760" t="s">
        <v>4385</v>
      </c>
      <c r="L427" s="761">
        <v>44426</v>
      </c>
      <c r="M427" s="761">
        <v>44560</v>
      </c>
      <c r="N427" s="760">
        <v>1083333</v>
      </c>
      <c r="O427" s="760">
        <v>13</v>
      </c>
      <c r="P427" s="760" t="s">
        <v>4035</v>
      </c>
      <c r="Q427" s="760" t="s">
        <v>846</v>
      </c>
      <c r="R427" s="760" t="s">
        <v>846</v>
      </c>
      <c r="S427" s="761">
        <v>44730</v>
      </c>
      <c r="T427" s="760" t="s">
        <v>3263</v>
      </c>
      <c r="U427" s="760" t="s">
        <v>846</v>
      </c>
      <c r="V427" s="762" t="s">
        <v>846</v>
      </c>
      <c r="W427" s="760" t="s">
        <v>846</v>
      </c>
      <c r="X427" s="760" t="s">
        <v>3273</v>
      </c>
      <c r="Y427" s="763" t="s">
        <v>3265</v>
      </c>
    </row>
    <row r="428" spans="1:25" s="158" customFormat="1">
      <c r="A428" s="759">
        <v>2021</v>
      </c>
      <c r="B428" s="760" t="s">
        <v>4386</v>
      </c>
      <c r="C428" s="760" t="s">
        <v>4387</v>
      </c>
      <c r="D428" s="760" t="s">
        <v>3996</v>
      </c>
      <c r="E428" s="760" t="s">
        <v>3183</v>
      </c>
      <c r="F428" s="760" t="s">
        <v>4264</v>
      </c>
      <c r="G428" s="760">
        <v>15750000</v>
      </c>
      <c r="H428" s="760">
        <v>15750000</v>
      </c>
      <c r="I428" s="760" t="s">
        <v>846</v>
      </c>
      <c r="J428" s="760" t="s">
        <v>846</v>
      </c>
      <c r="K428" s="760" t="s">
        <v>4024</v>
      </c>
      <c r="L428" s="761">
        <v>44431</v>
      </c>
      <c r="M428" s="761">
        <v>44567</v>
      </c>
      <c r="N428" s="760">
        <v>5250000</v>
      </c>
      <c r="O428" s="760">
        <v>45</v>
      </c>
      <c r="P428" s="760" t="s">
        <v>4035</v>
      </c>
      <c r="Q428" s="760" t="s">
        <v>846</v>
      </c>
      <c r="R428" s="760" t="s">
        <v>846</v>
      </c>
      <c r="S428" s="761">
        <v>44714</v>
      </c>
      <c r="T428" s="760" t="s">
        <v>3263</v>
      </c>
      <c r="U428" s="760" t="s">
        <v>846</v>
      </c>
      <c r="V428" s="762" t="s">
        <v>846</v>
      </c>
      <c r="W428" s="760" t="s">
        <v>846</v>
      </c>
      <c r="X428" s="760" t="s">
        <v>3273</v>
      </c>
      <c r="Y428" s="763" t="s">
        <v>3265</v>
      </c>
    </row>
    <row r="429" spans="1:25" s="158" customFormat="1">
      <c r="A429" s="759">
        <v>2021</v>
      </c>
      <c r="B429" s="760" t="s">
        <v>4388</v>
      </c>
      <c r="C429" s="760" t="s">
        <v>4389</v>
      </c>
      <c r="D429" s="760" t="s">
        <v>3996</v>
      </c>
      <c r="E429" s="760" t="s">
        <v>3183</v>
      </c>
      <c r="F429" s="760" t="s">
        <v>1301</v>
      </c>
      <c r="G429" s="760">
        <v>12000000</v>
      </c>
      <c r="H429" s="760">
        <v>12000000</v>
      </c>
      <c r="I429" s="760" t="s">
        <v>846</v>
      </c>
      <c r="J429" s="760" t="s">
        <v>846</v>
      </c>
      <c r="K429" s="760" t="s">
        <v>3276</v>
      </c>
      <c r="L429" s="761">
        <v>44432</v>
      </c>
      <c r="M429" s="761">
        <v>44584</v>
      </c>
      <c r="N429" s="760">
        <v>0</v>
      </c>
      <c r="O429" s="760">
        <v>0</v>
      </c>
      <c r="P429" s="760" t="s">
        <v>67</v>
      </c>
      <c r="Q429" s="760" t="s">
        <v>846</v>
      </c>
      <c r="R429" s="760" t="s">
        <v>846</v>
      </c>
      <c r="S429" s="761">
        <v>44776</v>
      </c>
      <c r="T429" s="760" t="s">
        <v>3263</v>
      </c>
      <c r="U429" s="760" t="s">
        <v>846</v>
      </c>
      <c r="V429" s="762" t="s">
        <v>846</v>
      </c>
      <c r="W429" s="760" t="s">
        <v>846</v>
      </c>
      <c r="X429" s="760" t="s">
        <v>3273</v>
      </c>
      <c r="Y429" s="763" t="s">
        <v>3265</v>
      </c>
    </row>
    <row r="430" spans="1:25" s="158" customFormat="1">
      <c r="A430" s="759">
        <v>2021</v>
      </c>
      <c r="B430" s="760" t="s">
        <v>4390</v>
      </c>
      <c r="C430" s="760" t="s">
        <v>4391</v>
      </c>
      <c r="D430" s="760" t="s">
        <v>3996</v>
      </c>
      <c r="E430" s="760" t="s">
        <v>3183</v>
      </c>
      <c r="F430" s="760" t="s">
        <v>1402</v>
      </c>
      <c r="G430" s="760">
        <v>8500000</v>
      </c>
      <c r="H430" s="760">
        <v>8500000</v>
      </c>
      <c r="I430" s="760" t="s">
        <v>846</v>
      </c>
      <c r="J430" s="760" t="s">
        <v>846</v>
      </c>
      <c r="K430" s="760" t="s">
        <v>3276</v>
      </c>
      <c r="L430" s="761">
        <v>44428</v>
      </c>
      <c r="M430" s="761">
        <v>44580</v>
      </c>
      <c r="N430" s="760">
        <v>1700000</v>
      </c>
      <c r="O430" s="760">
        <v>30</v>
      </c>
      <c r="P430" s="760" t="s">
        <v>4392</v>
      </c>
      <c r="Q430" s="760" t="s">
        <v>846</v>
      </c>
      <c r="R430" s="760" t="s">
        <v>846</v>
      </c>
      <c r="S430" s="761">
        <v>44742</v>
      </c>
      <c r="T430" s="760" t="s">
        <v>3263</v>
      </c>
      <c r="U430" s="760" t="s">
        <v>846</v>
      </c>
      <c r="V430" s="762" t="s">
        <v>846</v>
      </c>
      <c r="W430" s="760" t="s">
        <v>846</v>
      </c>
      <c r="X430" s="760" t="s">
        <v>3273</v>
      </c>
      <c r="Y430" s="763" t="s">
        <v>3265</v>
      </c>
    </row>
    <row r="431" spans="1:25" s="158" customFormat="1">
      <c r="A431" s="759">
        <v>2021</v>
      </c>
      <c r="B431" s="760" t="s">
        <v>4393</v>
      </c>
      <c r="C431" s="760" t="s">
        <v>4391</v>
      </c>
      <c r="D431" s="760" t="s">
        <v>3996</v>
      </c>
      <c r="E431" s="760" t="s">
        <v>3183</v>
      </c>
      <c r="F431" s="760" t="s">
        <v>1414</v>
      </c>
      <c r="G431" s="760">
        <v>8500000</v>
      </c>
      <c r="H431" s="760">
        <v>8500000</v>
      </c>
      <c r="I431" s="760" t="s">
        <v>846</v>
      </c>
      <c r="J431" s="760" t="s">
        <v>846</v>
      </c>
      <c r="K431" s="760" t="s">
        <v>3276</v>
      </c>
      <c r="L431" s="761">
        <v>44428</v>
      </c>
      <c r="M431" s="761">
        <v>44580</v>
      </c>
      <c r="N431" s="760">
        <v>1700000</v>
      </c>
      <c r="O431" s="760">
        <v>30</v>
      </c>
      <c r="P431" s="760" t="s">
        <v>4394</v>
      </c>
      <c r="Q431" s="760" t="s">
        <v>846</v>
      </c>
      <c r="R431" s="760" t="s">
        <v>846</v>
      </c>
      <c r="S431" s="761">
        <v>44742</v>
      </c>
      <c r="T431" s="760" t="s">
        <v>3263</v>
      </c>
      <c r="U431" s="760" t="s">
        <v>846</v>
      </c>
      <c r="V431" s="762" t="s">
        <v>846</v>
      </c>
      <c r="W431" s="760" t="s">
        <v>846</v>
      </c>
      <c r="X431" s="760" t="s">
        <v>3273</v>
      </c>
      <c r="Y431" s="763" t="s">
        <v>3265</v>
      </c>
    </row>
    <row r="432" spans="1:25" s="158" customFormat="1">
      <c r="A432" s="759">
        <v>2021</v>
      </c>
      <c r="B432" s="760" t="s">
        <v>4395</v>
      </c>
      <c r="C432" s="760" t="s">
        <v>4059</v>
      </c>
      <c r="D432" s="760" t="s">
        <v>3996</v>
      </c>
      <c r="E432" s="760" t="s">
        <v>3183</v>
      </c>
      <c r="F432" s="760" t="s">
        <v>1359</v>
      </c>
      <c r="G432" s="760">
        <v>20000000</v>
      </c>
      <c r="H432" s="760">
        <v>20000000</v>
      </c>
      <c r="I432" s="760" t="s">
        <v>846</v>
      </c>
      <c r="J432" s="760" t="s">
        <v>846</v>
      </c>
      <c r="K432" s="760" t="s">
        <v>3271</v>
      </c>
      <c r="L432" s="761">
        <v>44433</v>
      </c>
      <c r="M432" s="761">
        <v>44554</v>
      </c>
      <c r="N432" s="760">
        <v>0</v>
      </c>
      <c r="O432" s="760">
        <v>0</v>
      </c>
      <c r="P432" s="760" t="s">
        <v>3650</v>
      </c>
      <c r="Q432" s="760" t="s">
        <v>846</v>
      </c>
      <c r="R432" s="760" t="s">
        <v>846</v>
      </c>
      <c r="S432" s="761">
        <v>44737</v>
      </c>
      <c r="T432" s="760" t="s">
        <v>3263</v>
      </c>
      <c r="U432" s="760" t="s">
        <v>846</v>
      </c>
      <c r="V432" s="762" t="s">
        <v>846</v>
      </c>
      <c r="W432" s="760" t="s">
        <v>846</v>
      </c>
      <c r="X432" s="760" t="s">
        <v>3273</v>
      </c>
      <c r="Y432" s="763" t="s">
        <v>3265</v>
      </c>
    </row>
    <row r="433" spans="1:25" s="158" customFormat="1">
      <c r="A433" s="759">
        <v>2021</v>
      </c>
      <c r="B433" s="760" t="s">
        <v>4396</v>
      </c>
      <c r="C433" s="760" t="s">
        <v>4079</v>
      </c>
      <c r="D433" s="760" t="s">
        <v>3996</v>
      </c>
      <c r="E433" s="760" t="s">
        <v>3183</v>
      </c>
      <c r="F433" s="760" t="s">
        <v>1365</v>
      </c>
      <c r="G433" s="760">
        <v>20000000</v>
      </c>
      <c r="H433" s="760">
        <v>20000000</v>
      </c>
      <c r="I433" s="760" t="s">
        <v>846</v>
      </c>
      <c r="J433" s="760" t="s">
        <v>846</v>
      </c>
      <c r="K433" s="760" t="s">
        <v>3271</v>
      </c>
      <c r="L433" s="761">
        <v>44433</v>
      </c>
      <c r="M433" s="761">
        <v>44554</v>
      </c>
      <c r="N433" s="760">
        <v>0</v>
      </c>
      <c r="O433" s="760">
        <v>0</v>
      </c>
      <c r="P433" s="760" t="s">
        <v>4397</v>
      </c>
      <c r="Q433" s="760" t="s">
        <v>846</v>
      </c>
      <c r="R433" s="760" t="s">
        <v>846</v>
      </c>
      <c r="S433" s="761">
        <v>44739</v>
      </c>
      <c r="T433" s="760" t="s">
        <v>3263</v>
      </c>
      <c r="U433" s="760" t="s">
        <v>846</v>
      </c>
      <c r="V433" s="762" t="s">
        <v>846</v>
      </c>
      <c r="W433" s="760" t="s">
        <v>846</v>
      </c>
      <c r="X433" s="760" t="s">
        <v>3273</v>
      </c>
      <c r="Y433" s="763" t="s">
        <v>3265</v>
      </c>
    </row>
    <row r="434" spans="1:25" s="158" customFormat="1">
      <c r="A434" s="759">
        <v>2021</v>
      </c>
      <c r="B434" s="760" t="s">
        <v>4398</v>
      </c>
      <c r="C434" s="760" t="s">
        <v>4252</v>
      </c>
      <c r="D434" s="760" t="s">
        <v>3996</v>
      </c>
      <c r="E434" s="760" t="s">
        <v>3183</v>
      </c>
      <c r="F434" s="760" t="s">
        <v>1511</v>
      </c>
      <c r="G434" s="760">
        <v>20496700</v>
      </c>
      <c r="H434" s="760">
        <v>20496700</v>
      </c>
      <c r="I434" s="760" t="s">
        <v>846</v>
      </c>
      <c r="J434" s="760" t="s">
        <v>846</v>
      </c>
      <c r="K434" s="760" t="s">
        <v>4399</v>
      </c>
      <c r="L434" s="761">
        <v>44433</v>
      </c>
      <c r="M434" s="761">
        <v>44575</v>
      </c>
      <c r="N434" s="760">
        <v>3052700</v>
      </c>
      <c r="O434" s="760">
        <v>21</v>
      </c>
      <c r="P434" s="760" t="s">
        <v>3425</v>
      </c>
      <c r="Q434" s="760" t="s">
        <v>846</v>
      </c>
      <c r="R434" s="760" t="s">
        <v>846</v>
      </c>
      <c r="S434" s="761">
        <v>44747</v>
      </c>
      <c r="T434" s="760" t="s">
        <v>3263</v>
      </c>
      <c r="U434" s="760" t="s">
        <v>846</v>
      </c>
      <c r="V434" s="762" t="s">
        <v>846</v>
      </c>
      <c r="W434" s="760" t="s">
        <v>846</v>
      </c>
      <c r="X434" s="760" t="s">
        <v>3273</v>
      </c>
      <c r="Y434" s="763" t="s">
        <v>3265</v>
      </c>
    </row>
    <row r="435" spans="1:25" s="158" customFormat="1">
      <c r="A435" s="759">
        <v>2021</v>
      </c>
      <c r="B435" s="760" t="s">
        <v>4400</v>
      </c>
      <c r="C435" s="760" t="s">
        <v>4099</v>
      </c>
      <c r="D435" s="760" t="s">
        <v>3996</v>
      </c>
      <c r="E435" s="760" t="s">
        <v>3183</v>
      </c>
      <c r="F435" s="760" t="s">
        <v>3573</v>
      </c>
      <c r="G435" s="760">
        <v>9333333</v>
      </c>
      <c r="H435" s="760">
        <v>9333333</v>
      </c>
      <c r="I435" s="760" t="s">
        <v>846</v>
      </c>
      <c r="J435" s="760" t="s">
        <v>846</v>
      </c>
      <c r="K435" s="760" t="s">
        <v>4401</v>
      </c>
      <c r="L435" s="761">
        <v>44435</v>
      </c>
      <c r="M435" s="761">
        <v>44575</v>
      </c>
      <c r="N435" s="760">
        <v>1333333</v>
      </c>
      <c r="O435" s="760">
        <v>20</v>
      </c>
      <c r="P435" s="760" t="s">
        <v>4028</v>
      </c>
      <c r="Q435" s="760" t="s">
        <v>846</v>
      </c>
      <c r="R435" s="760" t="s">
        <v>846</v>
      </c>
      <c r="S435" s="761">
        <v>44779</v>
      </c>
      <c r="T435" s="760" t="s">
        <v>3263</v>
      </c>
      <c r="U435" s="760" t="s">
        <v>846</v>
      </c>
      <c r="V435" s="762" t="s">
        <v>846</v>
      </c>
      <c r="W435" s="760" t="s">
        <v>846</v>
      </c>
      <c r="X435" s="760" t="s">
        <v>3273</v>
      </c>
      <c r="Y435" s="763" t="s">
        <v>3265</v>
      </c>
    </row>
    <row r="436" spans="1:25" s="158" customFormat="1">
      <c r="A436" s="759">
        <v>2021</v>
      </c>
      <c r="B436" s="760" t="s">
        <v>4402</v>
      </c>
      <c r="C436" s="760" t="s">
        <v>4076</v>
      </c>
      <c r="D436" s="760" t="s">
        <v>3996</v>
      </c>
      <c r="E436" s="760" t="s">
        <v>3183</v>
      </c>
      <c r="F436" s="760" t="s">
        <v>3430</v>
      </c>
      <c r="G436" s="760">
        <v>17600000</v>
      </c>
      <c r="H436" s="760">
        <v>17600000</v>
      </c>
      <c r="I436" s="760" t="s">
        <v>846</v>
      </c>
      <c r="J436" s="760" t="s">
        <v>846</v>
      </c>
      <c r="K436" s="760" t="s">
        <v>3271</v>
      </c>
      <c r="L436" s="761">
        <v>44435</v>
      </c>
      <c r="M436" s="761">
        <v>44442</v>
      </c>
      <c r="N436" s="760">
        <v>0</v>
      </c>
      <c r="O436" s="760">
        <v>0</v>
      </c>
      <c r="P436" s="760" t="s">
        <v>3650</v>
      </c>
      <c r="Q436" s="760" t="s">
        <v>846</v>
      </c>
      <c r="R436" s="760" t="s">
        <v>846</v>
      </c>
      <c r="S436" s="761">
        <v>44748</v>
      </c>
      <c r="T436" s="760" t="s">
        <v>3263</v>
      </c>
      <c r="U436" s="760" t="s">
        <v>846</v>
      </c>
      <c r="V436" s="762" t="s">
        <v>846</v>
      </c>
      <c r="W436" s="760" t="s">
        <v>846</v>
      </c>
      <c r="X436" s="760" t="s">
        <v>3264</v>
      </c>
      <c r="Y436" s="763" t="s">
        <v>3265</v>
      </c>
    </row>
    <row r="437" spans="1:25" s="158" customFormat="1">
      <c r="A437" s="759">
        <v>2021</v>
      </c>
      <c r="B437" s="760" t="s">
        <v>4403</v>
      </c>
      <c r="C437" s="760" t="s">
        <v>4076</v>
      </c>
      <c r="D437" s="760" t="s">
        <v>3996</v>
      </c>
      <c r="E437" s="760" t="s">
        <v>3183</v>
      </c>
      <c r="F437" s="760" t="s">
        <v>3798</v>
      </c>
      <c r="G437" s="760">
        <v>17600000</v>
      </c>
      <c r="H437" s="760">
        <v>17600000</v>
      </c>
      <c r="I437" s="760" t="s">
        <v>846</v>
      </c>
      <c r="J437" s="760" t="s">
        <v>846</v>
      </c>
      <c r="K437" s="760" t="s">
        <v>3271</v>
      </c>
      <c r="L437" s="761">
        <v>44435</v>
      </c>
      <c r="M437" s="761">
        <v>44556</v>
      </c>
      <c r="N437" s="760">
        <v>0</v>
      </c>
      <c r="O437" s="760">
        <v>0</v>
      </c>
      <c r="P437" s="760" t="s">
        <v>3673</v>
      </c>
      <c r="Q437" s="760" t="s">
        <v>846</v>
      </c>
      <c r="R437" s="760" t="s">
        <v>846</v>
      </c>
      <c r="S437" s="761">
        <v>44748</v>
      </c>
      <c r="T437" s="760" t="s">
        <v>3263</v>
      </c>
      <c r="U437" s="760" t="s">
        <v>846</v>
      </c>
      <c r="V437" s="762" t="s">
        <v>846</v>
      </c>
      <c r="W437" s="760" t="s">
        <v>846</v>
      </c>
      <c r="X437" s="760" t="s">
        <v>3264</v>
      </c>
      <c r="Y437" s="763" t="s">
        <v>3265</v>
      </c>
    </row>
    <row r="438" spans="1:25" s="158" customFormat="1">
      <c r="A438" s="759">
        <v>2021</v>
      </c>
      <c r="B438" s="760" t="s">
        <v>4404</v>
      </c>
      <c r="C438" s="760" t="s">
        <v>4261</v>
      </c>
      <c r="D438" s="760" t="s">
        <v>3996</v>
      </c>
      <c r="E438" s="760" t="s">
        <v>3183</v>
      </c>
      <c r="F438" s="760" t="s">
        <v>267</v>
      </c>
      <c r="G438" s="760">
        <v>21600000</v>
      </c>
      <c r="H438" s="760">
        <v>21600000</v>
      </c>
      <c r="I438" s="760" t="s">
        <v>846</v>
      </c>
      <c r="J438" s="760" t="s">
        <v>846</v>
      </c>
      <c r="K438" s="760" t="s">
        <v>4024</v>
      </c>
      <c r="L438" s="761">
        <v>44440</v>
      </c>
      <c r="M438" s="761">
        <v>44576</v>
      </c>
      <c r="N438" s="760">
        <v>2400000</v>
      </c>
      <c r="O438" s="760">
        <v>15</v>
      </c>
      <c r="P438" s="760" t="s">
        <v>4006</v>
      </c>
      <c r="Q438" s="760" t="s">
        <v>846</v>
      </c>
      <c r="R438" s="760" t="s">
        <v>846</v>
      </c>
      <c r="S438" s="761">
        <v>44752</v>
      </c>
      <c r="T438" s="760" t="s">
        <v>3263</v>
      </c>
      <c r="U438" s="760" t="s">
        <v>846</v>
      </c>
      <c r="V438" s="762" t="s">
        <v>846</v>
      </c>
      <c r="W438" s="760" t="s">
        <v>846</v>
      </c>
      <c r="X438" s="760" t="s">
        <v>3273</v>
      </c>
      <c r="Y438" s="763" t="s">
        <v>3265</v>
      </c>
    </row>
    <row r="439" spans="1:25" s="158" customFormat="1">
      <c r="A439" s="759">
        <v>2021</v>
      </c>
      <c r="B439" s="760" t="s">
        <v>4405</v>
      </c>
      <c r="C439" s="760" t="s">
        <v>3940</v>
      </c>
      <c r="D439" s="760" t="s">
        <v>3996</v>
      </c>
      <c r="E439" s="760" t="s">
        <v>3183</v>
      </c>
      <c r="F439" s="760" t="s">
        <v>3425</v>
      </c>
      <c r="G439" s="760">
        <v>20000000</v>
      </c>
      <c r="H439" s="760">
        <v>20000000</v>
      </c>
      <c r="I439" s="760" t="s">
        <v>846</v>
      </c>
      <c r="J439" s="760" t="s">
        <v>846</v>
      </c>
      <c r="K439" s="760" t="s">
        <v>3271</v>
      </c>
      <c r="L439" s="761">
        <v>44441</v>
      </c>
      <c r="M439" s="761">
        <v>44562</v>
      </c>
      <c r="N439" s="760">
        <v>0</v>
      </c>
      <c r="O439" s="760">
        <v>0</v>
      </c>
      <c r="P439" s="760" t="s">
        <v>103</v>
      </c>
      <c r="Q439" s="760" t="s">
        <v>846</v>
      </c>
      <c r="R439" s="760" t="s">
        <v>846</v>
      </c>
      <c r="S439" s="761">
        <v>44742</v>
      </c>
      <c r="T439" s="760" t="s">
        <v>3263</v>
      </c>
      <c r="U439" s="760" t="s">
        <v>846</v>
      </c>
      <c r="V439" s="762" t="s">
        <v>846</v>
      </c>
      <c r="W439" s="760" t="s">
        <v>846</v>
      </c>
      <c r="X439" s="760" t="s">
        <v>3273</v>
      </c>
      <c r="Y439" s="763" t="s">
        <v>3265</v>
      </c>
    </row>
    <row r="440" spans="1:25" s="158" customFormat="1">
      <c r="A440" s="759">
        <v>2021</v>
      </c>
      <c r="B440" s="760" t="s">
        <v>4406</v>
      </c>
      <c r="C440" s="760" t="s">
        <v>4079</v>
      </c>
      <c r="D440" s="760" t="s">
        <v>3996</v>
      </c>
      <c r="E440" s="760" t="s">
        <v>3183</v>
      </c>
      <c r="F440" s="760" t="s">
        <v>4088</v>
      </c>
      <c r="G440" s="760">
        <v>20000000</v>
      </c>
      <c r="H440" s="760">
        <v>20000000</v>
      </c>
      <c r="I440" s="760" t="s">
        <v>846</v>
      </c>
      <c r="J440" s="760" t="s">
        <v>846</v>
      </c>
      <c r="K440" s="760" t="s">
        <v>3271</v>
      </c>
      <c r="L440" s="761">
        <v>44440</v>
      </c>
      <c r="M440" s="761">
        <v>44561</v>
      </c>
      <c r="N440" s="760">
        <v>0</v>
      </c>
      <c r="O440" s="760">
        <v>0</v>
      </c>
      <c r="P440" s="760" t="s">
        <v>3644</v>
      </c>
      <c r="Q440" s="760" t="s">
        <v>846</v>
      </c>
      <c r="R440" s="760" t="s">
        <v>846</v>
      </c>
      <c r="S440" s="761">
        <v>44743</v>
      </c>
      <c r="T440" s="760" t="s">
        <v>3263</v>
      </c>
      <c r="U440" s="760" t="s">
        <v>846</v>
      </c>
      <c r="V440" s="762" t="s">
        <v>846</v>
      </c>
      <c r="W440" s="760" t="s">
        <v>846</v>
      </c>
      <c r="X440" s="760" t="s">
        <v>3273</v>
      </c>
      <c r="Y440" s="763" t="s">
        <v>3265</v>
      </c>
    </row>
    <row r="441" spans="1:25" s="158" customFormat="1">
      <c r="A441" s="759">
        <v>2021</v>
      </c>
      <c r="B441" s="760" t="s">
        <v>4407</v>
      </c>
      <c r="C441" s="760" t="s">
        <v>4144</v>
      </c>
      <c r="D441" s="760" t="s">
        <v>3996</v>
      </c>
      <c r="E441" s="760" t="s">
        <v>3183</v>
      </c>
      <c r="F441" s="760" t="s">
        <v>310</v>
      </c>
      <c r="G441" s="760">
        <v>27900000</v>
      </c>
      <c r="H441" s="760">
        <v>27900000</v>
      </c>
      <c r="I441" s="760" t="s">
        <v>846</v>
      </c>
      <c r="J441" s="760" t="s">
        <v>846</v>
      </c>
      <c r="K441" s="760" t="s">
        <v>4024</v>
      </c>
      <c r="L441" s="761">
        <v>44442</v>
      </c>
      <c r="M441" s="761">
        <v>44578</v>
      </c>
      <c r="N441" s="760">
        <v>3100000</v>
      </c>
      <c r="O441" s="760">
        <v>15</v>
      </c>
      <c r="P441" s="760" t="s">
        <v>4068</v>
      </c>
      <c r="Q441" s="760" t="s">
        <v>846</v>
      </c>
      <c r="R441" s="760" t="s">
        <v>846</v>
      </c>
      <c r="S441" s="761">
        <v>44625</v>
      </c>
      <c r="T441" s="760" t="s">
        <v>3263</v>
      </c>
      <c r="U441" s="760" t="s">
        <v>846</v>
      </c>
      <c r="V441" s="762" t="s">
        <v>846</v>
      </c>
      <c r="W441" s="760" t="s">
        <v>846</v>
      </c>
      <c r="X441" s="760" t="s">
        <v>3273</v>
      </c>
      <c r="Y441" s="763" t="s">
        <v>3265</v>
      </c>
    </row>
    <row r="442" spans="1:25" s="158" customFormat="1">
      <c r="A442" s="759">
        <v>2021</v>
      </c>
      <c r="B442" s="760" t="s">
        <v>4408</v>
      </c>
      <c r="C442" s="760" t="s">
        <v>4409</v>
      </c>
      <c r="D442" s="760" t="s">
        <v>3996</v>
      </c>
      <c r="E442" s="760" t="s">
        <v>3183</v>
      </c>
      <c r="F442" s="760" t="s">
        <v>1333</v>
      </c>
      <c r="G442" s="760">
        <v>17600000</v>
      </c>
      <c r="H442" s="760">
        <v>17600000</v>
      </c>
      <c r="I442" s="760" t="s">
        <v>846</v>
      </c>
      <c r="J442" s="760" t="s">
        <v>846</v>
      </c>
      <c r="K442" s="760" t="s">
        <v>3271</v>
      </c>
      <c r="L442" s="761">
        <v>44446</v>
      </c>
      <c r="M442" s="761">
        <v>44567</v>
      </c>
      <c r="N442" s="760">
        <v>0</v>
      </c>
      <c r="O442" s="760">
        <v>0</v>
      </c>
      <c r="P442" s="760" t="s">
        <v>3650</v>
      </c>
      <c r="Q442" s="760" t="s">
        <v>846</v>
      </c>
      <c r="R442" s="760" t="s">
        <v>846</v>
      </c>
      <c r="S442" s="761">
        <v>44749</v>
      </c>
      <c r="T442" s="760" t="s">
        <v>3263</v>
      </c>
      <c r="U442" s="760" t="s">
        <v>846</v>
      </c>
      <c r="V442" s="762" t="s">
        <v>846</v>
      </c>
      <c r="W442" s="760" t="s">
        <v>846</v>
      </c>
      <c r="X442" s="760" t="s">
        <v>3273</v>
      </c>
      <c r="Y442" s="763" t="s">
        <v>3265</v>
      </c>
    </row>
    <row r="443" spans="1:25" s="158" customFormat="1">
      <c r="A443" s="759">
        <v>2021</v>
      </c>
      <c r="B443" s="760" t="s">
        <v>4410</v>
      </c>
      <c r="C443" s="760" t="s">
        <v>4411</v>
      </c>
      <c r="D443" s="760" t="s">
        <v>3996</v>
      </c>
      <c r="E443" s="760" t="s">
        <v>3183</v>
      </c>
      <c r="F443" s="760" t="s">
        <v>4135</v>
      </c>
      <c r="G443" s="760">
        <v>19900000</v>
      </c>
      <c r="H443" s="760">
        <v>19900000</v>
      </c>
      <c r="I443" s="760" t="s">
        <v>846</v>
      </c>
      <c r="J443" s="760" t="s">
        <v>846</v>
      </c>
      <c r="K443" s="760" t="s">
        <v>4412</v>
      </c>
      <c r="L443" s="761">
        <v>44447</v>
      </c>
      <c r="M443" s="761">
        <v>44578</v>
      </c>
      <c r="N443" s="760">
        <v>1500000</v>
      </c>
      <c r="O443" s="760">
        <v>10</v>
      </c>
      <c r="P443" s="760" t="s">
        <v>4018</v>
      </c>
      <c r="Q443" s="760" t="s">
        <v>846</v>
      </c>
      <c r="R443" s="760" t="s">
        <v>846</v>
      </c>
      <c r="S443" s="761" t="s">
        <v>846</v>
      </c>
      <c r="T443" s="760" t="s">
        <v>846</v>
      </c>
      <c r="U443" s="760" t="s">
        <v>846</v>
      </c>
      <c r="V443" s="762" t="s">
        <v>846</v>
      </c>
      <c r="W443" s="760" t="s">
        <v>846</v>
      </c>
      <c r="X443" s="760" t="s">
        <v>3273</v>
      </c>
      <c r="Y443" s="763" t="s">
        <v>3265</v>
      </c>
    </row>
    <row r="444" spans="1:25" s="158" customFormat="1">
      <c r="A444" s="759">
        <v>2021</v>
      </c>
      <c r="B444" s="760" t="s">
        <v>4413</v>
      </c>
      <c r="C444" s="760" t="s">
        <v>4414</v>
      </c>
      <c r="D444" s="760" t="s">
        <v>3996</v>
      </c>
      <c r="E444" s="760" t="s">
        <v>3183</v>
      </c>
      <c r="F444" s="760" t="s">
        <v>4415</v>
      </c>
      <c r="G444" s="764"/>
      <c r="H444" s="760">
        <v>212315400</v>
      </c>
      <c r="I444" s="760" t="s">
        <v>846</v>
      </c>
      <c r="J444" s="760" t="s">
        <v>846</v>
      </c>
      <c r="K444" s="760" t="s">
        <v>3522</v>
      </c>
      <c r="L444" s="761">
        <v>44460</v>
      </c>
      <c r="M444" s="761">
        <v>44880</v>
      </c>
      <c r="N444" s="760">
        <v>0</v>
      </c>
      <c r="O444" s="760">
        <v>165</v>
      </c>
      <c r="P444" s="760" t="s">
        <v>4416</v>
      </c>
      <c r="Q444" s="760" t="s">
        <v>846</v>
      </c>
      <c r="R444" s="760" t="s">
        <v>846</v>
      </c>
      <c r="S444" s="761" t="s">
        <v>846</v>
      </c>
      <c r="T444" s="760" t="s">
        <v>846</v>
      </c>
      <c r="U444" s="760" t="s">
        <v>846</v>
      </c>
      <c r="V444" s="762" t="s">
        <v>846</v>
      </c>
      <c r="W444" s="760" t="s">
        <v>846</v>
      </c>
      <c r="X444" s="760" t="s">
        <v>3273</v>
      </c>
      <c r="Y444" s="763" t="s">
        <v>3265</v>
      </c>
    </row>
    <row r="445" spans="1:25" s="158" customFormat="1">
      <c r="A445" s="759">
        <v>2021</v>
      </c>
      <c r="B445" s="760" t="s">
        <v>4417</v>
      </c>
      <c r="C445" s="760" t="s">
        <v>4418</v>
      </c>
      <c r="D445" s="760" t="s">
        <v>3996</v>
      </c>
      <c r="E445" s="760" t="s">
        <v>3183</v>
      </c>
      <c r="F445" s="760" t="s">
        <v>330</v>
      </c>
      <c r="G445" s="760">
        <v>22000000</v>
      </c>
      <c r="H445" s="760">
        <v>22000000</v>
      </c>
      <c r="I445" s="760" t="s">
        <v>846</v>
      </c>
      <c r="J445" s="760" t="s">
        <v>846</v>
      </c>
      <c r="K445" s="760" t="s">
        <v>3271</v>
      </c>
      <c r="L445" s="761">
        <v>44445</v>
      </c>
      <c r="M445" s="761">
        <v>44566</v>
      </c>
      <c r="N445" s="760">
        <v>0</v>
      </c>
      <c r="O445" s="760">
        <v>0</v>
      </c>
      <c r="P445" s="760" t="s">
        <v>4006</v>
      </c>
      <c r="Q445" s="760" t="s">
        <v>846</v>
      </c>
      <c r="R445" s="760" t="s">
        <v>846</v>
      </c>
      <c r="S445" s="761">
        <v>44747</v>
      </c>
      <c r="T445" s="760" t="s">
        <v>3263</v>
      </c>
      <c r="U445" s="760" t="s">
        <v>846</v>
      </c>
      <c r="V445" s="762" t="s">
        <v>846</v>
      </c>
      <c r="W445" s="760" t="s">
        <v>846</v>
      </c>
      <c r="X445" s="760" t="s">
        <v>3273</v>
      </c>
      <c r="Y445" s="763" t="s">
        <v>3265</v>
      </c>
    </row>
    <row r="446" spans="1:25" s="158" customFormat="1">
      <c r="A446" s="759">
        <v>2021</v>
      </c>
      <c r="B446" s="760" t="s">
        <v>2097</v>
      </c>
      <c r="C446" s="760" t="s">
        <v>4419</v>
      </c>
      <c r="D446" s="760" t="s">
        <v>3205</v>
      </c>
      <c r="E446" s="760" t="s">
        <v>3183</v>
      </c>
      <c r="F446" s="760" t="s">
        <v>4420</v>
      </c>
      <c r="G446" s="764"/>
      <c r="H446" s="760">
        <v>191115830</v>
      </c>
      <c r="I446" s="760" t="s">
        <v>846</v>
      </c>
      <c r="J446" s="760" t="s">
        <v>846</v>
      </c>
      <c r="K446" s="760" t="s">
        <v>3271</v>
      </c>
      <c r="L446" s="761">
        <v>44447</v>
      </c>
      <c r="M446" s="761">
        <v>44568</v>
      </c>
      <c r="N446" s="760">
        <v>0</v>
      </c>
      <c r="O446" s="760">
        <v>0</v>
      </c>
      <c r="P446" s="760" t="s">
        <v>330</v>
      </c>
      <c r="Q446" s="760" t="s">
        <v>846</v>
      </c>
      <c r="R446" s="760" t="s">
        <v>846</v>
      </c>
      <c r="S446" s="761">
        <v>44571</v>
      </c>
      <c r="T446" s="760" t="s">
        <v>3263</v>
      </c>
      <c r="U446" s="760" t="s">
        <v>837</v>
      </c>
      <c r="V446" s="762">
        <v>44647</v>
      </c>
      <c r="W446" s="760" t="s">
        <v>3265</v>
      </c>
      <c r="X446" s="760" t="s">
        <v>3523</v>
      </c>
      <c r="Y446" s="763" t="s">
        <v>3265</v>
      </c>
    </row>
    <row r="447" spans="1:25" s="158" customFormat="1">
      <c r="A447" s="759">
        <v>2021</v>
      </c>
      <c r="B447" s="760" t="s">
        <v>4421</v>
      </c>
      <c r="C447" s="760" t="s">
        <v>4142</v>
      </c>
      <c r="D447" s="760" t="s">
        <v>3996</v>
      </c>
      <c r="E447" s="760" t="s">
        <v>3183</v>
      </c>
      <c r="F447" s="760" t="s">
        <v>4097</v>
      </c>
      <c r="G447" s="760">
        <v>27856661</v>
      </c>
      <c r="H447" s="760">
        <v>27856661</v>
      </c>
      <c r="I447" s="760" t="s">
        <v>846</v>
      </c>
      <c r="J447" s="760" t="s">
        <v>846</v>
      </c>
      <c r="K447" s="760" t="s">
        <v>4350</v>
      </c>
      <c r="L447" s="761">
        <v>44442</v>
      </c>
      <c r="M447" s="761">
        <v>44580</v>
      </c>
      <c r="N447" s="760">
        <v>3456661</v>
      </c>
      <c r="O447" s="760">
        <v>17</v>
      </c>
      <c r="P447" s="760" t="s">
        <v>4006</v>
      </c>
      <c r="Q447" s="760" t="s">
        <v>846</v>
      </c>
      <c r="R447" s="760" t="s">
        <v>846</v>
      </c>
      <c r="S447" s="761">
        <v>44744</v>
      </c>
      <c r="T447" s="760" t="s">
        <v>3263</v>
      </c>
      <c r="U447" s="760" t="s">
        <v>846</v>
      </c>
      <c r="V447" s="762" t="s">
        <v>846</v>
      </c>
      <c r="W447" s="760" t="s">
        <v>846</v>
      </c>
      <c r="X447" s="760" t="s">
        <v>3273</v>
      </c>
      <c r="Y447" s="763" t="s">
        <v>3265</v>
      </c>
    </row>
    <row r="448" spans="1:25" s="158" customFormat="1">
      <c r="A448" s="759">
        <v>2021</v>
      </c>
      <c r="B448" s="760" t="s">
        <v>4422</v>
      </c>
      <c r="C448" s="760" t="s">
        <v>4125</v>
      </c>
      <c r="D448" s="760" t="s">
        <v>3996</v>
      </c>
      <c r="E448" s="760" t="s">
        <v>3183</v>
      </c>
      <c r="F448" s="760" t="s">
        <v>338</v>
      </c>
      <c r="G448" s="760">
        <v>20000000</v>
      </c>
      <c r="H448" s="760">
        <v>20000000</v>
      </c>
      <c r="I448" s="760" t="s">
        <v>846</v>
      </c>
      <c r="J448" s="760" t="s">
        <v>846</v>
      </c>
      <c r="K448" s="760" t="s">
        <v>3271</v>
      </c>
      <c r="L448" s="761">
        <v>44442</v>
      </c>
      <c r="M448" s="761">
        <v>44563</v>
      </c>
      <c r="N448" s="760">
        <v>0</v>
      </c>
      <c r="O448" s="760">
        <v>0</v>
      </c>
      <c r="P448" s="760" t="s">
        <v>4006</v>
      </c>
      <c r="Q448" s="760" t="s">
        <v>846</v>
      </c>
      <c r="R448" s="760" t="s">
        <v>846</v>
      </c>
      <c r="S448" s="761">
        <v>44745</v>
      </c>
      <c r="T448" s="760" t="s">
        <v>3263</v>
      </c>
      <c r="U448" s="760" t="s">
        <v>846</v>
      </c>
      <c r="V448" s="762" t="s">
        <v>846</v>
      </c>
      <c r="W448" s="760" t="s">
        <v>846</v>
      </c>
      <c r="X448" s="760" t="s">
        <v>3273</v>
      </c>
      <c r="Y448" s="763" t="s">
        <v>3265</v>
      </c>
    </row>
    <row r="449" spans="1:25" s="158" customFormat="1">
      <c r="A449" s="759">
        <v>2021</v>
      </c>
      <c r="B449" s="760" t="s">
        <v>4423</v>
      </c>
      <c r="C449" s="760" t="s">
        <v>4154</v>
      </c>
      <c r="D449" s="760" t="s">
        <v>3996</v>
      </c>
      <c r="E449" s="760" t="s">
        <v>3183</v>
      </c>
      <c r="F449" s="760" t="s">
        <v>38</v>
      </c>
      <c r="G449" s="760">
        <v>8800000</v>
      </c>
      <c r="H449" s="760">
        <v>8800000</v>
      </c>
      <c r="I449" s="760" t="s">
        <v>846</v>
      </c>
      <c r="J449" s="760" t="s">
        <v>846</v>
      </c>
      <c r="K449" s="760" t="s">
        <v>3271</v>
      </c>
      <c r="L449" s="761">
        <v>44446</v>
      </c>
      <c r="M449" s="761">
        <v>44567</v>
      </c>
      <c r="N449" s="760">
        <v>0</v>
      </c>
      <c r="O449" s="760">
        <v>0</v>
      </c>
      <c r="P449" s="760" t="s">
        <v>4424</v>
      </c>
      <c r="Q449" s="760" t="s">
        <v>846</v>
      </c>
      <c r="R449" s="760" t="s">
        <v>846</v>
      </c>
      <c r="S449" s="761">
        <v>44759</v>
      </c>
      <c r="T449" s="760" t="s">
        <v>3263</v>
      </c>
      <c r="U449" s="760" t="s">
        <v>846</v>
      </c>
      <c r="V449" s="762" t="s">
        <v>846</v>
      </c>
      <c r="W449" s="760" t="s">
        <v>846</v>
      </c>
      <c r="X449" s="760" t="s">
        <v>3273</v>
      </c>
      <c r="Y449" s="763" t="s">
        <v>3265</v>
      </c>
    </row>
    <row r="450" spans="1:25" s="158" customFormat="1">
      <c r="A450" s="759">
        <v>2021</v>
      </c>
      <c r="B450" s="760" t="s">
        <v>4425</v>
      </c>
      <c r="C450" s="760" t="s">
        <v>4134</v>
      </c>
      <c r="D450" s="760" t="s">
        <v>3996</v>
      </c>
      <c r="E450" s="760" t="s">
        <v>3183</v>
      </c>
      <c r="F450" s="760" t="s">
        <v>1504</v>
      </c>
      <c r="G450" s="760">
        <v>19900000</v>
      </c>
      <c r="H450" s="760">
        <v>19900000</v>
      </c>
      <c r="I450" s="760" t="s">
        <v>846</v>
      </c>
      <c r="J450" s="760" t="s">
        <v>846</v>
      </c>
      <c r="K450" s="760" t="s">
        <v>4412</v>
      </c>
      <c r="L450" s="761">
        <v>44447</v>
      </c>
      <c r="M450" s="761">
        <v>44578</v>
      </c>
      <c r="N450" s="760">
        <v>1500000</v>
      </c>
      <c r="O450" s="760">
        <v>10</v>
      </c>
      <c r="P450" s="760" t="s">
        <v>4018</v>
      </c>
      <c r="Q450" s="760" t="s">
        <v>846</v>
      </c>
      <c r="R450" s="760" t="s">
        <v>846</v>
      </c>
      <c r="S450" s="761">
        <v>44748</v>
      </c>
      <c r="T450" s="760" t="s">
        <v>3263</v>
      </c>
      <c r="U450" s="760" t="s">
        <v>846</v>
      </c>
      <c r="V450" s="762" t="s">
        <v>846</v>
      </c>
      <c r="W450" s="760" t="s">
        <v>846</v>
      </c>
      <c r="X450" s="760" t="s">
        <v>3273</v>
      </c>
      <c r="Y450" s="763" t="s">
        <v>3265</v>
      </c>
    </row>
    <row r="451" spans="1:25" s="158" customFormat="1">
      <c r="A451" s="759">
        <v>2021</v>
      </c>
      <c r="B451" s="760" t="s">
        <v>4426</v>
      </c>
      <c r="C451" s="760" t="s">
        <v>4427</v>
      </c>
      <c r="D451" s="760" t="s">
        <v>3996</v>
      </c>
      <c r="E451" s="760" t="s">
        <v>3183</v>
      </c>
      <c r="F451" s="760" t="s">
        <v>1393</v>
      </c>
      <c r="G451" s="760">
        <v>18400000</v>
      </c>
      <c r="H451" s="760">
        <v>18400000</v>
      </c>
      <c r="I451" s="760" t="s">
        <v>846</v>
      </c>
      <c r="J451" s="760" t="s">
        <v>846</v>
      </c>
      <c r="K451" s="760" t="s">
        <v>3271</v>
      </c>
      <c r="L451" s="761">
        <v>44447</v>
      </c>
      <c r="M451" s="761">
        <v>44568</v>
      </c>
      <c r="N451" s="760">
        <v>0</v>
      </c>
      <c r="O451" s="760">
        <v>0</v>
      </c>
      <c r="P451" s="760" t="s">
        <v>4018</v>
      </c>
      <c r="Q451" s="760" t="s">
        <v>846</v>
      </c>
      <c r="R451" s="760" t="s">
        <v>846</v>
      </c>
      <c r="S451" s="761">
        <v>44748</v>
      </c>
      <c r="T451" s="760" t="s">
        <v>3263</v>
      </c>
      <c r="U451" s="760" t="s">
        <v>846</v>
      </c>
      <c r="V451" s="762" t="s">
        <v>846</v>
      </c>
      <c r="W451" s="760" t="s">
        <v>846</v>
      </c>
      <c r="X451" s="760" t="s">
        <v>3273</v>
      </c>
      <c r="Y451" s="763" t="s">
        <v>3265</v>
      </c>
    </row>
    <row r="452" spans="1:25" s="158" customFormat="1">
      <c r="A452" s="759">
        <v>2021</v>
      </c>
      <c r="B452" s="760" t="s">
        <v>2183</v>
      </c>
      <c r="C452" s="760" t="s">
        <v>4428</v>
      </c>
      <c r="D452" s="760" t="s">
        <v>3205</v>
      </c>
      <c r="E452" s="760" t="s">
        <v>3183</v>
      </c>
      <c r="F452" s="760" t="s">
        <v>2185</v>
      </c>
      <c r="G452" s="760">
        <v>3190165</v>
      </c>
      <c r="H452" s="760">
        <v>3190165</v>
      </c>
      <c r="I452" s="760" t="s">
        <v>846</v>
      </c>
      <c r="J452" s="760" t="s">
        <v>846</v>
      </c>
      <c r="K452" s="760" t="s">
        <v>3873</v>
      </c>
      <c r="L452" s="761">
        <v>44456</v>
      </c>
      <c r="M452" s="761">
        <v>44516</v>
      </c>
      <c r="N452" s="760">
        <v>0</v>
      </c>
      <c r="O452" s="760">
        <v>30</v>
      </c>
      <c r="P452" s="760" t="s">
        <v>4429</v>
      </c>
      <c r="Q452" s="760" t="s">
        <v>846</v>
      </c>
      <c r="R452" s="760" t="s">
        <v>846</v>
      </c>
      <c r="S452" s="761">
        <v>45585</v>
      </c>
      <c r="T452" s="760" t="s">
        <v>3803</v>
      </c>
      <c r="U452" s="760" t="s">
        <v>846</v>
      </c>
      <c r="V452" s="762" t="s">
        <v>846</v>
      </c>
      <c r="W452" s="760" t="s">
        <v>846</v>
      </c>
      <c r="X452" s="760" t="s">
        <v>3273</v>
      </c>
      <c r="Y452" s="763" t="s">
        <v>3265</v>
      </c>
    </row>
    <row r="453" spans="1:25" s="158" customFormat="1">
      <c r="A453" s="759">
        <v>2021</v>
      </c>
      <c r="B453" s="760" t="s">
        <v>4430</v>
      </c>
      <c r="C453" s="760" t="s">
        <v>4431</v>
      </c>
      <c r="D453" s="760" t="s">
        <v>3996</v>
      </c>
      <c r="E453" s="760" t="s">
        <v>3183</v>
      </c>
      <c r="F453" s="760" t="s">
        <v>244</v>
      </c>
      <c r="G453" s="760">
        <v>18400000</v>
      </c>
      <c r="H453" s="760">
        <v>18400000</v>
      </c>
      <c r="I453" s="760" t="s">
        <v>846</v>
      </c>
      <c r="J453" s="760" t="s">
        <v>846</v>
      </c>
      <c r="K453" s="760" t="s">
        <v>3271</v>
      </c>
      <c r="L453" s="761">
        <v>44448</v>
      </c>
      <c r="M453" s="761">
        <v>44569</v>
      </c>
      <c r="N453" s="760">
        <v>0</v>
      </c>
      <c r="O453" s="760">
        <v>0</v>
      </c>
      <c r="P453" s="760" t="s">
        <v>4018</v>
      </c>
      <c r="Q453" s="760" t="s">
        <v>846</v>
      </c>
      <c r="R453" s="760" t="s">
        <v>846</v>
      </c>
      <c r="S453" s="761">
        <v>44760</v>
      </c>
      <c r="T453" s="760" t="s">
        <v>3263</v>
      </c>
      <c r="U453" s="760" t="s">
        <v>846</v>
      </c>
      <c r="V453" s="762" t="s">
        <v>846</v>
      </c>
      <c r="W453" s="760" t="s">
        <v>846</v>
      </c>
      <c r="X453" s="760" t="s">
        <v>3273</v>
      </c>
      <c r="Y453" s="763" t="s">
        <v>3265</v>
      </c>
    </row>
    <row r="454" spans="1:25" s="158" customFormat="1">
      <c r="A454" s="759">
        <v>2021</v>
      </c>
      <c r="B454" s="760" t="s">
        <v>2191</v>
      </c>
      <c r="C454" s="760" t="s">
        <v>4428</v>
      </c>
      <c r="D454" s="760" t="s">
        <v>3205</v>
      </c>
      <c r="E454" s="760" t="s">
        <v>3183</v>
      </c>
      <c r="F454" s="760" t="s">
        <v>2193</v>
      </c>
      <c r="G454" s="764"/>
      <c r="H454" s="760">
        <v>310400000</v>
      </c>
      <c r="I454" s="760" t="s">
        <v>846</v>
      </c>
      <c r="J454" s="760" t="s">
        <v>846</v>
      </c>
      <c r="K454" s="760" t="s">
        <v>3873</v>
      </c>
      <c r="L454" s="761">
        <v>44452</v>
      </c>
      <c r="M454" s="761">
        <v>44512</v>
      </c>
      <c r="N454" s="760">
        <v>0</v>
      </c>
      <c r="O454" s="760">
        <v>30</v>
      </c>
      <c r="P454" s="760" t="s">
        <v>4429</v>
      </c>
      <c r="Q454" s="760" t="s">
        <v>846</v>
      </c>
      <c r="R454" s="760" t="s">
        <v>846</v>
      </c>
      <c r="S454" s="761">
        <v>45572</v>
      </c>
      <c r="T454" s="760" t="s">
        <v>3803</v>
      </c>
      <c r="U454" s="760" t="s">
        <v>846</v>
      </c>
      <c r="V454" s="762" t="s">
        <v>846</v>
      </c>
      <c r="W454" s="760" t="s">
        <v>846</v>
      </c>
      <c r="X454" s="760" t="s">
        <v>3273</v>
      </c>
      <c r="Y454" s="763" t="s">
        <v>3265</v>
      </c>
    </row>
    <row r="455" spans="1:25" s="158" customFormat="1">
      <c r="A455" s="759">
        <v>2021</v>
      </c>
      <c r="B455" s="760" t="s">
        <v>2194</v>
      </c>
      <c r="C455" s="760" t="s">
        <v>4428</v>
      </c>
      <c r="D455" s="760" t="s">
        <v>3205</v>
      </c>
      <c r="E455" s="760" t="s">
        <v>3183</v>
      </c>
      <c r="F455" s="760" t="s">
        <v>4432</v>
      </c>
      <c r="G455" s="764"/>
      <c r="H455" s="760">
        <v>46000000</v>
      </c>
      <c r="I455" s="760" t="s">
        <v>846</v>
      </c>
      <c r="J455" s="760" t="s">
        <v>846</v>
      </c>
      <c r="K455" s="760" t="s">
        <v>3873</v>
      </c>
      <c r="L455" s="761">
        <v>44452</v>
      </c>
      <c r="M455" s="761">
        <v>44512</v>
      </c>
      <c r="N455" s="760">
        <v>0</v>
      </c>
      <c r="O455" s="760">
        <v>30</v>
      </c>
      <c r="P455" s="760" t="s">
        <v>1511</v>
      </c>
      <c r="Q455" s="760" t="s">
        <v>846</v>
      </c>
      <c r="R455" s="760" t="s">
        <v>846</v>
      </c>
      <c r="S455" s="761">
        <v>45572</v>
      </c>
      <c r="T455" s="760" t="s">
        <v>3803</v>
      </c>
      <c r="U455" s="760" t="s">
        <v>846</v>
      </c>
      <c r="V455" s="762" t="s">
        <v>846</v>
      </c>
      <c r="W455" s="760" t="s">
        <v>846</v>
      </c>
      <c r="X455" s="760" t="s">
        <v>3273</v>
      </c>
      <c r="Y455" s="763" t="s">
        <v>3265</v>
      </c>
    </row>
    <row r="456" spans="1:25" s="158" customFormat="1">
      <c r="A456" s="759">
        <v>2021</v>
      </c>
      <c r="B456" s="760" t="s">
        <v>2186</v>
      </c>
      <c r="C456" s="760" t="s">
        <v>4428</v>
      </c>
      <c r="D456" s="760" t="s">
        <v>3205</v>
      </c>
      <c r="E456" s="760" t="s">
        <v>3183</v>
      </c>
      <c r="F456" s="760" t="s">
        <v>4433</v>
      </c>
      <c r="G456" s="764"/>
      <c r="H456" s="760">
        <v>20990000</v>
      </c>
      <c r="I456" s="760" t="s">
        <v>846</v>
      </c>
      <c r="J456" s="760" t="s">
        <v>846</v>
      </c>
      <c r="K456" s="760" t="s">
        <v>3873</v>
      </c>
      <c r="L456" s="761">
        <v>44454</v>
      </c>
      <c r="M456" s="761">
        <v>44514</v>
      </c>
      <c r="N456" s="760">
        <v>0</v>
      </c>
      <c r="O456" s="760">
        <v>30</v>
      </c>
      <c r="P456" s="760" t="s">
        <v>4429</v>
      </c>
      <c r="Q456" s="760" t="s">
        <v>846</v>
      </c>
      <c r="R456" s="760" t="s">
        <v>846</v>
      </c>
      <c r="S456" s="761">
        <v>45572</v>
      </c>
      <c r="T456" s="760" t="s">
        <v>3803</v>
      </c>
      <c r="U456" s="760" t="s">
        <v>846</v>
      </c>
      <c r="V456" s="762" t="s">
        <v>846</v>
      </c>
      <c r="W456" s="760" t="s">
        <v>846</v>
      </c>
      <c r="X456" s="760" t="s">
        <v>3273</v>
      </c>
      <c r="Y456" s="763" t="s">
        <v>3265</v>
      </c>
    </row>
    <row r="457" spans="1:25" s="158" customFormat="1">
      <c r="A457" s="759">
        <v>2021</v>
      </c>
      <c r="B457" s="760" t="s">
        <v>2189</v>
      </c>
      <c r="C457" s="760" t="s">
        <v>4434</v>
      </c>
      <c r="D457" s="760" t="s">
        <v>3205</v>
      </c>
      <c r="E457" s="760" t="s">
        <v>3183</v>
      </c>
      <c r="F457" s="760" t="s">
        <v>4433</v>
      </c>
      <c r="G457" s="764"/>
      <c r="H457" s="760">
        <v>12998000</v>
      </c>
      <c r="I457" s="760" t="s">
        <v>846</v>
      </c>
      <c r="J457" s="760" t="s">
        <v>846</v>
      </c>
      <c r="K457" s="760" t="s">
        <v>3873</v>
      </c>
      <c r="L457" s="761">
        <v>44454</v>
      </c>
      <c r="M457" s="761">
        <v>44514</v>
      </c>
      <c r="N457" s="760">
        <v>0</v>
      </c>
      <c r="O457" s="760">
        <v>30</v>
      </c>
      <c r="P457" s="760" t="s">
        <v>4429</v>
      </c>
      <c r="Q457" s="760" t="s">
        <v>846</v>
      </c>
      <c r="R457" s="760" t="s">
        <v>846</v>
      </c>
      <c r="S457" s="761">
        <v>45572</v>
      </c>
      <c r="T457" s="760" t="s">
        <v>3803</v>
      </c>
      <c r="U457" s="760" t="s">
        <v>846</v>
      </c>
      <c r="V457" s="762" t="s">
        <v>846</v>
      </c>
      <c r="W457" s="760" t="s">
        <v>846</v>
      </c>
      <c r="X457" s="760" t="s">
        <v>3273</v>
      </c>
      <c r="Y457" s="763" t="s">
        <v>3265</v>
      </c>
    </row>
    <row r="458" spans="1:25" s="158" customFormat="1">
      <c r="A458" s="759">
        <v>2021</v>
      </c>
      <c r="B458" s="760" t="s">
        <v>4435</v>
      </c>
      <c r="C458" s="760" t="s">
        <v>4436</v>
      </c>
      <c r="D458" s="760" t="s">
        <v>3996</v>
      </c>
      <c r="E458" s="760" t="s">
        <v>3183</v>
      </c>
      <c r="F458" s="760" t="s">
        <v>1329</v>
      </c>
      <c r="G458" s="760">
        <v>20000000</v>
      </c>
      <c r="H458" s="760">
        <v>20000000</v>
      </c>
      <c r="I458" s="760" t="s">
        <v>846</v>
      </c>
      <c r="J458" s="760" t="s">
        <v>846</v>
      </c>
      <c r="K458" s="760" t="s">
        <v>3271</v>
      </c>
      <c r="L458" s="761">
        <v>44448</v>
      </c>
      <c r="M458" s="761">
        <v>44569</v>
      </c>
      <c r="N458" s="760">
        <v>0</v>
      </c>
      <c r="O458" s="760">
        <v>0</v>
      </c>
      <c r="P458" s="760" t="s">
        <v>4006</v>
      </c>
      <c r="Q458" s="760" t="s">
        <v>846</v>
      </c>
      <c r="R458" s="760" t="s">
        <v>846</v>
      </c>
      <c r="S458" s="761">
        <v>44751</v>
      </c>
      <c r="T458" s="760" t="s">
        <v>3263</v>
      </c>
      <c r="U458" s="760" t="s">
        <v>846</v>
      </c>
      <c r="V458" s="762" t="s">
        <v>846</v>
      </c>
      <c r="W458" s="760" t="s">
        <v>846</v>
      </c>
      <c r="X458" s="760" t="s">
        <v>3273</v>
      </c>
      <c r="Y458" s="763" t="s">
        <v>3265</v>
      </c>
    </row>
    <row r="459" spans="1:25" s="158" customFormat="1">
      <c r="A459" s="759">
        <v>2021</v>
      </c>
      <c r="B459" s="760" t="s">
        <v>4437</v>
      </c>
      <c r="C459" s="760" t="s">
        <v>4438</v>
      </c>
      <c r="D459" s="760" t="s">
        <v>3996</v>
      </c>
      <c r="E459" s="760" t="s">
        <v>3183</v>
      </c>
      <c r="F459" s="760" t="s">
        <v>1428</v>
      </c>
      <c r="G459" s="760">
        <v>12900000</v>
      </c>
      <c r="H459" s="760">
        <v>12900000</v>
      </c>
      <c r="I459" s="760" t="s">
        <v>846</v>
      </c>
      <c r="J459" s="760" t="s">
        <v>846</v>
      </c>
      <c r="K459" s="760" t="s">
        <v>4439</v>
      </c>
      <c r="L459" s="761">
        <v>44452</v>
      </c>
      <c r="M459" s="761">
        <v>44582</v>
      </c>
      <c r="N459" s="760">
        <v>900000</v>
      </c>
      <c r="O459" s="760">
        <v>1</v>
      </c>
      <c r="P459" s="760" t="s">
        <v>1329</v>
      </c>
      <c r="Q459" s="760" t="s">
        <v>846</v>
      </c>
      <c r="R459" s="760" t="s">
        <v>846</v>
      </c>
      <c r="S459" s="761">
        <v>44755</v>
      </c>
      <c r="T459" s="760" t="s">
        <v>3263</v>
      </c>
      <c r="U459" s="760" t="s">
        <v>846</v>
      </c>
      <c r="V459" s="762" t="s">
        <v>846</v>
      </c>
      <c r="W459" s="760" t="s">
        <v>846</v>
      </c>
      <c r="X459" s="760" t="s">
        <v>3273</v>
      </c>
      <c r="Y459" s="763" t="s">
        <v>3265</v>
      </c>
    </row>
    <row r="460" spans="1:25" s="158" customFormat="1">
      <c r="A460" s="759">
        <v>2021</v>
      </c>
      <c r="B460" s="760" t="s">
        <v>4440</v>
      </c>
      <c r="C460" s="760" t="s">
        <v>4257</v>
      </c>
      <c r="D460" s="760" t="s">
        <v>3996</v>
      </c>
      <c r="E460" s="760" t="s">
        <v>3183</v>
      </c>
      <c r="F460" s="760" t="s">
        <v>4258</v>
      </c>
      <c r="G460" s="760">
        <v>19200000</v>
      </c>
      <c r="H460" s="760">
        <v>19200000</v>
      </c>
      <c r="I460" s="760" t="s">
        <v>846</v>
      </c>
      <c r="J460" s="760" t="s">
        <v>846</v>
      </c>
      <c r="K460" s="760" t="s">
        <v>3271</v>
      </c>
      <c r="L460" s="761">
        <v>44449</v>
      </c>
      <c r="M460" s="761">
        <v>44570</v>
      </c>
      <c r="N460" s="760">
        <v>0</v>
      </c>
      <c r="O460" s="760">
        <v>0</v>
      </c>
      <c r="P460" s="760" t="s">
        <v>4259</v>
      </c>
      <c r="Q460" s="760" t="s">
        <v>846</v>
      </c>
      <c r="R460" s="760" t="s">
        <v>846</v>
      </c>
      <c r="S460" s="761">
        <v>44762</v>
      </c>
      <c r="T460" s="760" t="s">
        <v>3263</v>
      </c>
      <c r="U460" s="760" t="s">
        <v>846</v>
      </c>
      <c r="V460" s="762" t="s">
        <v>846</v>
      </c>
      <c r="W460" s="760" t="s">
        <v>846</v>
      </c>
      <c r="X460" s="760" t="s">
        <v>3273</v>
      </c>
      <c r="Y460" s="763" t="s">
        <v>3265</v>
      </c>
    </row>
    <row r="461" spans="1:25" s="158" customFormat="1">
      <c r="A461" s="759">
        <v>2021</v>
      </c>
      <c r="B461" s="760" t="s">
        <v>4441</v>
      </c>
      <c r="C461" s="760" t="s">
        <v>4000</v>
      </c>
      <c r="D461" s="760" t="s">
        <v>3996</v>
      </c>
      <c r="E461" s="760" t="s">
        <v>3183</v>
      </c>
      <c r="F461" s="760" t="s">
        <v>3260</v>
      </c>
      <c r="G461" s="760">
        <v>19200000</v>
      </c>
      <c r="H461" s="760">
        <v>19200000</v>
      </c>
      <c r="I461" s="760" t="s">
        <v>846</v>
      </c>
      <c r="J461" s="760" t="s">
        <v>846</v>
      </c>
      <c r="K461" s="760" t="s">
        <v>3271</v>
      </c>
      <c r="L461" s="761">
        <v>44452</v>
      </c>
      <c r="M461" s="761">
        <v>44573</v>
      </c>
      <c r="N461" s="760">
        <v>0</v>
      </c>
      <c r="O461" s="760">
        <v>0</v>
      </c>
      <c r="P461" s="760" t="s">
        <v>3997</v>
      </c>
      <c r="Q461" s="760" t="s">
        <v>846</v>
      </c>
      <c r="R461" s="760" t="s">
        <v>846</v>
      </c>
      <c r="S461" s="761">
        <v>44762</v>
      </c>
      <c r="T461" s="760" t="s">
        <v>3263</v>
      </c>
      <c r="U461" s="760" t="s">
        <v>846</v>
      </c>
      <c r="V461" s="762" t="s">
        <v>846</v>
      </c>
      <c r="W461" s="760" t="s">
        <v>846</v>
      </c>
      <c r="X461" s="760" t="s">
        <v>3273</v>
      </c>
      <c r="Y461" s="763" t="s">
        <v>3265</v>
      </c>
    </row>
    <row r="462" spans="1:25" s="158" customFormat="1">
      <c r="A462" s="759">
        <v>2021</v>
      </c>
      <c r="B462" s="760" t="s">
        <v>4442</v>
      </c>
      <c r="C462" s="760" t="s">
        <v>4011</v>
      </c>
      <c r="D462" s="760" t="s">
        <v>3996</v>
      </c>
      <c r="E462" s="760" t="s">
        <v>3183</v>
      </c>
      <c r="F462" s="760" t="s">
        <v>1282</v>
      </c>
      <c r="G462" s="760">
        <v>10000000</v>
      </c>
      <c r="H462" s="760">
        <v>10000000</v>
      </c>
      <c r="I462" s="760" t="s">
        <v>846</v>
      </c>
      <c r="J462" s="760" t="s">
        <v>846</v>
      </c>
      <c r="K462" s="760" t="s">
        <v>3271</v>
      </c>
      <c r="L462" s="761">
        <v>44453</v>
      </c>
      <c r="M462" s="761">
        <v>44574</v>
      </c>
      <c r="N462" s="760">
        <v>0</v>
      </c>
      <c r="O462" s="760">
        <v>0</v>
      </c>
      <c r="P462" s="760" t="s">
        <v>3997</v>
      </c>
      <c r="Q462" s="760" t="s">
        <v>846</v>
      </c>
      <c r="R462" s="760" t="s">
        <v>846</v>
      </c>
      <c r="S462" s="761">
        <v>44772</v>
      </c>
      <c r="T462" s="760" t="s">
        <v>3263</v>
      </c>
      <c r="U462" s="760" t="s">
        <v>846</v>
      </c>
      <c r="V462" s="762" t="s">
        <v>846</v>
      </c>
      <c r="W462" s="760" t="s">
        <v>846</v>
      </c>
      <c r="X462" s="760" t="s">
        <v>3273</v>
      </c>
      <c r="Y462" s="763" t="s">
        <v>3265</v>
      </c>
    </row>
    <row r="463" spans="1:25" s="158" customFormat="1">
      <c r="A463" s="759">
        <v>2021</v>
      </c>
      <c r="B463" s="760" t="s">
        <v>4443</v>
      </c>
      <c r="C463" s="760" t="s">
        <v>4170</v>
      </c>
      <c r="D463" s="760" t="s">
        <v>3996</v>
      </c>
      <c r="E463" s="760" t="s">
        <v>3183</v>
      </c>
      <c r="F463" s="760" t="s">
        <v>4171</v>
      </c>
      <c r="G463" s="760">
        <v>17444000</v>
      </c>
      <c r="H463" s="760">
        <v>17444000</v>
      </c>
      <c r="I463" s="760" t="s">
        <v>846</v>
      </c>
      <c r="J463" s="760" t="s">
        <v>846</v>
      </c>
      <c r="K463" s="760" t="s">
        <v>3271</v>
      </c>
      <c r="L463" s="761">
        <v>44452</v>
      </c>
      <c r="M463" s="761">
        <v>44573</v>
      </c>
      <c r="N463" s="760">
        <v>0</v>
      </c>
      <c r="O463" s="760">
        <v>0</v>
      </c>
      <c r="P463" s="760" t="s">
        <v>4276</v>
      </c>
      <c r="Q463" s="760" t="s">
        <v>846</v>
      </c>
      <c r="R463" s="760" t="s">
        <v>846</v>
      </c>
      <c r="S463" s="761">
        <v>44755</v>
      </c>
      <c r="T463" s="760" t="s">
        <v>3263</v>
      </c>
      <c r="U463" s="760" t="s">
        <v>846</v>
      </c>
      <c r="V463" s="762" t="s">
        <v>846</v>
      </c>
      <c r="W463" s="760" t="s">
        <v>846</v>
      </c>
      <c r="X463" s="760" t="s">
        <v>3273</v>
      </c>
      <c r="Y463" s="763" t="s">
        <v>3265</v>
      </c>
    </row>
    <row r="464" spans="1:25" s="158" customFormat="1">
      <c r="A464" s="759">
        <v>2021</v>
      </c>
      <c r="B464" s="760" t="s">
        <v>4444</v>
      </c>
      <c r="C464" s="760" t="s">
        <v>4445</v>
      </c>
      <c r="D464" s="760" t="s">
        <v>3996</v>
      </c>
      <c r="E464" s="760" t="s">
        <v>3183</v>
      </c>
      <c r="F464" s="760" t="s">
        <v>4446</v>
      </c>
      <c r="G464" s="760">
        <v>19314199</v>
      </c>
      <c r="H464" s="760">
        <v>19314199</v>
      </c>
      <c r="I464" s="760" t="s">
        <v>846</v>
      </c>
      <c r="J464" s="760" t="s">
        <v>846</v>
      </c>
      <c r="K464" s="760" t="s">
        <v>4385</v>
      </c>
      <c r="L464" s="761">
        <v>44459</v>
      </c>
      <c r="M464" s="761">
        <v>44613</v>
      </c>
      <c r="N464" s="760">
        <v>1870199</v>
      </c>
      <c r="O464" s="760">
        <v>13</v>
      </c>
      <c r="P464" s="760" t="s">
        <v>3581</v>
      </c>
      <c r="Q464" s="760" t="s">
        <v>846</v>
      </c>
      <c r="R464" s="760" t="s">
        <v>846</v>
      </c>
      <c r="S464" s="761">
        <v>44772</v>
      </c>
      <c r="T464" s="760" t="s">
        <v>3263</v>
      </c>
      <c r="U464" s="760" t="s">
        <v>846</v>
      </c>
      <c r="V464" s="762" t="s">
        <v>846</v>
      </c>
      <c r="W464" s="760" t="s">
        <v>846</v>
      </c>
      <c r="X464" s="760" t="s">
        <v>3273</v>
      </c>
      <c r="Y464" s="763" t="s">
        <v>3265</v>
      </c>
    </row>
    <row r="465" spans="1:25" s="158" customFormat="1">
      <c r="A465" s="759">
        <v>2021</v>
      </c>
      <c r="B465" s="760" t="s">
        <v>4447</v>
      </c>
      <c r="C465" s="760" t="s">
        <v>4445</v>
      </c>
      <c r="D465" s="760" t="s">
        <v>3996</v>
      </c>
      <c r="E465" s="760" t="s">
        <v>3183</v>
      </c>
      <c r="F465" s="760" t="s">
        <v>4448</v>
      </c>
      <c r="G465" s="760">
        <v>17444000</v>
      </c>
      <c r="H465" s="760">
        <v>17444000</v>
      </c>
      <c r="I465" s="760" t="s">
        <v>846</v>
      </c>
      <c r="J465" s="760" t="s">
        <v>846</v>
      </c>
      <c r="K465" s="760" t="s">
        <v>3271</v>
      </c>
      <c r="L465" s="761">
        <v>44459</v>
      </c>
      <c r="M465" s="761">
        <v>44600</v>
      </c>
      <c r="N465" s="760">
        <v>0</v>
      </c>
      <c r="O465" s="760">
        <v>0</v>
      </c>
      <c r="P465" s="760" t="s">
        <v>3581</v>
      </c>
      <c r="Q465" s="760" t="s">
        <v>846</v>
      </c>
      <c r="R465" s="760" t="s">
        <v>846</v>
      </c>
      <c r="S465" s="761">
        <v>44772</v>
      </c>
      <c r="T465" s="760" t="s">
        <v>3263</v>
      </c>
      <c r="U465" s="760" t="s">
        <v>846</v>
      </c>
      <c r="V465" s="762" t="s">
        <v>846</v>
      </c>
      <c r="W465" s="760" t="s">
        <v>846</v>
      </c>
      <c r="X465" s="760" t="s">
        <v>3273</v>
      </c>
      <c r="Y465" s="763" t="s">
        <v>3265</v>
      </c>
    </row>
    <row r="466" spans="1:25" s="158" customFormat="1">
      <c r="A466" s="759">
        <v>2021</v>
      </c>
      <c r="B466" s="760" t="s">
        <v>4449</v>
      </c>
      <c r="C466" s="760" t="s">
        <v>4450</v>
      </c>
      <c r="D466" s="760" t="s">
        <v>3205</v>
      </c>
      <c r="E466" s="760" t="s">
        <v>3182</v>
      </c>
      <c r="F466" s="760" t="s">
        <v>4451</v>
      </c>
      <c r="G466" s="764"/>
      <c r="H466" s="760">
        <v>87945000</v>
      </c>
      <c r="I466" s="760" t="s">
        <v>846</v>
      </c>
      <c r="J466" s="760" t="s">
        <v>846</v>
      </c>
      <c r="K466" s="760" t="s">
        <v>4452</v>
      </c>
      <c r="L466" s="761">
        <v>44455</v>
      </c>
      <c r="M466" s="761">
        <v>44484</v>
      </c>
      <c r="N466" s="760">
        <v>0</v>
      </c>
      <c r="O466" s="760">
        <v>0</v>
      </c>
      <c r="P466" s="760" t="s">
        <v>67</v>
      </c>
      <c r="Q466" s="760" t="s">
        <v>846</v>
      </c>
      <c r="R466" s="760" t="s">
        <v>846</v>
      </c>
      <c r="S466" s="761">
        <v>44664</v>
      </c>
      <c r="T466" s="760" t="s">
        <v>3263</v>
      </c>
      <c r="U466" s="760" t="s">
        <v>846</v>
      </c>
      <c r="V466" s="762" t="s">
        <v>846</v>
      </c>
      <c r="W466" s="760" t="s">
        <v>846</v>
      </c>
      <c r="X466" s="760" t="s">
        <v>3273</v>
      </c>
      <c r="Y466" s="763" t="s">
        <v>3265</v>
      </c>
    </row>
    <row r="467" spans="1:25" s="158" customFormat="1">
      <c r="A467" s="759">
        <v>2021</v>
      </c>
      <c r="B467" s="760" t="s">
        <v>4453</v>
      </c>
      <c r="C467" s="760" t="s">
        <v>4015</v>
      </c>
      <c r="D467" s="760" t="s">
        <v>3996</v>
      </c>
      <c r="E467" s="760" t="s">
        <v>3183</v>
      </c>
      <c r="F467" s="760" t="s">
        <v>4016</v>
      </c>
      <c r="G467" s="760">
        <v>19200000</v>
      </c>
      <c r="H467" s="760">
        <v>19200000</v>
      </c>
      <c r="I467" s="760" t="s">
        <v>846</v>
      </c>
      <c r="J467" s="760" t="s">
        <v>846</v>
      </c>
      <c r="K467" s="760" t="s">
        <v>3271</v>
      </c>
      <c r="L467" s="761">
        <v>44454</v>
      </c>
      <c r="M467" s="761">
        <v>44575</v>
      </c>
      <c r="N467" s="760">
        <v>0</v>
      </c>
      <c r="O467" s="760">
        <v>0</v>
      </c>
      <c r="P467" s="760" t="s">
        <v>3997</v>
      </c>
      <c r="Q467" s="760" t="s">
        <v>846</v>
      </c>
      <c r="R467" s="760" t="s">
        <v>846</v>
      </c>
      <c r="S467" s="761">
        <v>44756</v>
      </c>
      <c r="T467" s="760" t="s">
        <v>3263</v>
      </c>
      <c r="U467" s="760" t="s">
        <v>846</v>
      </c>
      <c r="V467" s="762" t="s">
        <v>846</v>
      </c>
      <c r="W467" s="760" t="s">
        <v>846</v>
      </c>
      <c r="X467" s="760" t="s">
        <v>3273</v>
      </c>
      <c r="Y467" s="763" t="s">
        <v>3265</v>
      </c>
    </row>
    <row r="468" spans="1:25" s="158" customFormat="1">
      <c r="A468" s="759">
        <v>2021</v>
      </c>
      <c r="B468" s="760" t="s">
        <v>4454</v>
      </c>
      <c r="C468" s="760" t="s">
        <v>4455</v>
      </c>
      <c r="D468" s="760" t="s">
        <v>3996</v>
      </c>
      <c r="E468" s="760" t="s">
        <v>3183</v>
      </c>
      <c r="F468" s="760" t="s">
        <v>4181</v>
      </c>
      <c r="G468" s="760">
        <v>17444000</v>
      </c>
      <c r="H468" s="760">
        <v>17444000</v>
      </c>
      <c r="I468" s="760" t="s">
        <v>846</v>
      </c>
      <c r="J468" s="760" t="s">
        <v>846</v>
      </c>
      <c r="K468" s="760" t="s">
        <v>3271</v>
      </c>
      <c r="L468" s="761">
        <v>44455</v>
      </c>
      <c r="M468" s="761">
        <v>44576</v>
      </c>
      <c r="N468" s="760">
        <v>0</v>
      </c>
      <c r="O468" s="760">
        <v>0</v>
      </c>
      <c r="P468" s="760" t="s">
        <v>4006</v>
      </c>
      <c r="Q468" s="760" t="s">
        <v>846</v>
      </c>
      <c r="R468" s="760" t="s">
        <v>846</v>
      </c>
      <c r="S468" s="761">
        <v>44772</v>
      </c>
      <c r="T468" s="760" t="s">
        <v>3263</v>
      </c>
      <c r="U468" s="760" t="s">
        <v>846</v>
      </c>
      <c r="V468" s="762" t="s">
        <v>846</v>
      </c>
      <c r="W468" s="760" t="s">
        <v>846</v>
      </c>
      <c r="X468" s="760" t="s">
        <v>3273</v>
      </c>
      <c r="Y468" s="763" t="s">
        <v>3265</v>
      </c>
    </row>
    <row r="469" spans="1:25" s="158" customFormat="1">
      <c r="A469" s="759">
        <v>2021</v>
      </c>
      <c r="B469" s="760" t="s">
        <v>4456</v>
      </c>
      <c r="C469" s="760" t="s">
        <v>4457</v>
      </c>
      <c r="D469" s="760" t="s">
        <v>3996</v>
      </c>
      <c r="E469" s="760" t="s">
        <v>3183</v>
      </c>
      <c r="F469" s="760" t="s">
        <v>247</v>
      </c>
      <c r="G469" s="760">
        <v>18800000</v>
      </c>
      <c r="H469" s="760">
        <v>18800000</v>
      </c>
      <c r="I469" s="760" t="s">
        <v>846</v>
      </c>
      <c r="J469" s="760" t="s">
        <v>846</v>
      </c>
      <c r="K469" s="760" t="s">
        <v>3271</v>
      </c>
      <c r="L469" s="761">
        <v>44455</v>
      </c>
      <c r="M469" s="761">
        <v>44576</v>
      </c>
      <c r="N469" s="760">
        <v>0</v>
      </c>
      <c r="O469" s="760">
        <v>0</v>
      </c>
      <c r="P469" s="760" t="s">
        <v>4006</v>
      </c>
      <c r="Q469" s="760" t="s">
        <v>846</v>
      </c>
      <c r="R469" s="760" t="s">
        <v>846</v>
      </c>
      <c r="S469" s="761">
        <v>44758</v>
      </c>
      <c r="T469" s="760" t="s">
        <v>3263</v>
      </c>
      <c r="U469" s="760" t="s">
        <v>846</v>
      </c>
      <c r="V469" s="762" t="s">
        <v>846</v>
      </c>
      <c r="W469" s="760" t="s">
        <v>846</v>
      </c>
      <c r="X469" s="760" t="s">
        <v>3273</v>
      </c>
      <c r="Y469" s="763" t="s">
        <v>3265</v>
      </c>
    </row>
    <row r="470" spans="1:25" s="158" customFormat="1">
      <c r="A470" s="759">
        <v>2021</v>
      </c>
      <c r="B470" s="760" t="s">
        <v>4458</v>
      </c>
      <c r="C470" s="760" t="s">
        <v>4243</v>
      </c>
      <c r="D470" s="760" t="s">
        <v>3996</v>
      </c>
      <c r="E470" s="760" t="s">
        <v>3183</v>
      </c>
      <c r="F470" s="760" t="s">
        <v>4244</v>
      </c>
      <c r="G470" s="760">
        <v>17444000</v>
      </c>
      <c r="H470" s="760">
        <v>17444000</v>
      </c>
      <c r="I470" s="760" t="s">
        <v>846</v>
      </c>
      <c r="J470" s="760" t="s">
        <v>846</v>
      </c>
      <c r="K470" s="760" t="s">
        <v>3271</v>
      </c>
      <c r="L470" s="761">
        <v>44456</v>
      </c>
      <c r="M470" s="761">
        <v>44577</v>
      </c>
      <c r="N470" s="760">
        <v>0</v>
      </c>
      <c r="O470" s="760">
        <v>0</v>
      </c>
      <c r="P470" s="760" t="s">
        <v>3997</v>
      </c>
      <c r="Q470" s="760" t="s">
        <v>846</v>
      </c>
      <c r="R470" s="760" t="s">
        <v>846</v>
      </c>
      <c r="S470" s="761">
        <v>44772</v>
      </c>
      <c r="T470" s="760" t="s">
        <v>3263</v>
      </c>
      <c r="U470" s="760" t="s">
        <v>846</v>
      </c>
      <c r="V470" s="762" t="s">
        <v>846</v>
      </c>
      <c r="W470" s="760" t="s">
        <v>846</v>
      </c>
      <c r="X470" s="760" t="s">
        <v>3273</v>
      </c>
      <c r="Y470" s="763" t="s">
        <v>3265</v>
      </c>
    </row>
    <row r="471" spans="1:25" s="158" customFormat="1">
      <c r="A471" s="759">
        <v>2021</v>
      </c>
      <c r="B471" s="760" t="s">
        <v>4459</v>
      </c>
      <c r="C471" s="760" t="s">
        <v>4197</v>
      </c>
      <c r="D471" s="760" t="s">
        <v>3996</v>
      </c>
      <c r="E471" s="760" t="s">
        <v>3183</v>
      </c>
      <c r="F471" s="760" t="s">
        <v>134</v>
      </c>
      <c r="G471" s="760">
        <v>16862533</v>
      </c>
      <c r="H471" s="760">
        <v>16862533</v>
      </c>
      <c r="I471" s="760" t="s">
        <v>846</v>
      </c>
      <c r="J471" s="760" t="s">
        <v>846</v>
      </c>
      <c r="K471" s="760" t="s">
        <v>4460</v>
      </c>
      <c r="L471" s="761">
        <v>44460</v>
      </c>
      <c r="M471" s="761">
        <v>44576</v>
      </c>
      <c r="N471" s="760">
        <v>3779533</v>
      </c>
      <c r="O471" s="760">
        <v>26</v>
      </c>
      <c r="P471" s="760" t="s">
        <v>4006</v>
      </c>
      <c r="Q471" s="760" t="s">
        <v>846</v>
      </c>
      <c r="R471" s="760" t="s">
        <v>846</v>
      </c>
      <c r="S471" s="761">
        <v>44733</v>
      </c>
      <c r="T471" s="760" t="s">
        <v>3263</v>
      </c>
      <c r="U471" s="760" t="s">
        <v>846</v>
      </c>
      <c r="V471" s="762" t="s">
        <v>846</v>
      </c>
      <c r="W471" s="760" t="s">
        <v>846</v>
      </c>
      <c r="X471" s="760" t="s">
        <v>3273</v>
      </c>
      <c r="Y471" s="763" t="s">
        <v>3265</v>
      </c>
    </row>
    <row r="472" spans="1:25" s="158" customFormat="1">
      <c r="A472" s="759">
        <v>2021</v>
      </c>
      <c r="B472" s="760" t="s">
        <v>4461</v>
      </c>
      <c r="C472" s="760" t="s">
        <v>4054</v>
      </c>
      <c r="D472" s="760" t="s">
        <v>3996</v>
      </c>
      <c r="E472" s="760" t="s">
        <v>3183</v>
      </c>
      <c r="F472" s="760" t="s">
        <v>3618</v>
      </c>
      <c r="G472" s="760">
        <v>15000000</v>
      </c>
      <c r="H472" s="760">
        <v>15000000</v>
      </c>
      <c r="I472" s="760" t="s">
        <v>846</v>
      </c>
      <c r="J472" s="760" t="s">
        <v>846</v>
      </c>
      <c r="K472" s="760" t="s">
        <v>3821</v>
      </c>
      <c r="L472" s="761">
        <v>44467</v>
      </c>
      <c r="M472" s="761">
        <v>44557</v>
      </c>
      <c r="N472" s="760">
        <v>0</v>
      </c>
      <c r="O472" s="760">
        <v>0</v>
      </c>
      <c r="P472" s="760" t="s">
        <v>4006</v>
      </c>
      <c r="Q472" s="760" t="s">
        <v>846</v>
      </c>
      <c r="R472" s="760" t="s">
        <v>846</v>
      </c>
      <c r="S472" s="761">
        <v>44752</v>
      </c>
      <c r="T472" s="760" t="s">
        <v>3263</v>
      </c>
      <c r="U472" s="760" t="s">
        <v>846</v>
      </c>
      <c r="V472" s="762" t="s">
        <v>846</v>
      </c>
      <c r="W472" s="760" t="s">
        <v>846</v>
      </c>
      <c r="X472" s="760" t="s">
        <v>3264</v>
      </c>
      <c r="Y472" s="763" t="s">
        <v>3265</v>
      </c>
    </row>
    <row r="473" spans="1:25" s="158" customFormat="1">
      <c r="A473" s="759">
        <v>2021</v>
      </c>
      <c r="B473" s="760" t="s">
        <v>4462</v>
      </c>
      <c r="C473" s="760" t="s">
        <v>4191</v>
      </c>
      <c r="D473" s="760" t="s">
        <v>3996</v>
      </c>
      <c r="E473" s="760" t="s">
        <v>3183</v>
      </c>
      <c r="F473" s="760" t="s">
        <v>295</v>
      </c>
      <c r="G473" s="760">
        <v>10600000</v>
      </c>
      <c r="H473" s="760">
        <v>10600000</v>
      </c>
      <c r="I473" s="760" t="s">
        <v>846</v>
      </c>
      <c r="J473" s="760" t="s">
        <v>846</v>
      </c>
      <c r="K473" s="760" t="s">
        <v>3271</v>
      </c>
      <c r="L473" s="761">
        <v>44460</v>
      </c>
      <c r="M473" s="761">
        <v>44581</v>
      </c>
      <c r="N473" s="760">
        <v>0</v>
      </c>
      <c r="O473" s="760">
        <v>0</v>
      </c>
      <c r="P473" s="760" t="s">
        <v>4192</v>
      </c>
      <c r="Q473" s="760" t="s">
        <v>846</v>
      </c>
      <c r="R473" s="760" t="s">
        <v>846</v>
      </c>
      <c r="S473" s="761">
        <v>44772</v>
      </c>
      <c r="T473" s="760" t="s">
        <v>3263</v>
      </c>
      <c r="U473" s="760" t="s">
        <v>846</v>
      </c>
      <c r="V473" s="762" t="s">
        <v>846</v>
      </c>
      <c r="W473" s="760" t="s">
        <v>846</v>
      </c>
      <c r="X473" s="760" t="s">
        <v>3273</v>
      </c>
      <c r="Y473" s="763" t="s">
        <v>3265</v>
      </c>
    </row>
    <row r="474" spans="1:25" s="158" customFormat="1">
      <c r="A474" s="759">
        <v>2021</v>
      </c>
      <c r="B474" s="760" t="s">
        <v>4463</v>
      </c>
      <c r="C474" s="760" t="s">
        <v>4070</v>
      </c>
      <c r="D474" s="760" t="s">
        <v>3996</v>
      </c>
      <c r="E474" s="760" t="s">
        <v>3183</v>
      </c>
      <c r="F474" s="760" t="s">
        <v>4071</v>
      </c>
      <c r="G474" s="760">
        <v>17200000</v>
      </c>
      <c r="H474" s="760">
        <v>17200000</v>
      </c>
      <c r="I474" s="760" t="s">
        <v>846</v>
      </c>
      <c r="J474" s="760" t="s">
        <v>846</v>
      </c>
      <c r="K474" s="760" t="s">
        <v>3271</v>
      </c>
      <c r="L474" s="761">
        <v>44461</v>
      </c>
      <c r="M474" s="761">
        <v>44582</v>
      </c>
      <c r="N474" s="760">
        <v>0</v>
      </c>
      <c r="O474" s="760">
        <v>0</v>
      </c>
      <c r="P474" s="760" t="s">
        <v>4018</v>
      </c>
      <c r="Q474" s="760" t="s">
        <v>846</v>
      </c>
      <c r="R474" s="760" t="s">
        <v>846</v>
      </c>
      <c r="S474" s="761">
        <v>44856</v>
      </c>
      <c r="T474" s="760" t="s">
        <v>3263</v>
      </c>
      <c r="U474" s="760" t="s">
        <v>846</v>
      </c>
      <c r="V474" s="762" t="s">
        <v>846</v>
      </c>
      <c r="W474" s="760" t="s">
        <v>846</v>
      </c>
      <c r="X474" s="760" t="s">
        <v>3273</v>
      </c>
      <c r="Y474" s="763" t="s">
        <v>3265</v>
      </c>
    </row>
    <row r="475" spans="1:25" s="158" customFormat="1">
      <c r="A475" s="759">
        <v>2021</v>
      </c>
      <c r="B475" s="760" t="s">
        <v>4464</v>
      </c>
      <c r="C475" s="760" t="s">
        <v>4465</v>
      </c>
      <c r="D475" s="760" t="s">
        <v>3996</v>
      </c>
      <c r="E475" s="760" t="s">
        <v>3183</v>
      </c>
      <c r="F475" s="760" t="s">
        <v>4466</v>
      </c>
      <c r="G475" s="760">
        <v>10134609</v>
      </c>
      <c r="H475" s="760">
        <v>10134609</v>
      </c>
      <c r="I475" s="760" t="s">
        <v>846</v>
      </c>
      <c r="J475" s="760" t="s">
        <v>846</v>
      </c>
      <c r="K475" s="760" t="s">
        <v>4467</v>
      </c>
      <c r="L475" s="761">
        <v>44463</v>
      </c>
      <c r="M475" s="761">
        <v>44578</v>
      </c>
      <c r="N475" s="760">
        <v>2203176</v>
      </c>
      <c r="O475" s="760">
        <v>25</v>
      </c>
      <c r="P475" s="760" t="s">
        <v>4068</v>
      </c>
      <c r="Q475" s="760" t="s">
        <v>846</v>
      </c>
      <c r="R475" s="760" t="s">
        <v>846</v>
      </c>
      <c r="S475" s="761">
        <v>44749</v>
      </c>
      <c r="T475" s="760" t="s">
        <v>3263</v>
      </c>
      <c r="U475" s="760" t="s">
        <v>846</v>
      </c>
      <c r="V475" s="762" t="s">
        <v>846</v>
      </c>
      <c r="W475" s="760" t="s">
        <v>846</v>
      </c>
      <c r="X475" s="760" t="s">
        <v>3273</v>
      </c>
      <c r="Y475" s="763" t="s">
        <v>3265</v>
      </c>
    </row>
    <row r="476" spans="1:25" s="158" customFormat="1">
      <c r="A476" s="759">
        <v>2021</v>
      </c>
      <c r="B476" s="760" t="s">
        <v>4468</v>
      </c>
      <c r="C476" s="760" t="s">
        <v>4061</v>
      </c>
      <c r="D476" s="760" t="s">
        <v>3996</v>
      </c>
      <c r="E476" s="760" t="s">
        <v>3183</v>
      </c>
      <c r="F476" s="760" t="s">
        <v>56</v>
      </c>
      <c r="G476" s="760">
        <v>19250000</v>
      </c>
      <c r="H476" s="760">
        <v>19250000</v>
      </c>
      <c r="I476" s="760" t="s">
        <v>846</v>
      </c>
      <c r="J476" s="760" t="s">
        <v>846</v>
      </c>
      <c r="K476" s="760" t="s">
        <v>4469</v>
      </c>
      <c r="L476" s="761">
        <v>44467</v>
      </c>
      <c r="M476" s="761">
        <v>44572</v>
      </c>
      <c r="N476" s="760">
        <v>2750000</v>
      </c>
      <c r="O476" s="760">
        <v>15</v>
      </c>
      <c r="P476" s="760" t="s">
        <v>103</v>
      </c>
      <c r="Q476" s="760" t="s">
        <v>846</v>
      </c>
      <c r="R476" s="760" t="s">
        <v>846</v>
      </c>
      <c r="S476" s="761">
        <v>44743</v>
      </c>
      <c r="T476" s="760" t="s">
        <v>3263</v>
      </c>
      <c r="U476" s="760" t="s">
        <v>846</v>
      </c>
      <c r="V476" s="762" t="s">
        <v>846</v>
      </c>
      <c r="W476" s="760" t="s">
        <v>846</v>
      </c>
      <c r="X476" s="760" t="s">
        <v>3273</v>
      </c>
      <c r="Y476" s="763" t="s">
        <v>3265</v>
      </c>
    </row>
    <row r="477" spans="1:25" s="158" customFormat="1">
      <c r="A477" s="759">
        <v>2021</v>
      </c>
      <c r="B477" s="760" t="s">
        <v>4470</v>
      </c>
      <c r="C477" s="760" t="s">
        <v>4200</v>
      </c>
      <c r="D477" s="760" t="s">
        <v>3996</v>
      </c>
      <c r="E477" s="760" t="s">
        <v>3183</v>
      </c>
      <c r="F477" s="760" t="s">
        <v>245</v>
      </c>
      <c r="G477" s="760">
        <v>9000000</v>
      </c>
      <c r="H477" s="760">
        <v>9000000</v>
      </c>
      <c r="I477" s="760" t="s">
        <v>846</v>
      </c>
      <c r="J477" s="760" t="s">
        <v>846</v>
      </c>
      <c r="K477" s="760" t="s">
        <v>3821</v>
      </c>
      <c r="L477" s="761">
        <v>44468</v>
      </c>
      <c r="M477" s="761">
        <v>44558</v>
      </c>
      <c r="N477" s="760">
        <v>0</v>
      </c>
      <c r="O477" s="760">
        <v>0</v>
      </c>
      <c r="P477" s="760" t="s">
        <v>4233</v>
      </c>
      <c r="Q477" s="760" t="s">
        <v>846</v>
      </c>
      <c r="R477" s="760" t="s">
        <v>846</v>
      </c>
      <c r="S477" s="761">
        <v>44743</v>
      </c>
      <c r="T477" s="760" t="s">
        <v>3263</v>
      </c>
      <c r="U477" s="760" t="s">
        <v>846</v>
      </c>
      <c r="V477" s="762" t="s">
        <v>846</v>
      </c>
      <c r="W477" s="760" t="s">
        <v>846</v>
      </c>
      <c r="X477" s="760" t="s">
        <v>3273</v>
      </c>
      <c r="Y477" s="763" t="s">
        <v>3265</v>
      </c>
    </row>
    <row r="478" spans="1:25" s="158" customFormat="1">
      <c r="A478" s="759">
        <v>2021</v>
      </c>
      <c r="B478" s="760" t="s">
        <v>4471</v>
      </c>
      <c r="C478" s="760" t="s">
        <v>4254</v>
      </c>
      <c r="D478" s="760" t="s">
        <v>3996</v>
      </c>
      <c r="E478" s="760" t="s">
        <v>3183</v>
      </c>
      <c r="F478" s="760" t="s">
        <v>4255</v>
      </c>
      <c r="G478" s="760">
        <v>7272000</v>
      </c>
      <c r="H478" s="760">
        <v>7272000</v>
      </c>
      <c r="I478" s="760" t="s">
        <v>846</v>
      </c>
      <c r="J478" s="760" t="s">
        <v>846</v>
      </c>
      <c r="K478" s="760" t="s">
        <v>3271</v>
      </c>
      <c r="L478" s="761">
        <v>44468</v>
      </c>
      <c r="M478" s="761">
        <v>44589</v>
      </c>
      <c r="N478" s="760">
        <v>0</v>
      </c>
      <c r="O478" s="760">
        <v>0</v>
      </c>
      <c r="P478" s="760" t="s">
        <v>67</v>
      </c>
      <c r="Q478" s="760" t="s">
        <v>846</v>
      </c>
      <c r="R478" s="760" t="s">
        <v>846</v>
      </c>
      <c r="S478" s="761">
        <v>44769</v>
      </c>
      <c r="T478" s="760" t="s">
        <v>3263</v>
      </c>
      <c r="U478" s="760" t="s">
        <v>846</v>
      </c>
      <c r="V478" s="762" t="s">
        <v>846</v>
      </c>
      <c r="W478" s="760" t="s">
        <v>846</v>
      </c>
      <c r="X478" s="760" t="s">
        <v>3273</v>
      </c>
      <c r="Y478" s="763" t="s">
        <v>3265</v>
      </c>
    </row>
    <row r="479" spans="1:25" s="158" customFormat="1">
      <c r="A479" s="759">
        <v>2021</v>
      </c>
      <c r="B479" s="760" t="s">
        <v>4472</v>
      </c>
      <c r="C479" s="760" t="s">
        <v>4056</v>
      </c>
      <c r="D479" s="760" t="s">
        <v>3996</v>
      </c>
      <c r="E479" s="760" t="s">
        <v>3183</v>
      </c>
      <c r="F479" s="760" t="s">
        <v>1306</v>
      </c>
      <c r="G479" s="760">
        <v>8203333</v>
      </c>
      <c r="H479" s="760">
        <v>8203333</v>
      </c>
      <c r="I479" s="760" t="s">
        <v>846</v>
      </c>
      <c r="J479" s="760" t="s">
        <v>846</v>
      </c>
      <c r="K479" s="760" t="s">
        <v>4473</v>
      </c>
      <c r="L479" s="761">
        <v>44468</v>
      </c>
      <c r="M479" s="761">
        <v>44575</v>
      </c>
      <c r="N479" s="760">
        <v>1303333</v>
      </c>
      <c r="O479" s="760">
        <v>17</v>
      </c>
      <c r="P479" s="760" t="s">
        <v>4057</v>
      </c>
      <c r="Q479" s="760" t="s">
        <v>846</v>
      </c>
      <c r="R479" s="760" t="s">
        <v>846</v>
      </c>
      <c r="S479" s="761">
        <v>44752</v>
      </c>
      <c r="T479" s="760" t="s">
        <v>3263</v>
      </c>
      <c r="U479" s="760" t="s">
        <v>846</v>
      </c>
      <c r="V479" s="762" t="s">
        <v>846</v>
      </c>
      <c r="W479" s="760" t="s">
        <v>846</v>
      </c>
      <c r="X479" s="760" t="s">
        <v>3273</v>
      </c>
      <c r="Y479" s="763" t="s">
        <v>3265</v>
      </c>
    </row>
    <row r="480" spans="1:25" s="158" customFormat="1">
      <c r="A480" s="759">
        <v>2021</v>
      </c>
      <c r="B480" s="760" t="s">
        <v>4474</v>
      </c>
      <c r="C480" s="760" t="s">
        <v>4475</v>
      </c>
      <c r="D480" s="760" t="s">
        <v>3996</v>
      </c>
      <c r="E480" s="760" t="s">
        <v>3183</v>
      </c>
      <c r="F480" s="760" t="s">
        <v>3433</v>
      </c>
      <c r="G480" s="760">
        <v>17390000</v>
      </c>
      <c r="H480" s="760">
        <v>17390000</v>
      </c>
      <c r="I480" s="760" t="s">
        <v>846</v>
      </c>
      <c r="J480" s="760" t="s">
        <v>846</v>
      </c>
      <c r="K480" s="760" t="s">
        <v>4476</v>
      </c>
      <c r="L480" s="761">
        <v>44470</v>
      </c>
      <c r="M480" s="761">
        <v>44582</v>
      </c>
      <c r="N480" s="760">
        <v>3290000</v>
      </c>
      <c r="O480" s="760">
        <v>21</v>
      </c>
      <c r="P480" s="760" t="s">
        <v>330</v>
      </c>
      <c r="Q480" s="760" t="s">
        <v>846</v>
      </c>
      <c r="R480" s="760" t="s">
        <v>846</v>
      </c>
      <c r="S480" s="761">
        <v>44752</v>
      </c>
      <c r="T480" s="760" t="s">
        <v>3263</v>
      </c>
      <c r="U480" s="760" t="s">
        <v>846</v>
      </c>
      <c r="V480" s="762" t="s">
        <v>846</v>
      </c>
      <c r="W480" s="760" t="s">
        <v>846</v>
      </c>
      <c r="X480" s="760" t="s">
        <v>3273</v>
      </c>
      <c r="Y480" s="763" t="s">
        <v>3265</v>
      </c>
    </row>
    <row r="481" spans="1:25" s="158" customFormat="1">
      <c r="A481" s="759">
        <v>2021</v>
      </c>
      <c r="B481" s="760" t="s">
        <v>4477</v>
      </c>
      <c r="C481" s="760" t="s">
        <v>4076</v>
      </c>
      <c r="D481" s="760" t="s">
        <v>3996</v>
      </c>
      <c r="E481" s="760" t="s">
        <v>3183</v>
      </c>
      <c r="F481" s="760" t="s">
        <v>3488</v>
      </c>
      <c r="G481" s="760">
        <v>13200000</v>
      </c>
      <c r="H481" s="760">
        <v>13200000</v>
      </c>
      <c r="I481" s="760" t="s">
        <v>846</v>
      </c>
      <c r="J481" s="760" t="s">
        <v>846</v>
      </c>
      <c r="K481" s="760" t="s">
        <v>3821</v>
      </c>
      <c r="L481" s="761">
        <v>44470</v>
      </c>
      <c r="M481" s="761">
        <v>44560</v>
      </c>
      <c r="N481" s="760">
        <v>0</v>
      </c>
      <c r="O481" s="760">
        <v>0</v>
      </c>
      <c r="P481" s="760" t="s">
        <v>4397</v>
      </c>
      <c r="Q481" s="760" t="s">
        <v>846</v>
      </c>
      <c r="R481" s="760" t="s">
        <v>846</v>
      </c>
      <c r="S481" s="761">
        <v>44752</v>
      </c>
      <c r="T481" s="760" t="s">
        <v>3263</v>
      </c>
      <c r="U481" s="760" t="s">
        <v>846</v>
      </c>
      <c r="V481" s="762" t="s">
        <v>846</v>
      </c>
      <c r="W481" s="760" t="s">
        <v>846</v>
      </c>
      <c r="X481" s="760" t="s">
        <v>3273</v>
      </c>
      <c r="Y481" s="763" t="s">
        <v>3265</v>
      </c>
    </row>
    <row r="482" spans="1:25" s="158" customFormat="1">
      <c r="A482" s="759">
        <v>2021</v>
      </c>
      <c r="B482" s="760" t="s">
        <v>4478</v>
      </c>
      <c r="C482" s="760" t="s">
        <v>4479</v>
      </c>
      <c r="D482" s="760" t="s">
        <v>3996</v>
      </c>
      <c r="E482" s="760" t="s">
        <v>3183</v>
      </c>
      <c r="F482" s="760" t="s">
        <v>180</v>
      </c>
      <c r="G482" s="760">
        <v>20000000</v>
      </c>
      <c r="H482" s="760">
        <v>20000000</v>
      </c>
      <c r="I482" s="760" t="s">
        <v>846</v>
      </c>
      <c r="J482" s="760" t="s">
        <v>846</v>
      </c>
      <c r="K482" s="760" t="s">
        <v>3271</v>
      </c>
      <c r="L482" s="761">
        <v>44470</v>
      </c>
      <c r="M482" s="761">
        <v>44582</v>
      </c>
      <c r="N482" s="760">
        <v>0</v>
      </c>
      <c r="O482" s="760">
        <v>0</v>
      </c>
      <c r="P482" s="760" t="s">
        <v>3997</v>
      </c>
      <c r="Q482" s="760" t="s">
        <v>846</v>
      </c>
      <c r="R482" s="760" t="s">
        <v>846</v>
      </c>
      <c r="S482" s="761">
        <v>44775</v>
      </c>
      <c r="T482" s="760" t="s">
        <v>3263</v>
      </c>
      <c r="U482" s="760" t="s">
        <v>846</v>
      </c>
      <c r="V482" s="762" t="s">
        <v>846</v>
      </c>
      <c r="W482" s="760" t="s">
        <v>846</v>
      </c>
      <c r="X482" s="760" t="s">
        <v>3264</v>
      </c>
      <c r="Y482" s="763" t="s">
        <v>3265</v>
      </c>
    </row>
    <row r="483" spans="1:25" s="158" customFormat="1">
      <c r="A483" s="759">
        <v>2021</v>
      </c>
      <c r="B483" s="760" t="s">
        <v>4480</v>
      </c>
      <c r="C483" s="760" t="s">
        <v>4481</v>
      </c>
      <c r="D483" s="760" t="s">
        <v>3996</v>
      </c>
      <c r="E483" s="760" t="s">
        <v>3183</v>
      </c>
      <c r="F483" s="760" t="s">
        <v>4217</v>
      </c>
      <c r="G483" s="760">
        <v>16500000</v>
      </c>
      <c r="H483" s="760">
        <v>16500000</v>
      </c>
      <c r="I483" s="760" t="s">
        <v>846</v>
      </c>
      <c r="J483" s="760" t="s">
        <v>846</v>
      </c>
      <c r="K483" s="760" t="s">
        <v>3821</v>
      </c>
      <c r="L483" s="761">
        <v>44474</v>
      </c>
      <c r="M483" s="761">
        <v>44565</v>
      </c>
      <c r="N483" s="760">
        <v>0</v>
      </c>
      <c r="O483" s="760">
        <v>0</v>
      </c>
      <c r="P483" s="760" t="s">
        <v>4006</v>
      </c>
      <c r="Q483" s="760" t="s">
        <v>846</v>
      </c>
      <c r="R483" s="760" t="s">
        <v>846</v>
      </c>
      <c r="S483" s="761">
        <v>44751</v>
      </c>
      <c r="T483" s="760" t="s">
        <v>3263</v>
      </c>
      <c r="U483" s="760" t="s">
        <v>846</v>
      </c>
      <c r="V483" s="762" t="s">
        <v>846</v>
      </c>
      <c r="W483" s="760" t="s">
        <v>846</v>
      </c>
      <c r="X483" s="760" t="s">
        <v>3273</v>
      </c>
      <c r="Y483" s="763" t="s">
        <v>3265</v>
      </c>
    </row>
    <row r="484" spans="1:25" s="158" customFormat="1">
      <c r="A484" s="759">
        <v>2021</v>
      </c>
      <c r="B484" s="760" t="s">
        <v>4482</v>
      </c>
      <c r="C484" s="760" t="s">
        <v>4050</v>
      </c>
      <c r="D484" s="760" t="s">
        <v>3996</v>
      </c>
      <c r="E484" s="760" t="s">
        <v>3183</v>
      </c>
      <c r="F484" s="760" t="s">
        <v>3757</v>
      </c>
      <c r="G484" s="760">
        <v>14400000</v>
      </c>
      <c r="H484" s="760">
        <v>14400000</v>
      </c>
      <c r="I484" s="760" t="s">
        <v>846</v>
      </c>
      <c r="J484" s="760" t="s">
        <v>846</v>
      </c>
      <c r="K484" s="760" t="s">
        <v>3821</v>
      </c>
      <c r="L484" s="761">
        <v>44474</v>
      </c>
      <c r="M484" s="761">
        <v>44565</v>
      </c>
      <c r="N484" s="760">
        <v>0</v>
      </c>
      <c r="O484" s="760">
        <v>0</v>
      </c>
      <c r="P484" s="760" t="s">
        <v>4006</v>
      </c>
      <c r="Q484" s="760" t="s">
        <v>846</v>
      </c>
      <c r="R484" s="760" t="s">
        <v>846</v>
      </c>
      <c r="S484" s="761">
        <v>44757</v>
      </c>
      <c r="T484" s="760" t="s">
        <v>3263</v>
      </c>
      <c r="U484" s="760" t="s">
        <v>846</v>
      </c>
      <c r="V484" s="762" t="s">
        <v>846</v>
      </c>
      <c r="W484" s="760" t="s">
        <v>846</v>
      </c>
      <c r="X484" s="760" t="s">
        <v>3273</v>
      </c>
      <c r="Y484" s="763" t="s">
        <v>3265</v>
      </c>
    </row>
    <row r="485" spans="1:25" s="158" customFormat="1">
      <c r="A485" s="759">
        <v>2021</v>
      </c>
      <c r="B485" s="760" t="s">
        <v>2286</v>
      </c>
      <c r="C485" s="760" t="s">
        <v>4483</v>
      </c>
      <c r="D485" s="760" t="s">
        <v>4484</v>
      </c>
      <c r="E485" s="760" t="s">
        <v>3183</v>
      </c>
      <c r="F485" s="760" t="s">
        <v>4485</v>
      </c>
      <c r="G485" s="764"/>
      <c r="H485" s="760">
        <v>406000000</v>
      </c>
      <c r="I485" s="760" t="s">
        <v>846</v>
      </c>
      <c r="J485" s="760" t="s">
        <v>846</v>
      </c>
      <c r="K485" s="760" t="s">
        <v>3537</v>
      </c>
      <c r="L485" s="761">
        <v>44481</v>
      </c>
      <c r="M485" s="761">
        <v>44721</v>
      </c>
      <c r="N485" s="760">
        <v>0</v>
      </c>
      <c r="O485" s="760">
        <v>30</v>
      </c>
      <c r="P485" s="760" t="s">
        <v>4486</v>
      </c>
      <c r="Q485" s="760" t="s">
        <v>846</v>
      </c>
      <c r="R485" s="760" t="s">
        <v>846</v>
      </c>
      <c r="S485" s="761">
        <v>44557</v>
      </c>
      <c r="T485" s="760" t="s">
        <v>3263</v>
      </c>
      <c r="U485" s="760" t="s">
        <v>837</v>
      </c>
      <c r="V485" s="762">
        <v>45219</v>
      </c>
      <c r="W485" s="760" t="s">
        <v>3265</v>
      </c>
      <c r="X485" s="760" t="s">
        <v>3523</v>
      </c>
      <c r="Y485" s="763" t="s">
        <v>3265</v>
      </c>
    </row>
    <row r="486" spans="1:25" s="158" customFormat="1">
      <c r="A486" s="759">
        <v>2021</v>
      </c>
      <c r="B486" s="760" t="s">
        <v>2137</v>
      </c>
      <c r="C486" s="760" t="s">
        <v>4487</v>
      </c>
      <c r="D486" s="760" t="s">
        <v>3205</v>
      </c>
      <c r="E486" s="760" t="s">
        <v>3183</v>
      </c>
      <c r="F486" s="760" t="s">
        <v>4488</v>
      </c>
      <c r="G486" s="764"/>
      <c r="H486" s="760">
        <v>205666726</v>
      </c>
      <c r="I486" s="760" t="s">
        <v>846</v>
      </c>
      <c r="J486" s="760" t="s">
        <v>846</v>
      </c>
      <c r="K486" s="760" t="s">
        <v>4489</v>
      </c>
      <c r="L486" s="761">
        <v>44480</v>
      </c>
      <c r="M486" s="761">
        <v>44880</v>
      </c>
      <c r="N486" s="760">
        <v>0</v>
      </c>
      <c r="O486" s="760">
        <v>162</v>
      </c>
      <c r="P486" s="760" t="s">
        <v>4490</v>
      </c>
      <c r="Q486" s="760" t="s">
        <v>846</v>
      </c>
      <c r="R486" s="760" t="s">
        <v>846</v>
      </c>
      <c r="S486" s="761">
        <v>45760</v>
      </c>
      <c r="T486" s="760" t="s">
        <v>3803</v>
      </c>
      <c r="U486" s="760" t="s">
        <v>837</v>
      </c>
      <c r="V486" s="762">
        <v>44973</v>
      </c>
      <c r="W486" s="760" t="s">
        <v>3265</v>
      </c>
      <c r="X486" s="760" t="s">
        <v>3340</v>
      </c>
      <c r="Y486" s="763" t="s">
        <v>3265</v>
      </c>
    </row>
    <row r="487" spans="1:25" s="158" customFormat="1">
      <c r="A487" s="759">
        <v>2021</v>
      </c>
      <c r="B487" s="760" t="s">
        <v>4491</v>
      </c>
      <c r="C487" s="760" t="s">
        <v>4492</v>
      </c>
      <c r="D487" s="760" t="s">
        <v>3996</v>
      </c>
      <c r="E487" s="760" t="s">
        <v>3183</v>
      </c>
      <c r="F487" s="760" t="s">
        <v>332</v>
      </c>
      <c r="G487" s="760">
        <v>16293333</v>
      </c>
      <c r="H487" s="760">
        <v>16293333</v>
      </c>
      <c r="I487" s="760" t="s">
        <v>846</v>
      </c>
      <c r="J487" s="760" t="s">
        <v>846</v>
      </c>
      <c r="K487" s="760" t="s">
        <v>4493</v>
      </c>
      <c r="L487" s="761">
        <v>44477</v>
      </c>
      <c r="M487" s="761">
        <v>44582</v>
      </c>
      <c r="N487" s="760">
        <v>4543333</v>
      </c>
      <c r="O487" s="760">
        <v>29</v>
      </c>
      <c r="P487" s="760" t="s">
        <v>330</v>
      </c>
      <c r="Q487" s="760" t="s">
        <v>846</v>
      </c>
      <c r="R487" s="760" t="s">
        <v>846</v>
      </c>
      <c r="S487" s="761">
        <v>44738</v>
      </c>
      <c r="T487" s="760" t="s">
        <v>3263</v>
      </c>
      <c r="U487" s="760" t="s">
        <v>846</v>
      </c>
      <c r="V487" s="762" t="s">
        <v>846</v>
      </c>
      <c r="W487" s="760" t="s">
        <v>846</v>
      </c>
      <c r="X487" s="760" t="s">
        <v>3273</v>
      </c>
      <c r="Y487" s="763" t="s">
        <v>3265</v>
      </c>
    </row>
    <row r="488" spans="1:25" s="158" customFormat="1">
      <c r="A488" s="759">
        <v>2021</v>
      </c>
      <c r="B488" s="760" t="s">
        <v>4494</v>
      </c>
      <c r="C488" s="760" t="s">
        <v>4495</v>
      </c>
      <c r="D488" s="760" t="s">
        <v>3996</v>
      </c>
      <c r="E488" s="760" t="s">
        <v>3183</v>
      </c>
      <c r="F488" s="760" t="s">
        <v>4496</v>
      </c>
      <c r="G488" s="760">
        <v>7480000</v>
      </c>
      <c r="H488" s="760">
        <v>7480000</v>
      </c>
      <c r="I488" s="760" t="s">
        <v>846</v>
      </c>
      <c r="J488" s="760" t="s">
        <v>846</v>
      </c>
      <c r="K488" s="760" t="s">
        <v>4497</v>
      </c>
      <c r="L488" s="761">
        <v>44482</v>
      </c>
      <c r="M488" s="761">
        <v>44585</v>
      </c>
      <c r="N488" s="760">
        <v>880000</v>
      </c>
      <c r="O488" s="760">
        <v>12</v>
      </c>
      <c r="P488" s="760" t="s">
        <v>4498</v>
      </c>
      <c r="Q488" s="760" t="s">
        <v>846</v>
      </c>
      <c r="R488" s="760" t="s">
        <v>846</v>
      </c>
      <c r="S488" s="761">
        <v>44846</v>
      </c>
      <c r="T488" s="760" t="s">
        <v>3263</v>
      </c>
      <c r="U488" s="760" t="s">
        <v>846</v>
      </c>
      <c r="V488" s="762" t="s">
        <v>846</v>
      </c>
      <c r="W488" s="760" t="s">
        <v>846</v>
      </c>
      <c r="X488" s="760" t="s">
        <v>3273</v>
      </c>
      <c r="Y488" s="763" t="s">
        <v>3265</v>
      </c>
    </row>
    <row r="489" spans="1:25" s="158" customFormat="1">
      <c r="A489" s="759">
        <v>2021</v>
      </c>
      <c r="B489" s="760" t="s">
        <v>4499</v>
      </c>
      <c r="C489" s="760" t="s">
        <v>4500</v>
      </c>
      <c r="D489" s="760" t="s">
        <v>3996</v>
      </c>
      <c r="E489" s="760" t="s">
        <v>3183</v>
      </c>
      <c r="F489" s="760" t="s">
        <v>4501</v>
      </c>
      <c r="G489" s="760">
        <v>6000000</v>
      </c>
      <c r="H489" s="760">
        <v>6000000</v>
      </c>
      <c r="I489" s="760" t="s">
        <v>846</v>
      </c>
      <c r="J489" s="760" t="s">
        <v>846</v>
      </c>
      <c r="K489" s="760" t="s">
        <v>3821</v>
      </c>
      <c r="L489" s="761">
        <v>44480</v>
      </c>
      <c r="M489" s="761">
        <v>44571</v>
      </c>
      <c r="N489" s="760">
        <v>0</v>
      </c>
      <c r="O489" s="760">
        <v>0</v>
      </c>
      <c r="P489" s="760" t="s">
        <v>4018</v>
      </c>
      <c r="Q489" s="760" t="s">
        <v>846</v>
      </c>
      <c r="R489" s="760" t="s">
        <v>846</v>
      </c>
      <c r="S489" s="761">
        <v>44749</v>
      </c>
      <c r="T489" s="760" t="s">
        <v>3263</v>
      </c>
      <c r="U489" s="760" t="s">
        <v>846</v>
      </c>
      <c r="V489" s="762" t="s">
        <v>846</v>
      </c>
      <c r="W489" s="760" t="s">
        <v>846</v>
      </c>
      <c r="X489" s="760" t="s">
        <v>3273</v>
      </c>
      <c r="Y489" s="763" t="s">
        <v>3265</v>
      </c>
    </row>
    <row r="490" spans="1:25" s="158" customFormat="1">
      <c r="A490" s="759">
        <v>2021</v>
      </c>
      <c r="B490" s="760" t="s">
        <v>4502</v>
      </c>
      <c r="C490" s="760" t="s">
        <v>4112</v>
      </c>
      <c r="D490" s="760" t="s">
        <v>3996</v>
      </c>
      <c r="E490" s="760" t="s">
        <v>3183</v>
      </c>
      <c r="F490" s="760" t="s">
        <v>3424</v>
      </c>
      <c r="G490" s="760">
        <v>13500000</v>
      </c>
      <c r="H490" s="760">
        <v>13500000</v>
      </c>
      <c r="I490" s="760" t="s">
        <v>846</v>
      </c>
      <c r="J490" s="760" t="s">
        <v>846</v>
      </c>
      <c r="K490" s="760" t="s">
        <v>3821</v>
      </c>
      <c r="L490" s="761">
        <v>44482</v>
      </c>
      <c r="M490" s="761">
        <v>44573</v>
      </c>
      <c r="N490" s="760">
        <v>0</v>
      </c>
      <c r="O490" s="760">
        <v>0</v>
      </c>
      <c r="P490" s="760" t="s">
        <v>3425</v>
      </c>
      <c r="Q490" s="760" t="s">
        <v>846</v>
      </c>
      <c r="R490" s="760" t="s">
        <v>846</v>
      </c>
      <c r="S490" s="761">
        <v>44755</v>
      </c>
      <c r="T490" s="760" t="s">
        <v>3263</v>
      </c>
      <c r="U490" s="760" t="s">
        <v>846</v>
      </c>
      <c r="V490" s="762" t="s">
        <v>846</v>
      </c>
      <c r="W490" s="760" t="s">
        <v>846</v>
      </c>
      <c r="X490" s="760" t="s">
        <v>3273</v>
      </c>
      <c r="Y490" s="763" t="s">
        <v>3265</v>
      </c>
    </row>
    <row r="491" spans="1:25" s="158" customFormat="1">
      <c r="A491" s="759">
        <v>2021</v>
      </c>
      <c r="B491" s="760" t="s">
        <v>4503</v>
      </c>
      <c r="C491" s="760" t="s">
        <v>4090</v>
      </c>
      <c r="D491" s="760" t="s">
        <v>3996</v>
      </c>
      <c r="E491" s="760" t="s">
        <v>3183</v>
      </c>
      <c r="F491" s="760" t="s">
        <v>4091</v>
      </c>
      <c r="G491" s="760">
        <v>7500000</v>
      </c>
      <c r="H491" s="760">
        <v>7500000</v>
      </c>
      <c r="I491" s="760" t="s">
        <v>846</v>
      </c>
      <c r="J491" s="760" t="s">
        <v>846</v>
      </c>
      <c r="K491" s="760" t="s">
        <v>3821</v>
      </c>
      <c r="L491" s="761">
        <v>44481</v>
      </c>
      <c r="M491" s="761">
        <v>44572</v>
      </c>
      <c r="N491" s="760">
        <v>0</v>
      </c>
      <c r="O491" s="760">
        <v>0</v>
      </c>
      <c r="P491" s="760" t="s">
        <v>3997</v>
      </c>
      <c r="Q491" s="760" t="s">
        <v>846</v>
      </c>
      <c r="R491" s="760" t="s">
        <v>846</v>
      </c>
      <c r="S491" s="761">
        <v>44764</v>
      </c>
      <c r="T491" s="760" t="s">
        <v>3263</v>
      </c>
      <c r="U491" s="760" t="s">
        <v>846</v>
      </c>
      <c r="V491" s="762" t="s">
        <v>846</v>
      </c>
      <c r="W491" s="760" t="s">
        <v>846</v>
      </c>
      <c r="X491" s="760" t="s">
        <v>3273</v>
      </c>
      <c r="Y491" s="763" t="s">
        <v>3265</v>
      </c>
    </row>
    <row r="492" spans="1:25" s="158" customFormat="1">
      <c r="A492" s="759">
        <v>2021</v>
      </c>
      <c r="B492" s="760" t="s">
        <v>4504</v>
      </c>
      <c r="C492" s="760" t="s">
        <v>4237</v>
      </c>
      <c r="D492" s="760" t="s">
        <v>3996</v>
      </c>
      <c r="E492" s="760" t="s">
        <v>3183</v>
      </c>
      <c r="F492" s="760" t="s">
        <v>3845</v>
      </c>
      <c r="G492" s="760">
        <v>7350000</v>
      </c>
      <c r="H492" s="760">
        <v>7350000</v>
      </c>
      <c r="I492" s="760" t="s">
        <v>846</v>
      </c>
      <c r="J492" s="760" t="s">
        <v>846</v>
      </c>
      <c r="K492" s="760" t="s">
        <v>3821</v>
      </c>
      <c r="L492" s="761">
        <v>44481</v>
      </c>
      <c r="M492" s="761">
        <v>44572</v>
      </c>
      <c r="N492" s="760">
        <v>2450000</v>
      </c>
      <c r="O492" s="760">
        <v>30</v>
      </c>
      <c r="P492" s="760" t="s">
        <v>4233</v>
      </c>
      <c r="Q492" s="760" t="s">
        <v>846</v>
      </c>
      <c r="R492" s="760" t="s">
        <v>846</v>
      </c>
      <c r="S492" s="761">
        <v>44733</v>
      </c>
      <c r="T492" s="760" t="s">
        <v>3263</v>
      </c>
      <c r="U492" s="760" t="s">
        <v>846</v>
      </c>
      <c r="V492" s="762" t="s">
        <v>846</v>
      </c>
      <c r="W492" s="760" t="s">
        <v>846</v>
      </c>
      <c r="X492" s="760" t="s">
        <v>3273</v>
      </c>
      <c r="Y492" s="763" t="s">
        <v>3265</v>
      </c>
    </row>
    <row r="493" spans="1:25" s="158" customFormat="1">
      <c r="A493" s="759">
        <v>2021</v>
      </c>
      <c r="B493" s="760" t="s">
        <v>4505</v>
      </c>
      <c r="C493" s="760" t="s">
        <v>4232</v>
      </c>
      <c r="D493" s="760" t="s">
        <v>3996</v>
      </c>
      <c r="E493" s="760" t="s">
        <v>3183</v>
      </c>
      <c r="F493" s="760" t="s">
        <v>112</v>
      </c>
      <c r="G493" s="760">
        <v>7350000</v>
      </c>
      <c r="H493" s="760">
        <v>7350000</v>
      </c>
      <c r="I493" s="760" t="s">
        <v>846</v>
      </c>
      <c r="J493" s="760" t="s">
        <v>846</v>
      </c>
      <c r="K493" s="760" t="s">
        <v>3821</v>
      </c>
      <c r="L493" s="761">
        <v>44481</v>
      </c>
      <c r="M493" s="761">
        <v>44572</v>
      </c>
      <c r="N493" s="760">
        <v>2450000</v>
      </c>
      <c r="O493" s="760">
        <v>30</v>
      </c>
      <c r="P493" s="760" t="s">
        <v>4233</v>
      </c>
      <c r="Q493" s="760" t="s">
        <v>846</v>
      </c>
      <c r="R493" s="760" t="s">
        <v>846</v>
      </c>
      <c r="S493" s="761">
        <v>44724</v>
      </c>
      <c r="T493" s="760" t="s">
        <v>3263</v>
      </c>
      <c r="U493" s="760" t="s">
        <v>846</v>
      </c>
      <c r="V493" s="762" t="s">
        <v>846</v>
      </c>
      <c r="W493" s="760" t="s">
        <v>846</v>
      </c>
      <c r="X493" s="760" t="s">
        <v>3273</v>
      </c>
      <c r="Y493" s="763" t="s">
        <v>3265</v>
      </c>
    </row>
    <row r="494" spans="1:25" s="158" customFormat="1">
      <c r="A494" s="759">
        <v>2021</v>
      </c>
      <c r="B494" s="760" t="s">
        <v>4506</v>
      </c>
      <c r="C494" s="760" t="s">
        <v>4235</v>
      </c>
      <c r="D494" s="760" t="s">
        <v>3996</v>
      </c>
      <c r="E494" s="760" t="s">
        <v>3183</v>
      </c>
      <c r="F494" s="760" t="s">
        <v>1257</v>
      </c>
      <c r="G494" s="760">
        <v>7350000</v>
      </c>
      <c r="H494" s="760">
        <v>7350000</v>
      </c>
      <c r="I494" s="760" t="s">
        <v>846</v>
      </c>
      <c r="J494" s="760" t="s">
        <v>846</v>
      </c>
      <c r="K494" s="760" t="s">
        <v>3821</v>
      </c>
      <c r="L494" s="761">
        <v>44481</v>
      </c>
      <c r="M494" s="761">
        <v>44572</v>
      </c>
      <c r="N494" s="760">
        <v>2450000</v>
      </c>
      <c r="O494" s="760">
        <v>30</v>
      </c>
      <c r="P494" s="760" t="s">
        <v>4233</v>
      </c>
      <c r="Q494" s="760" t="s">
        <v>846</v>
      </c>
      <c r="R494" s="760" t="s">
        <v>846</v>
      </c>
      <c r="S494" s="761">
        <v>44724</v>
      </c>
      <c r="T494" s="760" t="s">
        <v>3263</v>
      </c>
      <c r="U494" s="760" t="s">
        <v>846</v>
      </c>
      <c r="V494" s="762" t="s">
        <v>846</v>
      </c>
      <c r="W494" s="760" t="s">
        <v>846</v>
      </c>
      <c r="X494" s="760" t="s">
        <v>3273</v>
      </c>
      <c r="Y494" s="763" t="s">
        <v>3265</v>
      </c>
    </row>
    <row r="495" spans="1:25" s="158" customFormat="1">
      <c r="A495" s="759">
        <v>2021</v>
      </c>
      <c r="B495" s="760" t="s">
        <v>4507</v>
      </c>
      <c r="C495" s="760" t="s">
        <v>4302</v>
      </c>
      <c r="D495" s="760" t="s">
        <v>3996</v>
      </c>
      <c r="E495" s="760" t="s">
        <v>3183</v>
      </c>
      <c r="F495" s="760" t="s">
        <v>4303</v>
      </c>
      <c r="G495" s="760">
        <v>13083000</v>
      </c>
      <c r="H495" s="760">
        <v>13083000</v>
      </c>
      <c r="I495" s="760" t="s">
        <v>846</v>
      </c>
      <c r="J495" s="760" t="s">
        <v>846</v>
      </c>
      <c r="K495" s="760" t="s">
        <v>3821</v>
      </c>
      <c r="L495" s="761">
        <v>44481</v>
      </c>
      <c r="M495" s="761">
        <v>44572</v>
      </c>
      <c r="N495" s="760">
        <v>0</v>
      </c>
      <c r="O495" s="760">
        <v>0</v>
      </c>
      <c r="P495" s="760" t="s">
        <v>4018</v>
      </c>
      <c r="Q495" s="760" t="s">
        <v>846</v>
      </c>
      <c r="R495" s="760" t="s">
        <v>846</v>
      </c>
      <c r="S495" s="761">
        <v>44753</v>
      </c>
      <c r="T495" s="760" t="s">
        <v>3263</v>
      </c>
      <c r="U495" s="760" t="s">
        <v>846</v>
      </c>
      <c r="V495" s="762" t="s">
        <v>846</v>
      </c>
      <c r="W495" s="760" t="s">
        <v>846</v>
      </c>
      <c r="X495" s="760" t="s">
        <v>3273</v>
      </c>
      <c r="Y495" s="763" t="s">
        <v>3265</v>
      </c>
    </row>
    <row r="496" spans="1:25" s="158" customFormat="1">
      <c r="A496" s="759">
        <v>2021</v>
      </c>
      <c r="B496" s="760" t="s">
        <v>4508</v>
      </c>
      <c r="C496" s="760" t="s">
        <v>4096</v>
      </c>
      <c r="D496" s="760" t="s">
        <v>3996</v>
      </c>
      <c r="E496" s="760" t="s">
        <v>3183</v>
      </c>
      <c r="F496" s="760" t="s">
        <v>137</v>
      </c>
      <c r="G496" s="760">
        <v>15000000</v>
      </c>
      <c r="H496" s="760">
        <v>15000000</v>
      </c>
      <c r="I496" s="760" t="s">
        <v>846</v>
      </c>
      <c r="J496" s="760" t="s">
        <v>846</v>
      </c>
      <c r="K496" s="760" t="s">
        <v>3821</v>
      </c>
      <c r="L496" s="761">
        <v>44481</v>
      </c>
      <c r="M496" s="761">
        <v>44572</v>
      </c>
      <c r="N496" s="760">
        <v>0</v>
      </c>
      <c r="O496" s="760">
        <v>0</v>
      </c>
      <c r="P496" s="760" t="s">
        <v>4097</v>
      </c>
      <c r="Q496" s="760" t="s">
        <v>846</v>
      </c>
      <c r="R496" s="760" t="s">
        <v>846</v>
      </c>
      <c r="S496" s="761">
        <v>44769</v>
      </c>
      <c r="T496" s="760" t="s">
        <v>3263</v>
      </c>
      <c r="U496" s="760" t="s">
        <v>846</v>
      </c>
      <c r="V496" s="762" t="s">
        <v>846</v>
      </c>
      <c r="W496" s="760" t="s">
        <v>846</v>
      </c>
      <c r="X496" s="760" t="s">
        <v>3273</v>
      </c>
      <c r="Y496" s="763" t="s">
        <v>3265</v>
      </c>
    </row>
    <row r="497" spans="1:25" s="158" customFormat="1">
      <c r="A497" s="759">
        <v>2021</v>
      </c>
      <c r="B497" s="760" t="s">
        <v>2266</v>
      </c>
      <c r="C497" s="760" t="s">
        <v>4509</v>
      </c>
      <c r="D497" s="760" t="s">
        <v>4484</v>
      </c>
      <c r="E497" s="760" t="s">
        <v>3183</v>
      </c>
      <c r="F497" s="760" t="s">
        <v>4510</v>
      </c>
      <c r="G497" s="764"/>
      <c r="H497" s="760">
        <v>292452872</v>
      </c>
      <c r="I497" s="760" t="s">
        <v>846</v>
      </c>
      <c r="J497" s="760" t="s">
        <v>846</v>
      </c>
      <c r="K497" s="760" t="s">
        <v>3537</v>
      </c>
      <c r="L497" s="761">
        <v>44490</v>
      </c>
      <c r="M497" s="761">
        <v>44742</v>
      </c>
      <c r="N497" s="760">
        <v>0</v>
      </c>
      <c r="O497" s="760">
        <v>71</v>
      </c>
      <c r="P497" s="760" t="s">
        <v>4511</v>
      </c>
      <c r="Q497" s="760" t="s">
        <v>846</v>
      </c>
      <c r="R497" s="760" t="s">
        <v>846</v>
      </c>
      <c r="S497" s="761" t="s">
        <v>846</v>
      </c>
      <c r="T497" s="760" t="s">
        <v>846</v>
      </c>
      <c r="U497" s="760" t="s">
        <v>837</v>
      </c>
      <c r="V497" s="762">
        <v>45033</v>
      </c>
      <c r="W497" s="760" t="s">
        <v>3265</v>
      </c>
      <c r="X497" s="760" t="s">
        <v>3523</v>
      </c>
      <c r="Y497" s="763" t="s">
        <v>3265</v>
      </c>
    </row>
    <row r="498" spans="1:25" s="158" customFormat="1">
      <c r="A498" s="759">
        <v>2021</v>
      </c>
      <c r="B498" s="760" t="s">
        <v>4512</v>
      </c>
      <c r="C498" s="760" t="s">
        <v>4140</v>
      </c>
      <c r="D498" s="760" t="s">
        <v>3996</v>
      </c>
      <c r="E498" s="760" t="s">
        <v>3183</v>
      </c>
      <c r="F498" s="760" t="s">
        <v>225</v>
      </c>
      <c r="G498" s="760">
        <v>9600000</v>
      </c>
      <c r="H498" s="760">
        <v>9600000</v>
      </c>
      <c r="I498" s="760" t="s">
        <v>846</v>
      </c>
      <c r="J498" s="760" t="s">
        <v>846</v>
      </c>
      <c r="K498" s="760" t="s">
        <v>3821</v>
      </c>
      <c r="L498" s="761">
        <v>44489</v>
      </c>
      <c r="M498" s="761">
        <v>44580</v>
      </c>
      <c r="N498" s="760">
        <v>0</v>
      </c>
      <c r="O498" s="760">
        <v>0</v>
      </c>
      <c r="P498" s="760" t="s">
        <v>3542</v>
      </c>
      <c r="Q498" s="760" t="s">
        <v>846</v>
      </c>
      <c r="R498" s="760" t="s">
        <v>846</v>
      </c>
      <c r="S498" s="761">
        <v>44772</v>
      </c>
      <c r="T498" s="760" t="s">
        <v>3263</v>
      </c>
      <c r="U498" s="760" t="s">
        <v>846</v>
      </c>
      <c r="V498" s="762" t="s">
        <v>846</v>
      </c>
      <c r="W498" s="760" t="s">
        <v>846</v>
      </c>
      <c r="X498" s="760" t="s">
        <v>3273</v>
      </c>
      <c r="Y498" s="763" t="s">
        <v>3265</v>
      </c>
    </row>
    <row r="499" spans="1:25" s="158" customFormat="1">
      <c r="A499" s="759">
        <v>2021</v>
      </c>
      <c r="B499" s="760" t="s">
        <v>4513</v>
      </c>
      <c r="C499" s="760" t="s">
        <v>4115</v>
      </c>
      <c r="D499" s="760" t="s">
        <v>3996</v>
      </c>
      <c r="E499" s="760" t="s">
        <v>3183</v>
      </c>
      <c r="F499" s="760" t="s">
        <v>201</v>
      </c>
      <c r="G499" s="760">
        <v>13809833</v>
      </c>
      <c r="H499" s="760">
        <v>13809833</v>
      </c>
      <c r="I499" s="760" t="s">
        <v>846</v>
      </c>
      <c r="J499" s="760" t="s">
        <v>846</v>
      </c>
      <c r="K499" s="760" t="s">
        <v>4514</v>
      </c>
      <c r="L499" s="761">
        <v>44484</v>
      </c>
      <c r="M499" s="761">
        <v>44579</v>
      </c>
      <c r="N499" s="760">
        <v>2180500</v>
      </c>
      <c r="O499" s="760">
        <v>15</v>
      </c>
      <c r="P499" s="760" t="s">
        <v>4068</v>
      </c>
      <c r="Q499" s="760" t="s">
        <v>846</v>
      </c>
      <c r="R499" s="760" t="s">
        <v>846</v>
      </c>
      <c r="S499" s="761">
        <v>44772</v>
      </c>
      <c r="T499" s="760" t="s">
        <v>3263</v>
      </c>
      <c r="U499" s="760" t="s">
        <v>846</v>
      </c>
      <c r="V499" s="762" t="s">
        <v>846</v>
      </c>
      <c r="W499" s="760" t="s">
        <v>846</v>
      </c>
      <c r="X499" s="760" t="s">
        <v>3273</v>
      </c>
      <c r="Y499" s="763" t="s">
        <v>3265</v>
      </c>
    </row>
    <row r="500" spans="1:25" s="158" customFormat="1">
      <c r="A500" s="759">
        <v>2021</v>
      </c>
      <c r="B500" s="760" t="s">
        <v>4515</v>
      </c>
      <c r="C500" s="760" t="s">
        <v>4115</v>
      </c>
      <c r="D500" s="760" t="s">
        <v>3996</v>
      </c>
      <c r="E500" s="760" t="s">
        <v>3183</v>
      </c>
      <c r="F500" s="760" t="s">
        <v>129</v>
      </c>
      <c r="G500" s="760">
        <v>13083000</v>
      </c>
      <c r="H500" s="760">
        <v>13083000</v>
      </c>
      <c r="I500" s="760" t="s">
        <v>846</v>
      </c>
      <c r="J500" s="760" t="s">
        <v>846</v>
      </c>
      <c r="K500" s="760" t="s">
        <v>4516</v>
      </c>
      <c r="L500" s="761">
        <v>44490</v>
      </c>
      <c r="M500" s="761">
        <v>44580</v>
      </c>
      <c r="N500" s="760">
        <v>1453667</v>
      </c>
      <c r="O500" s="760">
        <v>10</v>
      </c>
      <c r="P500" s="760" t="s">
        <v>4068</v>
      </c>
      <c r="Q500" s="760" t="s">
        <v>846</v>
      </c>
      <c r="R500" s="760" t="s">
        <v>846</v>
      </c>
      <c r="S500" s="761">
        <v>44762</v>
      </c>
      <c r="T500" s="760" t="s">
        <v>3263</v>
      </c>
      <c r="U500" s="760" t="s">
        <v>846</v>
      </c>
      <c r="V500" s="762" t="s">
        <v>846</v>
      </c>
      <c r="W500" s="760" t="s">
        <v>846</v>
      </c>
      <c r="X500" s="760" t="s">
        <v>3273</v>
      </c>
      <c r="Y500" s="763" t="s">
        <v>3265</v>
      </c>
    </row>
    <row r="501" spans="1:25" s="158" customFormat="1">
      <c r="A501" s="759">
        <v>2021</v>
      </c>
      <c r="B501" s="760" t="s">
        <v>4517</v>
      </c>
      <c r="C501" s="760" t="s">
        <v>4203</v>
      </c>
      <c r="D501" s="760" t="s">
        <v>3996</v>
      </c>
      <c r="E501" s="760" t="s">
        <v>3183</v>
      </c>
      <c r="F501" s="760" t="s">
        <v>1354</v>
      </c>
      <c r="G501" s="760">
        <v>13083000</v>
      </c>
      <c r="H501" s="760">
        <v>13083000</v>
      </c>
      <c r="I501" s="760" t="s">
        <v>846</v>
      </c>
      <c r="J501" s="760" t="s">
        <v>846</v>
      </c>
      <c r="K501" s="760" t="s">
        <v>3821</v>
      </c>
      <c r="L501" s="761">
        <v>44489</v>
      </c>
      <c r="M501" s="761">
        <v>44580</v>
      </c>
      <c r="N501" s="760">
        <v>0</v>
      </c>
      <c r="O501" s="760">
        <v>0</v>
      </c>
      <c r="P501" s="760" t="s">
        <v>3581</v>
      </c>
      <c r="Q501" s="760" t="s">
        <v>846</v>
      </c>
      <c r="R501" s="760" t="s">
        <v>846</v>
      </c>
      <c r="S501" s="761">
        <v>44772</v>
      </c>
      <c r="T501" s="760" t="s">
        <v>3263</v>
      </c>
      <c r="U501" s="760" t="s">
        <v>846</v>
      </c>
      <c r="V501" s="762" t="s">
        <v>846</v>
      </c>
      <c r="W501" s="760" t="s">
        <v>846</v>
      </c>
      <c r="X501" s="760" t="s">
        <v>3273</v>
      </c>
      <c r="Y501" s="763" t="s">
        <v>3265</v>
      </c>
    </row>
    <row r="502" spans="1:25" s="158" customFormat="1">
      <c r="A502" s="759">
        <v>2021</v>
      </c>
      <c r="B502" s="760" t="s">
        <v>2061</v>
      </c>
      <c r="C502" s="760" t="s">
        <v>4518</v>
      </c>
      <c r="D502" s="760" t="s">
        <v>3205</v>
      </c>
      <c r="E502" s="760" t="s">
        <v>3183</v>
      </c>
      <c r="F502" s="760" t="s">
        <v>2063</v>
      </c>
      <c r="G502" s="764"/>
      <c r="H502" s="760">
        <v>169828021</v>
      </c>
      <c r="I502" s="760" t="s">
        <v>846</v>
      </c>
      <c r="J502" s="760" t="s">
        <v>846</v>
      </c>
      <c r="K502" s="760" t="s">
        <v>4519</v>
      </c>
      <c r="L502" s="761">
        <v>44502</v>
      </c>
      <c r="M502" s="761">
        <v>44775</v>
      </c>
      <c r="N502" s="760">
        <v>0</v>
      </c>
      <c r="O502" s="760">
        <v>55</v>
      </c>
      <c r="P502" s="760" t="s">
        <v>4520</v>
      </c>
      <c r="Q502" s="760" t="s">
        <v>846</v>
      </c>
      <c r="R502" s="760" t="s">
        <v>846</v>
      </c>
      <c r="S502" s="761">
        <v>45879</v>
      </c>
      <c r="T502" s="760" t="s">
        <v>3803</v>
      </c>
      <c r="U502" s="760" t="s">
        <v>846</v>
      </c>
      <c r="V502" s="762" t="s">
        <v>846</v>
      </c>
      <c r="W502" s="760" t="s">
        <v>846</v>
      </c>
      <c r="X502" s="760" t="s">
        <v>3273</v>
      </c>
      <c r="Y502" s="763" t="s">
        <v>3265</v>
      </c>
    </row>
    <row r="503" spans="1:25" s="158" customFormat="1">
      <c r="A503" s="759">
        <v>2021</v>
      </c>
      <c r="B503" s="760" t="s">
        <v>4521</v>
      </c>
      <c r="C503" s="760" t="s">
        <v>4168</v>
      </c>
      <c r="D503" s="760" t="s">
        <v>3996</v>
      </c>
      <c r="E503" s="760" t="s">
        <v>3183</v>
      </c>
      <c r="F503" s="760" t="s">
        <v>115</v>
      </c>
      <c r="G503" s="760">
        <v>10400000</v>
      </c>
      <c r="H503" s="760">
        <v>10400000</v>
      </c>
      <c r="I503" s="760" t="s">
        <v>846</v>
      </c>
      <c r="J503" s="760" t="s">
        <v>846</v>
      </c>
      <c r="K503" s="760" t="s">
        <v>3873</v>
      </c>
      <c r="L503" s="761">
        <v>44498</v>
      </c>
      <c r="M503" s="761">
        <v>44558</v>
      </c>
      <c r="N503" s="760">
        <v>0</v>
      </c>
      <c r="O503" s="760">
        <v>0</v>
      </c>
      <c r="P503" s="760" t="s">
        <v>4028</v>
      </c>
      <c r="Q503" s="760" t="s">
        <v>846</v>
      </c>
      <c r="R503" s="760" t="s">
        <v>846</v>
      </c>
      <c r="S503" s="761">
        <v>44757</v>
      </c>
      <c r="T503" s="760" t="s">
        <v>3263</v>
      </c>
      <c r="U503" s="760" t="s">
        <v>846</v>
      </c>
      <c r="V503" s="762" t="s">
        <v>846</v>
      </c>
      <c r="W503" s="760" t="s">
        <v>846</v>
      </c>
      <c r="X503" s="760" t="s">
        <v>3273</v>
      </c>
      <c r="Y503" s="763" t="s">
        <v>3265</v>
      </c>
    </row>
    <row r="504" spans="1:25" s="158" customFormat="1">
      <c r="A504" s="759">
        <v>2021</v>
      </c>
      <c r="B504" s="760" t="s">
        <v>4522</v>
      </c>
      <c r="C504" s="760" t="s">
        <v>4523</v>
      </c>
      <c r="D504" s="760" t="s">
        <v>3996</v>
      </c>
      <c r="E504" s="760" t="s">
        <v>3183</v>
      </c>
      <c r="F504" s="760" t="s">
        <v>4524</v>
      </c>
      <c r="G504" s="760">
        <v>11920100</v>
      </c>
      <c r="H504" s="760">
        <v>11920100</v>
      </c>
      <c r="I504" s="760" t="s">
        <v>846</v>
      </c>
      <c r="J504" s="760" t="s">
        <v>846</v>
      </c>
      <c r="K504" s="760" t="s">
        <v>4525</v>
      </c>
      <c r="L504" s="761">
        <v>44497</v>
      </c>
      <c r="M504" s="761">
        <v>44579</v>
      </c>
      <c r="N504" s="760">
        <v>3198100</v>
      </c>
      <c r="O504" s="760">
        <v>22</v>
      </c>
      <c r="P504" s="760" t="s">
        <v>4429</v>
      </c>
      <c r="Q504" s="760" t="s">
        <v>846</v>
      </c>
      <c r="R504" s="760" t="s">
        <v>846</v>
      </c>
      <c r="S504" s="761">
        <v>44742</v>
      </c>
      <c r="T504" s="760" t="s">
        <v>3263</v>
      </c>
      <c r="U504" s="760" t="s">
        <v>846</v>
      </c>
      <c r="V504" s="762" t="s">
        <v>846</v>
      </c>
      <c r="W504" s="760" t="s">
        <v>846</v>
      </c>
      <c r="X504" s="760" t="s">
        <v>3273</v>
      </c>
      <c r="Y504" s="763" t="s">
        <v>3265</v>
      </c>
    </row>
    <row r="505" spans="1:25" s="158" customFormat="1">
      <c r="A505" s="759">
        <v>2021</v>
      </c>
      <c r="B505" s="760" t="s">
        <v>4526</v>
      </c>
      <c r="C505" s="760" t="s">
        <v>4527</v>
      </c>
      <c r="D505" s="760" t="s">
        <v>3996</v>
      </c>
      <c r="E505" s="760" t="s">
        <v>3183</v>
      </c>
      <c r="F505" s="760" t="s">
        <v>4528</v>
      </c>
      <c r="G505" s="760">
        <v>3600000</v>
      </c>
      <c r="H505" s="760">
        <v>3600000</v>
      </c>
      <c r="I505" s="760" t="s">
        <v>846</v>
      </c>
      <c r="J505" s="760" t="s">
        <v>846</v>
      </c>
      <c r="K505" s="760" t="s">
        <v>3873</v>
      </c>
      <c r="L505" s="761">
        <v>44498</v>
      </c>
      <c r="M505" s="761">
        <v>44558</v>
      </c>
      <c r="N505" s="760">
        <v>0</v>
      </c>
      <c r="O505" s="760">
        <v>0</v>
      </c>
      <c r="P505" s="760" t="s">
        <v>4276</v>
      </c>
      <c r="Q505" s="760" t="s">
        <v>846</v>
      </c>
      <c r="R505" s="760" t="s">
        <v>846</v>
      </c>
      <c r="S505" s="761">
        <v>44752</v>
      </c>
      <c r="T505" s="760" t="s">
        <v>3263</v>
      </c>
      <c r="U505" s="760" t="s">
        <v>846</v>
      </c>
      <c r="V505" s="762" t="s">
        <v>846</v>
      </c>
      <c r="W505" s="760" t="s">
        <v>846</v>
      </c>
      <c r="X505" s="760" t="s">
        <v>3273</v>
      </c>
      <c r="Y505" s="763" t="s">
        <v>3265</v>
      </c>
    </row>
    <row r="506" spans="1:25" s="158" customFormat="1">
      <c r="A506" s="759">
        <v>2021</v>
      </c>
      <c r="B506" s="760" t="s">
        <v>4529</v>
      </c>
      <c r="C506" s="760" t="s">
        <v>4530</v>
      </c>
      <c r="D506" s="760" t="s">
        <v>3205</v>
      </c>
      <c r="E506" s="760" t="s">
        <v>3182</v>
      </c>
      <c r="F506" s="760" t="s">
        <v>4531</v>
      </c>
      <c r="G506" s="764"/>
      <c r="H506" s="760">
        <v>20000000</v>
      </c>
      <c r="I506" s="760" t="s">
        <v>846</v>
      </c>
      <c r="J506" s="760" t="s">
        <v>846</v>
      </c>
      <c r="K506" s="760" t="s">
        <v>3522</v>
      </c>
      <c r="L506" s="761">
        <v>44497</v>
      </c>
      <c r="M506" s="761">
        <v>44818</v>
      </c>
      <c r="N506" s="760">
        <v>0</v>
      </c>
      <c r="O506" s="760">
        <v>0</v>
      </c>
      <c r="P506" s="760" t="s">
        <v>4280</v>
      </c>
      <c r="Q506" s="760" t="s">
        <v>846</v>
      </c>
      <c r="R506" s="760" t="s">
        <v>846</v>
      </c>
      <c r="S506" s="761" t="s">
        <v>846</v>
      </c>
      <c r="T506" s="760" t="s">
        <v>846</v>
      </c>
      <c r="U506" s="760" t="s">
        <v>846</v>
      </c>
      <c r="V506" s="762" t="s">
        <v>846</v>
      </c>
      <c r="W506" s="760" t="s">
        <v>846</v>
      </c>
      <c r="X506" s="760" t="s">
        <v>3273</v>
      </c>
      <c r="Y506" s="763" t="s">
        <v>3265</v>
      </c>
    </row>
    <row r="507" spans="1:25" s="158" customFormat="1">
      <c r="A507" s="759">
        <v>2021</v>
      </c>
      <c r="B507" s="760" t="s">
        <v>4532</v>
      </c>
      <c r="C507" s="760" t="s">
        <v>3455</v>
      </c>
      <c r="D507" s="760" t="s">
        <v>3455</v>
      </c>
      <c r="E507" s="760" t="s">
        <v>3455</v>
      </c>
      <c r="F507" s="760" t="s">
        <v>3455</v>
      </c>
      <c r="G507" s="760" t="s">
        <v>3455</v>
      </c>
      <c r="H507" s="760" t="s">
        <v>3455</v>
      </c>
      <c r="I507" s="760" t="s">
        <v>3455</v>
      </c>
      <c r="J507" s="760" t="s">
        <v>3455</v>
      </c>
      <c r="K507" s="760" t="s">
        <v>3455</v>
      </c>
      <c r="L507" s="761" t="s">
        <v>3455</v>
      </c>
      <c r="M507" s="761" t="s">
        <v>3455</v>
      </c>
      <c r="N507" s="760" t="s">
        <v>3455</v>
      </c>
      <c r="O507" s="760" t="s">
        <v>3455</v>
      </c>
      <c r="P507" s="760" t="s">
        <v>3455</v>
      </c>
      <c r="Q507" s="760" t="s">
        <v>3455</v>
      </c>
      <c r="R507" s="760" t="s">
        <v>3455</v>
      </c>
      <c r="S507" s="761" t="s">
        <v>3455</v>
      </c>
      <c r="T507" s="760" t="s">
        <v>3455</v>
      </c>
      <c r="U507" s="760" t="s">
        <v>3455</v>
      </c>
      <c r="V507" s="762" t="s">
        <v>3455</v>
      </c>
      <c r="W507" s="760" t="s">
        <v>3455</v>
      </c>
      <c r="X507" s="760" t="s">
        <v>3457</v>
      </c>
      <c r="Y507" s="763" t="s">
        <v>3455</v>
      </c>
    </row>
    <row r="508" spans="1:25" s="158" customFormat="1">
      <c r="A508" s="759">
        <v>2021</v>
      </c>
      <c r="B508" s="760" t="s">
        <v>4533</v>
      </c>
      <c r="C508" s="760" t="s">
        <v>4026</v>
      </c>
      <c r="D508" s="760" t="s">
        <v>3996</v>
      </c>
      <c r="E508" s="760" t="s">
        <v>3183</v>
      </c>
      <c r="F508" s="760" t="s">
        <v>1275</v>
      </c>
      <c r="G508" s="760">
        <v>10779333</v>
      </c>
      <c r="H508" s="760">
        <v>10779333</v>
      </c>
      <c r="I508" s="760" t="s">
        <v>846</v>
      </c>
      <c r="J508" s="760" t="s">
        <v>846</v>
      </c>
      <c r="K508" s="760" t="s">
        <v>4534</v>
      </c>
      <c r="L508" s="761">
        <v>44503</v>
      </c>
      <c r="M508" s="761">
        <v>44577</v>
      </c>
      <c r="N508" s="760">
        <v>2039333</v>
      </c>
      <c r="O508" s="760">
        <v>14</v>
      </c>
      <c r="P508" s="760" t="s">
        <v>4028</v>
      </c>
      <c r="Q508" s="760" t="s">
        <v>846</v>
      </c>
      <c r="R508" s="760" t="s">
        <v>846</v>
      </c>
      <c r="S508" s="761">
        <v>44757</v>
      </c>
      <c r="T508" s="760" t="s">
        <v>3263</v>
      </c>
      <c r="U508" s="760" t="s">
        <v>846</v>
      </c>
      <c r="V508" s="762" t="s">
        <v>846</v>
      </c>
      <c r="W508" s="760" t="s">
        <v>846</v>
      </c>
      <c r="X508" s="760" t="s">
        <v>3273</v>
      </c>
      <c r="Y508" s="763" t="s">
        <v>3265</v>
      </c>
    </row>
    <row r="509" spans="1:25" s="158" customFormat="1">
      <c r="A509" s="759">
        <v>2021</v>
      </c>
      <c r="B509" s="760" t="s">
        <v>4535</v>
      </c>
      <c r="C509" s="760" t="s">
        <v>4536</v>
      </c>
      <c r="D509" s="760" t="s">
        <v>3996</v>
      </c>
      <c r="E509" s="760" t="s">
        <v>3183</v>
      </c>
      <c r="F509" s="760" t="s">
        <v>4537</v>
      </c>
      <c r="G509" s="760">
        <v>11250000</v>
      </c>
      <c r="H509" s="760">
        <v>11250000</v>
      </c>
      <c r="I509" s="760" t="s">
        <v>846</v>
      </c>
      <c r="J509" s="760" t="s">
        <v>846</v>
      </c>
      <c r="K509" s="760" t="s">
        <v>4538</v>
      </c>
      <c r="L509" s="761">
        <v>44503</v>
      </c>
      <c r="M509" s="761">
        <v>44582</v>
      </c>
      <c r="N509" s="760">
        <v>2250000</v>
      </c>
      <c r="O509" s="760">
        <v>17</v>
      </c>
      <c r="P509" s="760" t="s">
        <v>1329</v>
      </c>
      <c r="Q509" s="760" t="s">
        <v>846</v>
      </c>
      <c r="R509" s="760" t="s">
        <v>846</v>
      </c>
      <c r="S509" s="761">
        <v>44757</v>
      </c>
      <c r="T509" s="760" t="s">
        <v>3263</v>
      </c>
      <c r="U509" s="760" t="s">
        <v>846</v>
      </c>
      <c r="V509" s="762" t="s">
        <v>846</v>
      </c>
      <c r="W509" s="760" t="s">
        <v>846</v>
      </c>
      <c r="X509" s="760" t="s">
        <v>3273</v>
      </c>
      <c r="Y509" s="763" t="s">
        <v>3265</v>
      </c>
    </row>
    <row r="510" spans="1:25" s="158" customFormat="1">
      <c r="A510" s="759">
        <v>2021</v>
      </c>
      <c r="B510" s="760" t="s">
        <v>4539</v>
      </c>
      <c r="C510" s="760" t="s">
        <v>4540</v>
      </c>
      <c r="D510" s="760" t="s">
        <v>3996</v>
      </c>
      <c r="E510" s="760" t="s">
        <v>3183</v>
      </c>
      <c r="F510" s="760" t="s">
        <v>3811</v>
      </c>
      <c r="G510" s="764"/>
      <c r="H510" s="760">
        <v>286792968</v>
      </c>
      <c r="I510" s="760" t="s">
        <v>846</v>
      </c>
      <c r="J510" s="760" t="s">
        <v>846</v>
      </c>
      <c r="K510" s="760" t="s">
        <v>4541</v>
      </c>
      <c r="L510" s="761">
        <v>44532</v>
      </c>
      <c r="M510" s="761">
        <v>44855</v>
      </c>
      <c r="N510" s="760">
        <v>0</v>
      </c>
      <c r="O510" s="760">
        <v>19</v>
      </c>
      <c r="P510" s="760" t="s">
        <v>329</v>
      </c>
      <c r="Q510" s="760" t="s">
        <v>846</v>
      </c>
      <c r="R510" s="760" t="s">
        <v>846</v>
      </c>
      <c r="S510" s="761">
        <v>45031</v>
      </c>
      <c r="T510" s="760" t="s">
        <v>3263</v>
      </c>
      <c r="U510" s="760" t="s">
        <v>837</v>
      </c>
      <c r="V510" s="762">
        <v>45033</v>
      </c>
      <c r="W510" s="760" t="s">
        <v>3265</v>
      </c>
      <c r="X510" s="760" t="s">
        <v>3523</v>
      </c>
      <c r="Y510" s="763" t="s">
        <v>3265</v>
      </c>
    </row>
    <row r="511" spans="1:25" s="158" customFormat="1">
      <c r="A511" s="759">
        <v>2021</v>
      </c>
      <c r="B511" s="760" t="s">
        <v>4542</v>
      </c>
      <c r="C511" s="760" t="s">
        <v>4543</v>
      </c>
      <c r="D511" s="760" t="s">
        <v>3996</v>
      </c>
      <c r="E511" s="760" t="s">
        <v>3183</v>
      </c>
      <c r="F511" s="760" t="s">
        <v>4544</v>
      </c>
      <c r="G511" s="760">
        <v>5884161</v>
      </c>
      <c r="H511" s="760">
        <v>5884161</v>
      </c>
      <c r="I511" s="760" t="s">
        <v>846</v>
      </c>
      <c r="J511" s="760" t="s">
        <v>846</v>
      </c>
      <c r="K511" s="760" t="s">
        <v>4545</v>
      </c>
      <c r="L511" s="761">
        <v>44508</v>
      </c>
      <c r="M511" s="761">
        <v>44575</v>
      </c>
      <c r="N511" s="760">
        <v>614761</v>
      </c>
      <c r="O511" s="760">
        <v>7</v>
      </c>
      <c r="P511" s="760" t="s">
        <v>4097</v>
      </c>
      <c r="Q511" s="760" t="s">
        <v>846</v>
      </c>
      <c r="R511" s="760" t="s">
        <v>846</v>
      </c>
      <c r="S511" s="761">
        <v>44750</v>
      </c>
      <c r="T511" s="760" t="s">
        <v>3263</v>
      </c>
      <c r="U511" s="760" t="s">
        <v>846</v>
      </c>
      <c r="V511" s="762" t="s">
        <v>846</v>
      </c>
      <c r="W511" s="760" t="s">
        <v>846</v>
      </c>
      <c r="X511" s="760" t="s">
        <v>3273</v>
      </c>
      <c r="Y511" s="763" t="s">
        <v>3265</v>
      </c>
    </row>
    <row r="512" spans="1:25" s="158" customFormat="1">
      <c r="A512" s="759">
        <v>2021</v>
      </c>
      <c r="B512" s="760" t="s">
        <v>4546</v>
      </c>
      <c r="C512" s="760" t="s">
        <v>4547</v>
      </c>
      <c r="D512" s="760" t="s">
        <v>3996</v>
      </c>
      <c r="E512" s="760" t="s">
        <v>3183</v>
      </c>
      <c r="F512" s="760" t="s">
        <v>4276</v>
      </c>
      <c r="G512" s="760">
        <v>12000000</v>
      </c>
      <c r="H512" s="760">
        <v>12000000</v>
      </c>
      <c r="I512" s="760" t="s">
        <v>846</v>
      </c>
      <c r="J512" s="760" t="s">
        <v>846</v>
      </c>
      <c r="K512" s="760" t="s">
        <v>3873</v>
      </c>
      <c r="L512" s="761">
        <v>44516</v>
      </c>
      <c r="M512" s="761">
        <v>44576</v>
      </c>
      <c r="N512" s="760">
        <v>0</v>
      </c>
      <c r="O512" s="760">
        <v>0</v>
      </c>
      <c r="P512" s="760" t="s">
        <v>103</v>
      </c>
      <c r="Q512" s="760" t="s">
        <v>846</v>
      </c>
      <c r="R512" s="760" t="s">
        <v>846</v>
      </c>
      <c r="S512" s="761">
        <v>44757</v>
      </c>
      <c r="T512" s="760" t="s">
        <v>3263</v>
      </c>
      <c r="U512" s="760" t="s">
        <v>846</v>
      </c>
      <c r="V512" s="762" t="s">
        <v>846</v>
      </c>
      <c r="W512" s="760" t="s">
        <v>846</v>
      </c>
      <c r="X512" s="760" t="s">
        <v>3273</v>
      </c>
      <c r="Y512" s="763" t="s">
        <v>3265</v>
      </c>
    </row>
    <row r="513" spans="1:25" s="158" customFormat="1">
      <c r="A513" s="759">
        <v>2021</v>
      </c>
      <c r="B513" s="760" t="s">
        <v>4548</v>
      </c>
      <c r="C513" s="760" t="s">
        <v>4549</v>
      </c>
      <c r="D513" s="760" t="s">
        <v>3996</v>
      </c>
      <c r="E513" s="760" t="s">
        <v>3183</v>
      </c>
      <c r="F513" s="760" t="s">
        <v>4550</v>
      </c>
      <c r="G513" s="760">
        <v>10706658</v>
      </c>
      <c r="H513" s="760">
        <v>10706658</v>
      </c>
      <c r="I513" s="760" t="s">
        <v>846</v>
      </c>
      <c r="J513" s="760" t="s">
        <v>846</v>
      </c>
      <c r="K513" s="760" t="s">
        <v>4551</v>
      </c>
      <c r="L513" s="761">
        <v>44510</v>
      </c>
      <c r="M513" s="761">
        <v>44583</v>
      </c>
      <c r="N513" s="760">
        <v>1906658</v>
      </c>
      <c r="O513" s="760">
        <v>13</v>
      </c>
      <c r="P513" s="760" t="s">
        <v>4006</v>
      </c>
      <c r="Q513" s="760" t="s">
        <v>846</v>
      </c>
      <c r="R513" s="760" t="s">
        <v>846</v>
      </c>
      <c r="S513" s="761">
        <v>44753</v>
      </c>
      <c r="T513" s="760" t="s">
        <v>3263</v>
      </c>
      <c r="U513" s="760" t="s">
        <v>846</v>
      </c>
      <c r="V513" s="762" t="s">
        <v>846</v>
      </c>
      <c r="W513" s="760" t="s">
        <v>846</v>
      </c>
      <c r="X513" s="760" t="s">
        <v>3273</v>
      </c>
      <c r="Y513" s="763" t="s">
        <v>3265</v>
      </c>
    </row>
    <row r="514" spans="1:25" s="158" customFormat="1">
      <c r="A514" s="759">
        <v>2021</v>
      </c>
      <c r="B514" s="760" t="s">
        <v>4552</v>
      </c>
      <c r="C514" s="760" t="s">
        <v>4553</v>
      </c>
      <c r="D514" s="760" t="s">
        <v>3996</v>
      </c>
      <c r="E514" s="760" t="s">
        <v>3183</v>
      </c>
      <c r="F514" s="760" t="s">
        <v>4554</v>
      </c>
      <c r="G514" s="760">
        <v>8800000</v>
      </c>
      <c r="H514" s="760">
        <v>8800000</v>
      </c>
      <c r="I514" s="760" t="s">
        <v>846</v>
      </c>
      <c r="J514" s="760" t="s">
        <v>846</v>
      </c>
      <c r="K514" s="760" t="s">
        <v>3873</v>
      </c>
      <c r="L514" s="761">
        <v>44510</v>
      </c>
      <c r="M514" s="761">
        <v>44585</v>
      </c>
      <c r="N514" s="760">
        <v>0</v>
      </c>
      <c r="O514" s="760">
        <v>0</v>
      </c>
      <c r="P514" s="760" t="s">
        <v>4555</v>
      </c>
      <c r="Q514" s="760" t="s">
        <v>846</v>
      </c>
      <c r="R514" s="760" t="s">
        <v>846</v>
      </c>
      <c r="S514" s="761">
        <v>44753</v>
      </c>
      <c r="T514" s="760" t="s">
        <v>3263</v>
      </c>
      <c r="U514" s="760" t="s">
        <v>846</v>
      </c>
      <c r="V514" s="762" t="s">
        <v>846</v>
      </c>
      <c r="W514" s="760" t="s">
        <v>846</v>
      </c>
      <c r="X514" s="760" t="s">
        <v>3273</v>
      </c>
      <c r="Y514" s="763" t="s">
        <v>3265</v>
      </c>
    </row>
    <row r="515" spans="1:25" s="158" customFormat="1">
      <c r="A515" s="759">
        <v>2021</v>
      </c>
      <c r="B515" s="760" t="s">
        <v>4556</v>
      </c>
      <c r="C515" s="760" t="s">
        <v>4557</v>
      </c>
      <c r="D515" s="760" t="s">
        <v>3996</v>
      </c>
      <c r="E515" s="760" t="s">
        <v>3183</v>
      </c>
      <c r="F515" s="760" t="s">
        <v>4558</v>
      </c>
      <c r="G515" s="760">
        <v>9600000</v>
      </c>
      <c r="H515" s="760">
        <v>9600000</v>
      </c>
      <c r="I515" s="760" t="s">
        <v>846</v>
      </c>
      <c r="J515" s="760" t="s">
        <v>846</v>
      </c>
      <c r="K515" s="760" t="s">
        <v>3873</v>
      </c>
      <c r="L515" s="761">
        <v>44511</v>
      </c>
      <c r="M515" s="761">
        <v>44571</v>
      </c>
      <c r="N515" s="760">
        <v>0</v>
      </c>
      <c r="O515" s="760">
        <v>0</v>
      </c>
      <c r="P515" s="760" t="s">
        <v>4018</v>
      </c>
      <c r="Q515" s="760" t="s">
        <v>846</v>
      </c>
      <c r="R515" s="760" t="s">
        <v>846</v>
      </c>
      <c r="S515" s="761">
        <v>44757</v>
      </c>
      <c r="T515" s="760" t="s">
        <v>3263</v>
      </c>
      <c r="U515" s="760" t="s">
        <v>846</v>
      </c>
      <c r="V515" s="762" t="s">
        <v>846</v>
      </c>
      <c r="W515" s="760" t="s">
        <v>846</v>
      </c>
      <c r="X515" s="760" t="s">
        <v>3273</v>
      </c>
      <c r="Y515" s="763" t="s">
        <v>3265</v>
      </c>
    </row>
    <row r="516" spans="1:25" s="158" customFormat="1">
      <c r="A516" s="759">
        <v>2021</v>
      </c>
      <c r="B516" s="760" t="s">
        <v>4559</v>
      </c>
      <c r="C516" s="760" t="s">
        <v>4560</v>
      </c>
      <c r="D516" s="760" t="s">
        <v>3996</v>
      </c>
      <c r="E516" s="760" t="s">
        <v>3183</v>
      </c>
      <c r="F516" s="760" t="s">
        <v>4561</v>
      </c>
      <c r="G516" s="760">
        <v>3800000</v>
      </c>
      <c r="H516" s="760">
        <v>3800000</v>
      </c>
      <c r="I516" s="760" t="s">
        <v>846</v>
      </c>
      <c r="J516" s="760" t="s">
        <v>846</v>
      </c>
      <c r="K516" s="760" t="s">
        <v>3873</v>
      </c>
      <c r="L516" s="761">
        <v>44516</v>
      </c>
      <c r="M516" s="761">
        <v>44573</v>
      </c>
      <c r="N516" s="760">
        <v>0</v>
      </c>
      <c r="O516" s="760">
        <v>0</v>
      </c>
      <c r="P516" s="760" t="s">
        <v>1329</v>
      </c>
      <c r="Q516" s="760" t="s">
        <v>846</v>
      </c>
      <c r="R516" s="760" t="s">
        <v>846</v>
      </c>
      <c r="S516" s="761">
        <v>44772</v>
      </c>
      <c r="T516" s="760" t="s">
        <v>3263</v>
      </c>
      <c r="U516" s="760" t="s">
        <v>846</v>
      </c>
      <c r="V516" s="762" t="s">
        <v>846</v>
      </c>
      <c r="W516" s="760" t="s">
        <v>846</v>
      </c>
      <c r="X516" s="760" t="s">
        <v>3273</v>
      </c>
      <c r="Y516" s="763" t="s">
        <v>3265</v>
      </c>
    </row>
    <row r="517" spans="1:25" s="158" customFormat="1">
      <c r="A517" s="759">
        <v>2021</v>
      </c>
      <c r="B517" s="760" t="s">
        <v>2256</v>
      </c>
      <c r="C517" s="760" t="s">
        <v>4562</v>
      </c>
      <c r="D517" s="760" t="s">
        <v>3996</v>
      </c>
      <c r="E517" s="760" t="s">
        <v>3183</v>
      </c>
      <c r="F517" s="760" t="s">
        <v>4563</v>
      </c>
      <c r="G517" s="764"/>
      <c r="H517" s="760">
        <v>357308000</v>
      </c>
      <c r="I517" s="760" t="s">
        <v>846</v>
      </c>
      <c r="J517" s="760" t="s">
        <v>846</v>
      </c>
      <c r="K517" s="760" t="s">
        <v>4564</v>
      </c>
      <c r="L517" s="761">
        <v>44537</v>
      </c>
      <c r="M517" s="761">
        <v>45031</v>
      </c>
      <c r="N517" s="760">
        <v>0</v>
      </c>
      <c r="O517" s="760">
        <v>258</v>
      </c>
      <c r="P517" s="760" t="s">
        <v>4565</v>
      </c>
      <c r="Q517" s="760" t="s">
        <v>846</v>
      </c>
      <c r="R517" s="760" t="s">
        <v>846</v>
      </c>
      <c r="S517" s="761">
        <v>46081</v>
      </c>
      <c r="T517" s="760" t="s">
        <v>3803</v>
      </c>
      <c r="U517" s="760" t="s">
        <v>4314</v>
      </c>
      <c r="V517" s="762" t="s">
        <v>4314</v>
      </c>
      <c r="W517" s="760" t="s">
        <v>4315</v>
      </c>
      <c r="X517" s="760" t="s">
        <v>3273</v>
      </c>
      <c r="Y517" s="763" t="s">
        <v>3265</v>
      </c>
    </row>
    <row r="518" spans="1:25" s="158" customFormat="1">
      <c r="A518" s="759">
        <v>2021</v>
      </c>
      <c r="B518" s="760" t="s">
        <v>2198</v>
      </c>
      <c r="C518" s="760" t="s">
        <v>4566</v>
      </c>
      <c r="D518" s="760" t="s">
        <v>3211</v>
      </c>
      <c r="E518" s="760" t="s">
        <v>3183</v>
      </c>
      <c r="F518" s="760" t="s">
        <v>2200</v>
      </c>
      <c r="G518" s="764"/>
      <c r="H518" s="760">
        <v>19590300</v>
      </c>
      <c r="I518" s="760" t="s">
        <v>846</v>
      </c>
      <c r="J518" s="760" t="s">
        <v>846</v>
      </c>
      <c r="K518" s="760" t="s">
        <v>3873</v>
      </c>
      <c r="L518" s="761">
        <v>44606</v>
      </c>
      <c r="M518" s="761">
        <v>44664</v>
      </c>
      <c r="N518" s="760">
        <v>0</v>
      </c>
      <c r="O518" s="760">
        <v>0</v>
      </c>
      <c r="P518" s="760" t="s">
        <v>4567</v>
      </c>
      <c r="Q518" s="760" t="s">
        <v>846</v>
      </c>
      <c r="R518" s="760" t="s">
        <v>846</v>
      </c>
      <c r="S518" s="761">
        <v>44764</v>
      </c>
      <c r="T518" s="760" t="s">
        <v>3263</v>
      </c>
      <c r="U518" s="760" t="s">
        <v>837</v>
      </c>
      <c r="V518" s="762">
        <v>44767</v>
      </c>
      <c r="W518" s="760" t="s">
        <v>3265</v>
      </c>
      <c r="X518" s="760" t="s">
        <v>3523</v>
      </c>
      <c r="Y518" s="763" t="s">
        <v>3265</v>
      </c>
    </row>
    <row r="519" spans="1:25" s="158" customFormat="1">
      <c r="A519" s="759">
        <v>2021</v>
      </c>
      <c r="B519" s="760" t="s">
        <v>4568</v>
      </c>
      <c r="C519" s="760" t="s">
        <v>4569</v>
      </c>
      <c r="D519" s="760" t="s">
        <v>3996</v>
      </c>
      <c r="E519" s="760" t="s">
        <v>3183</v>
      </c>
      <c r="F519" s="760" t="s">
        <v>4570</v>
      </c>
      <c r="G519" s="760">
        <v>8722000</v>
      </c>
      <c r="H519" s="760">
        <v>8722000</v>
      </c>
      <c r="I519" s="760" t="s">
        <v>846</v>
      </c>
      <c r="J519" s="760" t="s">
        <v>846</v>
      </c>
      <c r="K519" s="760" t="s">
        <v>3873</v>
      </c>
      <c r="L519" s="761">
        <v>44516</v>
      </c>
      <c r="M519" s="761">
        <v>44576</v>
      </c>
      <c r="N519" s="760">
        <v>0</v>
      </c>
      <c r="O519" s="760">
        <v>0</v>
      </c>
      <c r="P519" s="760" t="s">
        <v>4018</v>
      </c>
      <c r="Q519" s="760" t="s">
        <v>846</v>
      </c>
      <c r="R519" s="760" t="s">
        <v>846</v>
      </c>
      <c r="S519" s="761">
        <v>44763</v>
      </c>
      <c r="T519" s="760" t="s">
        <v>3263</v>
      </c>
      <c r="U519" s="760" t="s">
        <v>846</v>
      </c>
      <c r="V519" s="762" t="s">
        <v>846</v>
      </c>
      <c r="W519" s="760" t="s">
        <v>846</v>
      </c>
      <c r="X519" s="760" t="s">
        <v>3273</v>
      </c>
      <c r="Y519" s="763" t="s">
        <v>3265</v>
      </c>
    </row>
    <row r="520" spans="1:25" s="158" customFormat="1">
      <c r="A520" s="759">
        <v>2021</v>
      </c>
      <c r="B520" s="760" t="s">
        <v>4571</v>
      </c>
      <c r="C520" s="760" t="s">
        <v>4572</v>
      </c>
      <c r="D520" s="760" t="s">
        <v>3996</v>
      </c>
      <c r="E520" s="760" t="s">
        <v>3183</v>
      </c>
      <c r="F520" s="760" t="s">
        <v>3581</v>
      </c>
      <c r="G520" s="760">
        <v>13640000</v>
      </c>
      <c r="H520" s="760">
        <v>13640000</v>
      </c>
      <c r="I520" s="760" t="s">
        <v>846</v>
      </c>
      <c r="J520" s="760" t="s">
        <v>846</v>
      </c>
      <c r="K520" s="760" t="s">
        <v>4573</v>
      </c>
      <c r="L520" s="761">
        <v>44517</v>
      </c>
      <c r="M520" s="761">
        <v>44581</v>
      </c>
      <c r="N520" s="760">
        <v>0</v>
      </c>
      <c r="O520" s="760">
        <v>0</v>
      </c>
      <c r="P520" s="760" t="s">
        <v>103</v>
      </c>
      <c r="Q520" s="760" t="s">
        <v>846</v>
      </c>
      <c r="R520" s="760" t="s">
        <v>846</v>
      </c>
      <c r="S520" s="761">
        <v>44792</v>
      </c>
      <c r="T520" s="760" t="s">
        <v>3263</v>
      </c>
      <c r="U520" s="760" t="s">
        <v>846</v>
      </c>
      <c r="V520" s="762" t="s">
        <v>846</v>
      </c>
      <c r="W520" s="760" t="s">
        <v>846</v>
      </c>
      <c r="X520" s="760" t="s">
        <v>3273</v>
      </c>
      <c r="Y520" s="763" t="s">
        <v>3265</v>
      </c>
    </row>
    <row r="521" spans="1:25" s="158" customFormat="1">
      <c r="A521" s="759">
        <v>2021</v>
      </c>
      <c r="B521" s="760" t="s">
        <v>4574</v>
      </c>
      <c r="C521" s="760" t="s">
        <v>4569</v>
      </c>
      <c r="D521" s="760" t="s">
        <v>3996</v>
      </c>
      <c r="E521" s="760" t="s">
        <v>3183</v>
      </c>
      <c r="F521" s="760" t="s">
        <v>4321</v>
      </c>
      <c r="G521" s="760">
        <v>8722000</v>
      </c>
      <c r="H521" s="760">
        <v>8722000</v>
      </c>
      <c r="I521" s="760" t="s">
        <v>846</v>
      </c>
      <c r="J521" s="760" t="s">
        <v>846</v>
      </c>
      <c r="K521" s="760" t="s">
        <v>3873</v>
      </c>
      <c r="L521" s="761">
        <v>44517</v>
      </c>
      <c r="M521" s="761">
        <v>44577</v>
      </c>
      <c r="N521" s="760">
        <v>0</v>
      </c>
      <c r="O521" s="760">
        <v>0</v>
      </c>
      <c r="P521" s="760" t="s">
        <v>4018</v>
      </c>
      <c r="Q521" s="760" t="s">
        <v>846</v>
      </c>
      <c r="R521" s="760" t="s">
        <v>846</v>
      </c>
      <c r="S521" s="761">
        <v>44792</v>
      </c>
      <c r="T521" s="760" t="s">
        <v>3263</v>
      </c>
      <c r="U521" s="760" t="s">
        <v>846</v>
      </c>
      <c r="V521" s="762" t="s">
        <v>846</v>
      </c>
      <c r="W521" s="760" t="s">
        <v>846</v>
      </c>
      <c r="X521" s="760" t="s">
        <v>3273</v>
      </c>
      <c r="Y521" s="763" t="s">
        <v>3265</v>
      </c>
    </row>
    <row r="522" spans="1:25" s="158" customFormat="1">
      <c r="A522" s="759">
        <v>2021</v>
      </c>
      <c r="B522" s="760" t="s">
        <v>2301</v>
      </c>
      <c r="C522" s="760" t="s">
        <v>4575</v>
      </c>
      <c r="D522" s="760" t="s">
        <v>3205</v>
      </c>
      <c r="E522" s="760" t="s">
        <v>3183</v>
      </c>
      <c r="F522" s="760" t="s">
        <v>4576</v>
      </c>
      <c r="G522" s="764"/>
      <c r="H522" s="760">
        <v>135621575</v>
      </c>
      <c r="I522" s="760" t="s">
        <v>846</v>
      </c>
      <c r="J522" s="760" t="s">
        <v>846</v>
      </c>
      <c r="K522" s="760" t="s">
        <v>3276</v>
      </c>
      <c r="L522" s="761">
        <v>44593</v>
      </c>
      <c r="M522" s="761">
        <v>44742</v>
      </c>
      <c r="N522" s="760">
        <v>0</v>
      </c>
      <c r="O522" s="760">
        <v>0</v>
      </c>
      <c r="P522" s="760" t="s">
        <v>4577</v>
      </c>
      <c r="Q522" s="760" t="s">
        <v>846</v>
      </c>
      <c r="R522" s="760" t="s">
        <v>846</v>
      </c>
      <c r="S522" s="761">
        <v>45770</v>
      </c>
      <c r="T522" s="760" t="s">
        <v>3803</v>
      </c>
      <c r="U522" s="760" t="s">
        <v>846</v>
      </c>
      <c r="V522" s="762" t="s">
        <v>846</v>
      </c>
      <c r="W522" s="760" t="s">
        <v>846</v>
      </c>
      <c r="X522" s="760" t="s">
        <v>3273</v>
      </c>
      <c r="Y522" s="763" t="s">
        <v>3265</v>
      </c>
    </row>
    <row r="523" spans="1:25" s="158" customFormat="1">
      <c r="A523" s="759">
        <v>2021</v>
      </c>
      <c r="B523" s="760" t="s">
        <v>2288</v>
      </c>
      <c r="C523" s="760" t="s">
        <v>4578</v>
      </c>
      <c r="D523" s="760" t="s">
        <v>3205</v>
      </c>
      <c r="E523" s="760" t="s">
        <v>3183</v>
      </c>
      <c r="F523" s="760" t="s">
        <v>4485</v>
      </c>
      <c r="G523" s="764"/>
      <c r="H523" s="760">
        <v>156061009</v>
      </c>
      <c r="I523" s="760" t="s">
        <v>846</v>
      </c>
      <c r="J523" s="760" t="s">
        <v>846</v>
      </c>
      <c r="K523" s="760" t="s">
        <v>3537</v>
      </c>
      <c r="L523" s="761">
        <v>44525</v>
      </c>
      <c r="M523" s="761">
        <v>44774</v>
      </c>
      <c r="N523" s="760">
        <v>0</v>
      </c>
      <c r="O523" s="760">
        <v>30</v>
      </c>
      <c r="P523" s="760" t="s">
        <v>4579</v>
      </c>
      <c r="Q523" s="760" t="s">
        <v>846</v>
      </c>
      <c r="R523" s="760" t="s">
        <v>846</v>
      </c>
      <c r="S523" s="761">
        <v>45870</v>
      </c>
      <c r="T523" s="760" t="s">
        <v>3803</v>
      </c>
      <c r="U523" s="760" t="s">
        <v>846</v>
      </c>
      <c r="V523" s="762" t="s">
        <v>846</v>
      </c>
      <c r="W523" s="760" t="s">
        <v>846</v>
      </c>
      <c r="X523" s="760" t="s">
        <v>3273</v>
      </c>
      <c r="Y523" s="763" t="s">
        <v>3265</v>
      </c>
    </row>
    <row r="524" spans="1:25" s="158" customFormat="1">
      <c r="A524" s="759">
        <v>2021</v>
      </c>
      <c r="B524" s="760" t="s">
        <v>4580</v>
      </c>
      <c r="C524" s="760" t="s">
        <v>4216</v>
      </c>
      <c r="D524" s="760" t="s">
        <v>3996</v>
      </c>
      <c r="E524" s="760" t="s">
        <v>3183</v>
      </c>
      <c r="F524" s="760" t="s">
        <v>283</v>
      </c>
      <c r="G524" s="760">
        <v>6541500</v>
      </c>
      <c r="H524" s="760">
        <v>6541500</v>
      </c>
      <c r="I524" s="760" t="s">
        <v>846</v>
      </c>
      <c r="J524" s="760" t="s">
        <v>846</v>
      </c>
      <c r="K524" s="760" t="s">
        <v>4581</v>
      </c>
      <c r="L524" s="761">
        <v>44524</v>
      </c>
      <c r="M524" s="761">
        <v>44568</v>
      </c>
      <c r="N524" s="760">
        <v>2180500</v>
      </c>
      <c r="O524" s="760">
        <v>15</v>
      </c>
      <c r="P524" s="760" t="s">
        <v>4217</v>
      </c>
      <c r="Q524" s="760" t="s">
        <v>846</v>
      </c>
      <c r="R524" s="760" t="s">
        <v>846</v>
      </c>
      <c r="S524" s="761">
        <v>44792</v>
      </c>
      <c r="T524" s="760" t="s">
        <v>3263</v>
      </c>
      <c r="U524" s="760" t="s">
        <v>846</v>
      </c>
      <c r="V524" s="762" t="s">
        <v>846</v>
      </c>
      <c r="W524" s="760" t="s">
        <v>846</v>
      </c>
      <c r="X524" s="760" t="s">
        <v>3273</v>
      </c>
      <c r="Y524" s="763" t="s">
        <v>3265</v>
      </c>
    </row>
    <row r="525" spans="1:25" s="158" customFormat="1">
      <c r="A525" s="759">
        <v>2021</v>
      </c>
      <c r="B525" s="760" t="s">
        <v>4582</v>
      </c>
      <c r="C525" s="760" t="s">
        <v>4583</v>
      </c>
      <c r="D525" s="760" t="s">
        <v>3996</v>
      </c>
      <c r="E525" s="760" t="s">
        <v>3183</v>
      </c>
      <c r="F525" s="760" t="s">
        <v>136</v>
      </c>
      <c r="G525" s="760">
        <v>6600000</v>
      </c>
      <c r="H525" s="760">
        <v>6600000</v>
      </c>
      <c r="I525" s="760" t="s">
        <v>846</v>
      </c>
      <c r="J525" s="760" t="s">
        <v>846</v>
      </c>
      <c r="K525" s="760" t="s">
        <v>4581</v>
      </c>
      <c r="L525" s="761">
        <v>44525</v>
      </c>
      <c r="M525" s="761">
        <v>44569</v>
      </c>
      <c r="N525" s="760">
        <v>2200000</v>
      </c>
      <c r="O525" s="760">
        <v>15</v>
      </c>
      <c r="P525" s="760" t="s">
        <v>4584</v>
      </c>
      <c r="Q525" s="760" t="s">
        <v>846</v>
      </c>
      <c r="R525" s="760" t="s">
        <v>846</v>
      </c>
      <c r="S525" s="761">
        <v>44762</v>
      </c>
      <c r="T525" s="760" t="s">
        <v>3263</v>
      </c>
      <c r="U525" s="760" t="s">
        <v>846</v>
      </c>
      <c r="V525" s="762" t="s">
        <v>846</v>
      </c>
      <c r="W525" s="760" t="s">
        <v>846</v>
      </c>
      <c r="X525" s="760" t="s">
        <v>3273</v>
      </c>
      <c r="Y525" s="763" t="s">
        <v>3265</v>
      </c>
    </row>
    <row r="526" spans="1:25" s="158" customFormat="1">
      <c r="A526" s="759">
        <v>2021</v>
      </c>
      <c r="B526" s="760" t="s">
        <v>4585</v>
      </c>
      <c r="C526" s="760" t="s">
        <v>4586</v>
      </c>
      <c r="D526" s="760" t="s">
        <v>3996</v>
      </c>
      <c r="E526" s="760" t="s">
        <v>3183</v>
      </c>
      <c r="F526" s="760" t="s">
        <v>4587</v>
      </c>
      <c r="G526" s="760">
        <v>2400000</v>
      </c>
      <c r="H526" s="760">
        <v>2400000</v>
      </c>
      <c r="I526" s="760" t="s">
        <v>846</v>
      </c>
      <c r="J526" s="760" t="s">
        <v>846</v>
      </c>
      <c r="K526" s="760" t="s">
        <v>4588</v>
      </c>
      <c r="L526" s="761">
        <v>44529</v>
      </c>
      <c r="M526" s="761">
        <v>44564</v>
      </c>
      <c r="N526" s="760">
        <v>0</v>
      </c>
      <c r="O526" s="760">
        <v>0</v>
      </c>
      <c r="P526" s="760" t="s">
        <v>1668</v>
      </c>
      <c r="Q526" s="760" t="s">
        <v>846</v>
      </c>
      <c r="R526" s="760" t="s">
        <v>846</v>
      </c>
      <c r="S526" s="761">
        <v>44757</v>
      </c>
      <c r="T526" s="760" t="s">
        <v>3263</v>
      </c>
      <c r="U526" s="760" t="s">
        <v>846</v>
      </c>
      <c r="V526" s="762" t="s">
        <v>846</v>
      </c>
      <c r="W526" s="760" t="s">
        <v>846</v>
      </c>
      <c r="X526" s="760" t="s">
        <v>3273</v>
      </c>
      <c r="Y526" s="763" t="s">
        <v>3265</v>
      </c>
    </row>
    <row r="527" spans="1:25" s="158" customFormat="1">
      <c r="A527" s="759">
        <v>2021</v>
      </c>
      <c r="B527" s="760" t="s">
        <v>4589</v>
      </c>
      <c r="C527" s="760" t="s">
        <v>4292</v>
      </c>
      <c r="D527" s="760" t="s">
        <v>3996</v>
      </c>
      <c r="E527" s="760" t="s">
        <v>3183</v>
      </c>
      <c r="F527" s="760" t="s">
        <v>1263</v>
      </c>
      <c r="G527" s="760">
        <v>2000000</v>
      </c>
      <c r="H527" s="760">
        <v>2000000</v>
      </c>
      <c r="I527" s="760" t="s">
        <v>846</v>
      </c>
      <c r="J527" s="760" t="s">
        <v>846</v>
      </c>
      <c r="K527" s="760" t="s">
        <v>4452</v>
      </c>
      <c r="L527" s="761">
        <v>44526</v>
      </c>
      <c r="M527" s="761">
        <v>44555</v>
      </c>
      <c r="N527" s="760">
        <v>0</v>
      </c>
      <c r="O527" s="760">
        <v>0</v>
      </c>
      <c r="P527" s="760" t="s">
        <v>4233</v>
      </c>
      <c r="Q527" s="760" t="s">
        <v>846</v>
      </c>
      <c r="R527" s="760" t="s">
        <v>846</v>
      </c>
      <c r="S527" s="761">
        <v>44747</v>
      </c>
      <c r="T527" s="760" t="s">
        <v>3263</v>
      </c>
      <c r="U527" s="760" t="s">
        <v>846</v>
      </c>
      <c r="V527" s="762" t="s">
        <v>846</v>
      </c>
      <c r="W527" s="760" t="s">
        <v>846</v>
      </c>
      <c r="X527" s="760" t="s">
        <v>3264</v>
      </c>
      <c r="Y527" s="763" t="s">
        <v>3265</v>
      </c>
    </row>
    <row r="528" spans="1:25" s="158" customFormat="1">
      <c r="A528" s="759">
        <v>2021</v>
      </c>
      <c r="B528" s="760" t="s">
        <v>4590</v>
      </c>
      <c r="C528" s="760" t="s">
        <v>4591</v>
      </c>
      <c r="D528" s="760" t="s">
        <v>3211</v>
      </c>
      <c r="E528" s="760" t="s">
        <v>3182</v>
      </c>
      <c r="F528" s="760" t="s">
        <v>4592</v>
      </c>
      <c r="G528" s="764"/>
      <c r="H528" s="760">
        <v>11594180</v>
      </c>
      <c r="I528" s="760" t="s">
        <v>846</v>
      </c>
      <c r="J528" s="760" t="s">
        <v>846</v>
      </c>
      <c r="K528" s="760" t="s">
        <v>3873</v>
      </c>
      <c r="L528" s="761">
        <v>44546</v>
      </c>
      <c r="M528" s="761">
        <v>44607</v>
      </c>
      <c r="N528" s="760">
        <v>0</v>
      </c>
      <c r="O528" s="760">
        <v>0</v>
      </c>
      <c r="P528" s="760" t="s">
        <v>4593</v>
      </c>
      <c r="Q528" s="760" t="s">
        <v>846</v>
      </c>
      <c r="R528" s="760" t="s">
        <v>846</v>
      </c>
      <c r="S528" s="761">
        <v>44736</v>
      </c>
      <c r="T528" s="760" t="s">
        <v>3263</v>
      </c>
      <c r="U528" s="760" t="s">
        <v>846</v>
      </c>
      <c r="V528" s="762" t="s">
        <v>846</v>
      </c>
      <c r="W528" s="760" t="s">
        <v>846</v>
      </c>
      <c r="X528" s="760" t="s">
        <v>3273</v>
      </c>
      <c r="Y528" s="763" t="s">
        <v>3265</v>
      </c>
    </row>
    <row r="529" spans="1:25" s="158" customFormat="1">
      <c r="A529" s="759">
        <v>2021</v>
      </c>
      <c r="B529" s="760" t="s">
        <v>4594</v>
      </c>
      <c r="C529" s="760" t="s">
        <v>4099</v>
      </c>
      <c r="D529" s="760" t="s">
        <v>3996</v>
      </c>
      <c r="E529" s="760" t="s">
        <v>3183</v>
      </c>
      <c r="F529" s="760" t="s">
        <v>121</v>
      </c>
      <c r="G529" s="760">
        <v>3000000</v>
      </c>
      <c r="H529" s="760">
        <v>3000000</v>
      </c>
      <c r="I529" s="760" t="s">
        <v>846</v>
      </c>
      <c r="J529" s="760" t="s">
        <v>846</v>
      </c>
      <c r="K529" s="760" t="s">
        <v>4581</v>
      </c>
      <c r="L529" s="761">
        <v>44531</v>
      </c>
      <c r="M529" s="761">
        <v>44573</v>
      </c>
      <c r="N529" s="760">
        <v>0</v>
      </c>
      <c r="O529" s="760">
        <v>0</v>
      </c>
      <c r="P529" s="760" t="s">
        <v>4018</v>
      </c>
      <c r="Q529" s="760" t="s">
        <v>846</v>
      </c>
      <c r="R529" s="760" t="s">
        <v>846</v>
      </c>
      <c r="S529" s="761">
        <v>44762</v>
      </c>
      <c r="T529" s="760" t="s">
        <v>3263</v>
      </c>
      <c r="U529" s="760" t="s">
        <v>846</v>
      </c>
      <c r="V529" s="762" t="s">
        <v>846</v>
      </c>
      <c r="W529" s="760" t="s">
        <v>846</v>
      </c>
      <c r="X529" s="760" t="s">
        <v>3273</v>
      </c>
      <c r="Y529" s="763" t="s">
        <v>3265</v>
      </c>
    </row>
    <row r="530" spans="1:25" s="158" customFormat="1">
      <c r="A530" s="759">
        <v>2021</v>
      </c>
      <c r="B530" s="760" t="s">
        <v>4595</v>
      </c>
      <c r="C530" s="760" t="s">
        <v>4223</v>
      </c>
      <c r="D530" s="760" t="s">
        <v>3996</v>
      </c>
      <c r="E530" s="760" t="s">
        <v>3183</v>
      </c>
      <c r="F530" s="760" t="s">
        <v>99</v>
      </c>
      <c r="G530" s="760">
        <v>3120000</v>
      </c>
      <c r="H530" s="760">
        <v>3120000</v>
      </c>
      <c r="I530" s="760" t="s">
        <v>846</v>
      </c>
      <c r="J530" s="760" t="s">
        <v>846</v>
      </c>
      <c r="K530" s="760" t="s">
        <v>4596</v>
      </c>
      <c r="L530" s="761">
        <v>44530</v>
      </c>
      <c r="M530" s="761">
        <v>44568</v>
      </c>
      <c r="N530" s="760">
        <v>720000</v>
      </c>
      <c r="O530" s="760">
        <v>9</v>
      </c>
      <c r="P530" s="760" t="s">
        <v>67</v>
      </c>
      <c r="Q530" s="760" t="s">
        <v>846</v>
      </c>
      <c r="R530" s="760" t="s">
        <v>846</v>
      </c>
      <c r="S530" s="761">
        <v>44752</v>
      </c>
      <c r="T530" s="760" t="s">
        <v>3263</v>
      </c>
      <c r="U530" s="760" t="s">
        <v>846</v>
      </c>
      <c r="V530" s="762" t="s">
        <v>846</v>
      </c>
      <c r="W530" s="760" t="s">
        <v>846</v>
      </c>
      <c r="X530" s="760" t="s">
        <v>3273</v>
      </c>
      <c r="Y530" s="763" t="s">
        <v>3265</v>
      </c>
    </row>
    <row r="531" spans="1:25" s="158" customFormat="1">
      <c r="A531" s="759">
        <v>2021</v>
      </c>
      <c r="B531" s="760" t="s">
        <v>4597</v>
      </c>
      <c r="C531" s="760" t="s">
        <v>4598</v>
      </c>
      <c r="D531" s="760" t="s">
        <v>3211</v>
      </c>
      <c r="E531" s="760" t="s">
        <v>3182</v>
      </c>
      <c r="F531" s="760" t="s">
        <v>3818</v>
      </c>
      <c r="G531" s="764"/>
      <c r="H531" s="760">
        <v>27503728</v>
      </c>
      <c r="I531" s="760" t="s">
        <v>846</v>
      </c>
      <c r="J531" s="760" t="s">
        <v>846</v>
      </c>
      <c r="K531" s="760" t="s">
        <v>3541</v>
      </c>
      <c r="L531" s="761">
        <v>44546</v>
      </c>
      <c r="M531" s="761">
        <v>45122</v>
      </c>
      <c r="N531" s="760">
        <v>10500000</v>
      </c>
      <c r="O531" s="760">
        <v>210</v>
      </c>
      <c r="P531" s="760" t="s">
        <v>1644</v>
      </c>
      <c r="Q531" s="760" t="s">
        <v>846</v>
      </c>
      <c r="R531" s="760" t="s">
        <v>846</v>
      </c>
      <c r="S531" s="761">
        <v>45991</v>
      </c>
      <c r="T531" s="760" t="s">
        <v>3803</v>
      </c>
      <c r="U531" s="760" t="s">
        <v>4314</v>
      </c>
      <c r="V531" s="762" t="s">
        <v>4314</v>
      </c>
      <c r="W531" s="760" t="s">
        <v>4315</v>
      </c>
      <c r="X531" s="760" t="s">
        <v>3273</v>
      </c>
      <c r="Y531" s="763" t="s">
        <v>3265</v>
      </c>
    </row>
    <row r="532" spans="1:25" s="158" customFormat="1">
      <c r="A532" s="759">
        <v>2021</v>
      </c>
      <c r="B532" s="760" t="s">
        <v>2094</v>
      </c>
      <c r="C532" s="760" t="s">
        <v>4599</v>
      </c>
      <c r="D532" s="760" t="s">
        <v>3205</v>
      </c>
      <c r="E532" s="760" t="s">
        <v>3183</v>
      </c>
      <c r="F532" s="760" t="s">
        <v>2193</v>
      </c>
      <c r="G532" s="764"/>
      <c r="H532" s="760">
        <v>243844472</v>
      </c>
      <c r="I532" s="760" t="s">
        <v>846</v>
      </c>
      <c r="J532" s="760" t="s">
        <v>846</v>
      </c>
      <c r="K532" s="760" t="s">
        <v>3873</v>
      </c>
      <c r="L532" s="761">
        <v>44600</v>
      </c>
      <c r="M532" s="761">
        <v>44658</v>
      </c>
      <c r="N532" s="760">
        <v>0</v>
      </c>
      <c r="O532" s="760">
        <v>0</v>
      </c>
      <c r="P532" s="760" t="s">
        <v>330</v>
      </c>
      <c r="Q532" s="760" t="s">
        <v>846</v>
      </c>
      <c r="R532" s="760" t="s">
        <v>846</v>
      </c>
      <c r="S532" s="761">
        <v>44593</v>
      </c>
      <c r="T532" s="760" t="s">
        <v>3263</v>
      </c>
      <c r="U532" s="760" t="s">
        <v>837</v>
      </c>
      <c r="V532" s="762">
        <v>44706</v>
      </c>
      <c r="W532" s="760" t="s">
        <v>3265</v>
      </c>
      <c r="X532" s="760" t="s">
        <v>3340</v>
      </c>
      <c r="Y532" s="763" t="s">
        <v>3265</v>
      </c>
    </row>
    <row r="533" spans="1:25" s="158" customFormat="1">
      <c r="A533" s="759">
        <v>2021</v>
      </c>
      <c r="B533" s="760" t="s">
        <v>4600</v>
      </c>
      <c r="C533" s="760" t="s">
        <v>4599</v>
      </c>
      <c r="D533" s="760" t="s">
        <v>3205</v>
      </c>
      <c r="E533" s="760" t="s">
        <v>3183</v>
      </c>
      <c r="F533" s="760" t="s">
        <v>4601</v>
      </c>
      <c r="G533" s="764"/>
      <c r="H533" s="760">
        <v>30772842</v>
      </c>
      <c r="I533" s="760" t="s">
        <v>846</v>
      </c>
      <c r="J533" s="760" t="s">
        <v>846</v>
      </c>
      <c r="K533" s="760" t="s">
        <v>3873</v>
      </c>
      <c r="L533" s="761">
        <v>44600</v>
      </c>
      <c r="M533" s="761">
        <v>44826</v>
      </c>
      <c r="N533" s="760">
        <v>0</v>
      </c>
      <c r="O533" s="760">
        <v>0</v>
      </c>
      <c r="P533" s="760" t="s">
        <v>4602</v>
      </c>
      <c r="Q533" s="760" t="s">
        <v>846</v>
      </c>
      <c r="R533" s="760" t="s">
        <v>846</v>
      </c>
      <c r="S533" s="761">
        <v>46238</v>
      </c>
      <c r="T533" s="760" t="s">
        <v>3803</v>
      </c>
      <c r="U533" s="760" t="s">
        <v>846</v>
      </c>
      <c r="V533" s="762" t="s">
        <v>4314</v>
      </c>
      <c r="W533" s="760" t="s">
        <v>4603</v>
      </c>
      <c r="X533" s="760" t="s">
        <v>3264</v>
      </c>
      <c r="Y533" s="763" t="s">
        <v>3265</v>
      </c>
    </row>
    <row r="534" spans="1:25" s="158" customFormat="1">
      <c r="A534" s="759">
        <v>2021</v>
      </c>
      <c r="B534" s="760" t="s">
        <v>2091</v>
      </c>
      <c r="C534" s="760" t="s">
        <v>4599</v>
      </c>
      <c r="D534" s="760" t="s">
        <v>3205</v>
      </c>
      <c r="E534" s="760" t="s">
        <v>3183</v>
      </c>
      <c r="F534" s="760" t="s">
        <v>2093</v>
      </c>
      <c r="G534" s="760">
        <v>35066718</v>
      </c>
      <c r="H534" s="760">
        <v>35066718</v>
      </c>
      <c r="I534" s="760" t="s">
        <v>846</v>
      </c>
      <c r="J534" s="760" t="s">
        <v>846</v>
      </c>
      <c r="K534" s="760" t="s">
        <v>3271</v>
      </c>
      <c r="L534" s="761">
        <v>44599</v>
      </c>
      <c r="M534" s="761">
        <v>44810</v>
      </c>
      <c r="N534" s="760">
        <v>0</v>
      </c>
      <c r="O534" s="760">
        <v>90</v>
      </c>
      <c r="P534" s="760" t="s">
        <v>330</v>
      </c>
      <c r="Q534" s="760" t="s">
        <v>846</v>
      </c>
      <c r="R534" s="760" t="s">
        <v>846</v>
      </c>
      <c r="S534" s="761">
        <v>44620</v>
      </c>
      <c r="T534" s="760" t="s">
        <v>3263</v>
      </c>
      <c r="U534" s="760" t="s">
        <v>837</v>
      </c>
      <c r="V534" s="762">
        <v>44973</v>
      </c>
      <c r="W534" s="760" t="s">
        <v>3265</v>
      </c>
      <c r="X534" s="760" t="s">
        <v>3523</v>
      </c>
      <c r="Y534" s="763" t="s">
        <v>3265</v>
      </c>
    </row>
    <row r="535" spans="1:25" s="158" customFormat="1">
      <c r="A535" s="759">
        <v>2021</v>
      </c>
      <c r="B535" s="760" t="s">
        <v>2307</v>
      </c>
      <c r="C535" s="760" t="s">
        <v>4604</v>
      </c>
      <c r="D535" s="760" t="s">
        <v>3996</v>
      </c>
      <c r="E535" s="760" t="s">
        <v>3183</v>
      </c>
      <c r="F535" s="760" t="s">
        <v>4605</v>
      </c>
      <c r="G535" s="764"/>
      <c r="H535" s="760">
        <v>147511115</v>
      </c>
      <c r="I535" s="760" t="s">
        <v>846</v>
      </c>
      <c r="J535" s="760" t="s">
        <v>846</v>
      </c>
      <c r="K535" s="760" t="s">
        <v>3276</v>
      </c>
      <c r="L535" s="761">
        <v>44536</v>
      </c>
      <c r="M535" s="761">
        <v>44711</v>
      </c>
      <c r="N535" s="760">
        <v>0</v>
      </c>
      <c r="O535" s="760">
        <v>30</v>
      </c>
      <c r="P535" s="760" t="s">
        <v>3625</v>
      </c>
      <c r="Q535" s="760" t="s">
        <v>846</v>
      </c>
      <c r="R535" s="760" t="s">
        <v>846</v>
      </c>
      <c r="S535" s="761">
        <v>45776</v>
      </c>
      <c r="T535" s="760" t="s">
        <v>3803</v>
      </c>
      <c r="U535" s="760" t="s">
        <v>846</v>
      </c>
      <c r="V535" s="762" t="s">
        <v>846</v>
      </c>
      <c r="W535" s="760" t="s">
        <v>846</v>
      </c>
      <c r="X535" s="760" t="s">
        <v>3273</v>
      </c>
      <c r="Y535" s="763" t="s">
        <v>3265</v>
      </c>
    </row>
    <row r="536" spans="1:25" s="158" customFormat="1">
      <c r="A536" s="759">
        <v>2021</v>
      </c>
      <c r="B536" s="760" t="s">
        <v>2219</v>
      </c>
      <c r="C536" s="760" t="s">
        <v>4606</v>
      </c>
      <c r="D536" s="760" t="s">
        <v>3211</v>
      </c>
      <c r="E536" s="760" t="s">
        <v>3183</v>
      </c>
      <c r="F536" s="760" t="s">
        <v>4607</v>
      </c>
      <c r="G536" s="764"/>
      <c r="H536" s="760">
        <v>13519000</v>
      </c>
      <c r="I536" s="760" t="s">
        <v>846</v>
      </c>
      <c r="J536" s="760" t="s">
        <v>846</v>
      </c>
      <c r="K536" s="760" t="s">
        <v>3528</v>
      </c>
      <c r="L536" s="761">
        <v>44537</v>
      </c>
      <c r="M536" s="761">
        <v>44779</v>
      </c>
      <c r="N536" s="760">
        <v>0</v>
      </c>
      <c r="O536" s="760">
        <v>60</v>
      </c>
      <c r="P536" s="760" t="s">
        <v>4608</v>
      </c>
      <c r="Q536" s="760" t="s">
        <v>846</v>
      </c>
      <c r="R536" s="760" t="s">
        <v>846</v>
      </c>
      <c r="S536" s="761">
        <v>44604</v>
      </c>
      <c r="T536" s="760" t="s">
        <v>3263</v>
      </c>
      <c r="U536" s="760" t="s">
        <v>837</v>
      </c>
      <c r="V536" s="762">
        <v>44922</v>
      </c>
      <c r="W536" s="760" t="s">
        <v>3265</v>
      </c>
      <c r="X536" s="760" t="s">
        <v>3523</v>
      </c>
      <c r="Y536" s="763" t="s">
        <v>3265</v>
      </c>
    </row>
    <row r="537" spans="1:25" s="158" customFormat="1">
      <c r="A537" s="759">
        <v>2021</v>
      </c>
      <c r="B537" s="760" t="s">
        <v>4609</v>
      </c>
      <c r="C537" s="760" t="s">
        <v>4122</v>
      </c>
      <c r="D537" s="760" t="s">
        <v>3996</v>
      </c>
      <c r="E537" s="760" t="s">
        <v>3183</v>
      </c>
      <c r="F537" s="760" t="s">
        <v>4123</v>
      </c>
      <c r="G537" s="760">
        <v>4400000</v>
      </c>
      <c r="H537" s="760">
        <v>4400000</v>
      </c>
      <c r="I537" s="760" t="s">
        <v>846</v>
      </c>
      <c r="J537" s="760" t="s">
        <v>846</v>
      </c>
      <c r="K537" s="760" t="s">
        <v>4452</v>
      </c>
      <c r="L537" s="761">
        <v>44537</v>
      </c>
      <c r="M537" s="761">
        <v>44567</v>
      </c>
      <c r="N537" s="760">
        <v>0</v>
      </c>
      <c r="O537" s="760">
        <v>0</v>
      </c>
      <c r="P537" s="760" t="s">
        <v>4018</v>
      </c>
      <c r="Q537" s="760" t="s">
        <v>846</v>
      </c>
      <c r="R537" s="760" t="s">
        <v>846</v>
      </c>
      <c r="S537" s="761">
        <v>44757</v>
      </c>
      <c r="T537" s="760" t="s">
        <v>3263</v>
      </c>
      <c r="U537" s="760" t="s">
        <v>846</v>
      </c>
      <c r="V537" s="762" t="s">
        <v>846</v>
      </c>
      <c r="W537" s="760" t="s">
        <v>846</v>
      </c>
      <c r="X537" s="760" t="s">
        <v>3273</v>
      </c>
      <c r="Y537" s="763" t="s">
        <v>3265</v>
      </c>
    </row>
    <row r="538" spans="1:25" s="158" customFormat="1">
      <c r="A538" s="759">
        <v>2021</v>
      </c>
      <c r="B538" s="760" t="s">
        <v>4610</v>
      </c>
      <c r="C538" s="760" t="s">
        <v>4611</v>
      </c>
      <c r="D538" s="760" t="s">
        <v>3211</v>
      </c>
      <c r="E538" s="760" t="s">
        <v>3182</v>
      </c>
      <c r="F538" s="760" t="s">
        <v>4612</v>
      </c>
      <c r="G538" s="764"/>
      <c r="H538" s="760">
        <v>1667963</v>
      </c>
      <c r="I538" s="760" t="s">
        <v>846</v>
      </c>
      <c r="J538" s="760" t="s">
        <v>846</v>
      </c>
      <c r="K538" s="760" t="s">
        <v>4452</v>
      </c>
      <c r="L538" s="761">
        <v>44557</v>
      </c>
      <c r="M538" s="761">
        <v>44587</v>
      </c>
      <c r="N538" s="760">
        <v>0</v>
      </c>
      <c r="O538" s="760">
        <v>0</v>
      </c>
      <c r="P538" s="760" t="s">
        <v>67</v>
      </c>
      <c r="Q538" s="760" t="s">
        <v>846</v>
      </c>
      <c r="R538" s="760" t="s">
        <v>846</v>
      </c>
      <c r="S538" s="761">
        <v>44744</v>
      </c>
      <c r="T538" s="760" t="s">
        <v>3263</v>
      </c>
      <c r="U538" s="760" t="s">
        <v>846</v>
      </c>
      <c r="V538" s="762" t="s">
        <v>846</v>
      </c>
      <c r="W538" s="760" t="s">
        <v>846</v>
      </c>
      <c r="X538" s="760" t="s">
        <v>3273</v>
      </c>
      <c r="Y538" s="763" t="s">
        <v>3265</v>
      </c>
    </row>
    <row r="539" spans="1:25" s="158" customFormat="1">
      <c r="A539" s="759">
        <v>2021</v>
      </c>
      <c r="B539" s="760" t="s">
        <v>4613</v>
      </c>
      <c r="C539" s="760" t="s">
        <v>4611</v>
      </c>
      <c r="D539" s="760" t="s">
        <v>3211</v>
      </c>
      <c r="E539" s="760" t="s">
        <v>3182</v>
      </c>
      <c r="F539" s="760" t="s">
        <v>4612</v>
      </c>
      <c r="G539" s="764"/>
      <c r="H539" s="760">
        <v>170250</v>
      </c>
      <c r="I539" s="760" t="s">
        <v>846</v>
      </c>
      <c r="J539" s="760" t="s">
        <v>846</v>
      </c>
      <c r="K539" s="760" t="s">
        <v>4452</v>
      </c>
      <c r="L539" s="761">
        <v>44557</v>
      </c>
      <c r="M539" s="761">
        <v>44587</v>
      </c>
      <c r="N539" s="760">
        <v>0</v>
      </c>
      <c r="O539" s="760">
        <v>0</v>
      </c>
      <c r="P539" s="760" t="s">
        <v>67</v>
      </c>
      <c r="Q539" s="760" t="s">
        <v>846</v>
      </c>
      <c r="R539" s="760" t="s">
        <v>846</v>
      </c>
      <c r="S539" s="761">
        <v>44744</v>
      </c>
      <c r="T539" s="760" t="s">
        <v>3263</v>
      </c>
      <c r="U539" s="760" t="s">
        <v>846</v>
      </c>
      <c r="V539" s="762" t="s">
        <v>846</v>
      </c>
      <c r="W539" s="760" t="s">
        <v>846</v>
      </c>
      <c r="X539" s="760" t="s">
        <v>3273</v>
      </c>
      <c r="Y539" s="763" t="s">
        <v>3265</v>
      </c>
    </row>
    <row r="540" spans="1:25" s="158" customFormat="1">
      <c r="A540" s="759">
        <v>2021</v>
      </c>
      <c r="B540" s="760" t="s">
        <v>4614</v>
      </c>
      <c r="C540" s="760" t="s">
        <v>4611</v>
      </c>
      <c r="D540" s="760" t="s">
        <v>3211</v>
      </c>
      <c r="E540" s="760" t="s">
        <v>3182</v>
      </c>
      <c r="F540" s="760" t="s">
        <v>4612</v>
      </c>
      <c r="G540" s="764"/>
      <c r="H540" s="760">
        <v>145750</v>
      </c>
      <c r="I540" s="760" t="s">
        <v>846</v>
      </c>
      <c r="J540" s="760" t="s">
        <v>846</v>
      </c>
      <c r="K540" s="760" t="s">
        <v>4452</v>
      </c>
      <c r="L540" s="761">
        <v>44557</v>
      </c>
      <c r="M540" s="761">
        <v>44587</v>
      </c>
      <c r="N540" s="760">
        <v>0</v>
      </c>
      <c r="O540" s="760">
        <v>0</v>
      </c>
      <c r="P540" s="760" t="s">
        <v>67</v>
      </c>
      <c r="Q540" s="760" t="s">
        <v>846</v>
      </c>
      <c r="R540" s="760" t="s">
        <v>846</v>
      </c>
      <c r="S540" s="761">
        <v>44744</v>
      </c>
      <c r="T540" s="760" t="s">
        <v>3263</v>
      </c>
      <c r="U540" s="760" t="s">
        <v>846</v>
      </c>
      <c r="V540" s="762" t="s">
        <v>846</v>
      </c>
      <c r="W540" s="760" t="s">
        <v>846</v>
      </c>
      <c r="X540" s="760" t="s">
        <v>3273</v>
      </c>
      <c r="Y540" s="763" t="s">
        <v>3265</v>
      </c>
    </row>
    <row r="541" spans="1:25" s="158" customFormat="1">
      <c r="A541" s="759">
        <v>2021</v>
      </c>
      <c r="B541" s="760" t="s">
        <v>4615</v>
      </c>
      <c r="C541" s="760" t="s">
        <v>4156</v>
      </c>
      <c r="D541" s="760" t="s">
        <v>3996</v>
      </c>
      <c r="E541" s="760" t="s">
        <v>3183</v>
      </c>
      <c r="F541" s="760" t="s">
        <v>3464</v>
      </c>
      <c r="G541" s="760">
        <v>7500000</v>
      </c>
      <c r="H541" s="760">
        <v>7500000</v>
      </c>
      <c r="I541" s="760" t="s">
        <v>846</v>
      </c>
      <c r="J541" s="760" t="s">
        <v>846</v>
      </c>
      <c r="K541" s="760" t="s">
        <v>4452</v>
      </c>
      <c r="L541" s="761">
        <v>44536</v>
      </c>
      <c r="M541" s="761">
        <v>44581</v>
      </c>
      <c r="N541" s="760">
        <v>0</v>
      </c>
      <c r="O541" s="760">
        <v>0</v>
      </c>
      <c r="P541" s="760" t="s">
        <v>4018</v>
      </c>
      <c r="Q541" s="760" t="s">
        <v>846</v>
      </c>
      <c r="R541" s="760" t="s">
        <v>846</v>
      </c>
      <c r="S541" s="761">
        <v>44772</v>
      </c>
      <c r="T541" s="760" t="s">
        <v>3263</v>
      </c>
      <c r="U541" s="760" t="s">
        <v>846</v>
      </c>
      <c r="V541" s="762" t="s">
        <v>846</v>
      </c>
      <c r="W541" s="760" t="s">
        <v>846</v>
      </c>
      <c r="X541" s="760" t="s">
        <v>3273</v>
      </c>
      <c r="Y541" s="763" t="s">
        <v>3265</v>
      </c>
    </row>
    <row r="542" spans="1:25" s="158" customFormat="1">
      <c r="A542" s="759">
        <v>2021</v>
      </c>
      <c r="B542" s="760" t="s">
        <v>4616</v>
      </c>
      <c r="C542" s="760" t="s">
        <v>4099</v>
      </c>
      <c r="D542" s="760" t="s">
        <v>3996</v>
      </c>
      <c r="E542" s="760" t="s">
        <v>3183</v>
      </c>
      <c r="F542" s="760" t="s">
        <v>4146</v>
      </c>
      <c r="G542" s="760">
        <v>2000000</v>
      </c>
      <c r="H542" s="760">
        <v>2000000</v>
      </c>
      <c r="I542" s="760" t="s">
        <v>846</v>
      </c>
      <c r="J542" s="760" t="s">
        <v>846</v>
      </c>
      <c r="K542" s="760" t="s">
        <v>4452</v>
      </c>
      <c r="L542" s="761">
        <v>44539</v>
      </c>
      <c r="M542" s="761">
        <v>44567</v>
      </c>
      <c r="N542" s="760">
        <v>0</v>
      </c>
      <c r="O542" s="760">
        <v>0</v>
      </c>
      <c r="P542" s="760" t="s">
        <v>4018</v>
      </c>
      <c r="Q542" s="760" t="s">
        <v>846</v>
      </c>
      <c r="R542" s="760" t="s">
        <v>846</v>
      </c>
      <c r="S542" s="761">
        <v>44759</v>
      </c>
      <c r="T542" s="760" t="s">
        <v>3263</v>
      </c>
      <c r="U542" s="760" t="s">
        <v>846</v>
      </c>
      <c r="V542" s="762" t="s">
        <v>846</v>
      </c>
      <c r="W542" s="760" t="s">
        <v>846</v>
      </c>
      <c r="X542" s="760" t="s">
        <v>3273</v>
      </c>
      <c r="Y542" s="763" t="s">
        <v>3265</v>
      </c>
    </row>
    <row r="543" spans="1:25" s="158" customFormat="1">
      <c r="A543" s="759">
        <v>2021</v>
      </c>
      <c r="B543" s="760" t="s">
        <v>4617</v>
      </c>
      <c r="C543" s="760" t="s">
        <v>4099</v>
      </c>
      <c r="D543" s="760" t="s">
        <v>3996</v>
      </c>
      <c r="E543" s="760" t="s">
        <v>3183</v>
      </c>
      <c r="F543" s="760" t="s">
        <v>3412</v>
      </c>
      <c r="G543" s="760">
        <v>2000000</v>
      </c>
      <c r="H543" s="760">
        <v>2000000</v>
      </c>
      <c r="I543" s="760" t="s">
        <v>846</v>
      </c>
      <c r="J543" s="760" t="s">
        <v>846</v>
      </c>
      <c r="K543" s="760" t="s">
        <v>4452</v>
      </c>
      <c r="L543" s="761">
        <v>44539</v>
      </c>
      <c r="M543" s="761">
        <v>44569</v>
      </c>
      <c r="N543" s="760">
        <v>0</v>
      </c>
      <c r="O543" s="760">
        <v>0</v>
      </c>
      <c r="P543" s="760" t="s">
        <v>4618</v>
      </c>
      <c r="Q543" s="760" t="s">
        <v>846</v>
      </c>
      <c r="R543" s="760" t="s">
        <v>846</v>
      </c>
      <c r="S543" s="761">
        <v>44759</v>
      </c>
      <c r="T543" s="760" t="s">
        <v>3263</v>
      </c>
      <c r="U543" s="760" t="s">
        <v>846</v>
      </c>
      <c r="V543" s="762" t="s">
        <v>846</v>
      </c>
      <c r="W543" s="760" t="s">
        <v>846</v>
      </c>
      <c r="X543" s="760" t="s">
        <v>3273</v>
      </c>
      <c r="Y543" s="763" t="s">
        <v>3265</v>
      </c>
    </row>
    <row r="544" spans="1:25" s="158" customFormat="1">
      <c r="A544" s="759">
        <v>2021</v>
      </c>
      <c r="B544" s="760" t="s">
        <v>4619</v>
      </c>
      <c r="C544" s="760" t="s">
        <v>4620</v>
      </c>
      <c r="D544" s="760" t="s">
        <v>3996</v>
      </c>
      <c r="E544" s="760" t="s">
        <v>3183</v>
      </c>
      <c r="F544" s="760" t="s">
        <v>4621</v>
      </c>
      <c r="G544" s="760">
        <v>2000000</v>
      </c>
      <c r="H544" s="760">
        <v>2000000</v>
      </c>
      <c r="I544" s="760" t="s">
        <v>846</v>
      </c>
      <c r="J544" s="760" t="s">
        <v>846</v>
      </c>
      <c r="K544" s="760" t="s">
        <v>4452</v>
      </c>
      <c r="L544" s="761">
        <v>44544</v>
      </c>
      <c r="M544" s="761">
        <v>44574</v>
      </c>
      <c r="N544" s="760">
        <v>0</v>
      </c>
      <c r="O544" s="760">
        <v>0</v>
      </c>
      <c r="P544" s="760" t="s">
        <v>4618</v>
      </c>
      <c r="Q544" s="760" t="s">
        <v>846</v>
      </c>
      <c r="R544" s="760" t="s">
        <v>846</v>
      </c>
      <c r="S544" s="761">
        <v>44763</v>
      </c>
      <c r="T544" s="760" t="s">
        <v>3263</v>
      </c>
      <c r="U544" s="760" t="s">
        <v>846</v>
      </c>
      <c r="V544" s="762" t="s">
        <v>846</v>
      </c>
      <c r="W544" s="760" t="s">
        <v>846</v>
      </c>
      <c r="X544" s="760" t="s">
        <v>3273</v>
      </c>
      <c r="Y544" s="763" t="s">
        <v>3265</v>
      </c>
    </row>
    <row r="545" spans="1:25" s="158" customFormat="1">
      <c r="A545" s="759">
        <v>2021</v>
      </c>
      <c r="B545" s="760" t="s">
        <v>4622</v>
      </c>
      <c r="C545" s="760" t="s">
        <v>4623</v>
      </c>
      <c r="D545" s="760" t="s">
        <v>3996</v>
      </c>
      <c r="E545" s="760" t="s">
        <v>3183</v>
      </c>
      <c r="F545" s="760" t="s">
        <v>248</v>
      </c>
      <c r="G545" s="760">
        <v>5000000</v>
      </c>
      <c r="H545" s="760">
        <v>5000000</v>
      </c>
      <c r="I545" s="760" t="s">
        <v>846</v>
      </c>
      <c r="J545" s="760" t="s">
        <v>846</v>
      </c>
      <c r="K545" s="760" t="s">
        <v>4452</v>
      </c>
      <c r="L545" s="761">
        <v>44544</v>
      </c>
      <c r="M545" s="761">
        <v>44574</v>
      </c>
      <c r="N545" s="760">
        <v>0</v>
      </c>
      <c r="O545" s="760">
        <v>0</v>
      </c>
      <c r="P545" s="760" t="s">
        <v>4018</v>
      </c>
      <c r="Q545" s="760" t="s">
        <v>846</v>
      </c>
      <c r="R545" s="760" t="s">
        <v>846</v>
      </c>
      <c r="S545" s="761">
        <v>44749</v>
      </c>
      <c r="T545" s="760" t="s">
        <v>3263</v>
      </c>
      <c r="U545" s="760" t="s">
        <v>846</v>
      </c>
      <c r="V545" s="762" t="s">
        <v>846</v>
      </c>
      <c r="W545" s="760" t="s">
        <v>846</v>
      </c>
      <c r="X545" s="760" t="s">
        <v>3273</v>
      </c>
      <c r="Y545" s="763" t="s">
        <v>3265</v>
      </c>
    </row>
    <row r="546" spans="1:25" s="158" customFormat="1">
      <c r="A546" s="759">
        <v>2021</v>
      </c>
      <c r="B546" s="760" t="s">
        <v>4624</v>
      </c>
      <c r="C546" s="760" t="s">
        <v>4246</v>
      </c>
      <c r="D546" s="760" t="s">
        <v>3996</v>
      </c>
      <c r="E546" s="760" t="s">
        <v>3183</v>
      </c>
      <c r="F546" s="760" t="s">
        <v>4247</v>
      </c>
      <c r="G546" s="760">
        <v>3120000</v>
      </c>
      <c r="H546" s="760">
        <v>3120000</v>
      </c>
      <c r="I546" s="760" t="s">
        <v>846</v>
      </c>
      <c r="J546" s="760" t="s">
        <v>846</v>
      </c>
      <c r="K546" s="760" t="s">
        <v>4596</v>
      </c>
      <c r="L546" s="761">
        <v>44540</v>
      </c>
      <c r="M546" s="761">
        <v>44579</v>
      </c>
      <c r="N546" s="760">
        <v>720000</v>
      </c>
      <c r="O546" s="760">
        <v>9</v>
      </c>
      <c r="P546" s="760" t="s">
        <v>67</v>
      </c>
      <c r="Q546" s="760" t="s">
        <v>846</v>
      </c>
      <c r="R546" s="760" t="s">
        <v>846</v>
      </c>
      <c r="S546" s="761">
        <v>44762</v>
      </c>
      <c r="T546" s="760" t="s">
        <v>3263</v>
      </c>
      <c r="U546" s="760" t="s">
        <v>846</v>
      </c>
      <c r="V546" s="762" t="s">
        <v>846</v>
      </c>
      <c r="W546" s="760" t="s">
        <v>846</v>
      </c>
      <c r="X546" s="760" t="s">
        <v>3273</v>
      </c>
      <c r="Y546" s="763" t="s">
        <v>3265</v>
      </c>
    </row>
    <row r="547" spans="1:25" s="158" customFormat="1">
      <c r="A547" s="759">
        <v>2021</v>
      </c>
      <c r="B547" s="760" t="s">
        <v>4625</v>
      </c>
      <c r="C547" s="760" t="s">
        <v>1368</v>
      </c>
      <c r="D547" s="760" t="s">
        <v>3996</v>
      </c>
      <c r="E547" s="760" t="s">
        <v>3183</v>
      </c>
      <c r="F547" s="760" t="s">
        <v>4626</v>
      </c>
      <c r="G547" s="760">
        <v>4400000</v>
      </c>
      <c r="H547" s="760">
        <v>4400000</v>
      </c>
      <c r="I547" s="760" t="s">
        <v>846</v>
      </c>
      <c r="J547" s="760" t="s">
        <v>846</v>
      </c>
      <c r="K547" s="760" t="s">
        <v>4452</v>
      </c>
      <c r="L547" s="761">
        <v>44540</v>
      </c>
      <c r="M547" s="761">
        <v>44570</v>
      </c>
      <c r="N547" s="760">
        <v>0</v>
      </c>
      <c r="O547" s="760">
        <v>0</v>
      </c>
      <c r="P547" s="760" t="s">
        <v>4018</v>
      </c>
      <c r="Q547" s="760" t="s">
        <v>846</v>
      </c>
      <c r="R547" s="760" t="s">
        <v>846</v>
      </c>
      <c r="S547" s="761">
        <v>44757</v>
      </c>
      <c r="T547" s="760" t="s">
        <v>3263</v>
      </c>
      <c r="U547" s="760" t="s">
        <v>846</v>
      </c>
      <c r="V547" s="762" t="s">
        <v>846</v>
      </c>
      <c r="W547" s="760" t="s">
        <v>846</v>
      </c>
      <c r="X547" s="760" t="s">
        <v>3273</v>
      </c>
      <c r="Y547" s="763" t="s">
        <v>3265</v>
      </c>
    </row>
    <row r="548" spans="1:25" s="158" customFormat="1">
      <c r="A548" s="759">
        <v>2021</v>
      </c>
      <c r="B548" s="760" t="s">
        <v>4627</v>
      </c>
      <c r="C548" s="760" t="s">
        <v>4628</v>
      </c>
      <c r="D548" s="760" t="s">
        <v>3535</v>
      </c>
      <c r="E548" s="760" t="s">
        <v>3183</v>
      </c>
      <c r="F548" s="760" t="s">
        <v>4629</v>
      </c>
      <c r="G548" s="760">
        <v>0</v>
      </c>
      <c r="H548" s="760">
        <v>0</v>
      </c>
      <c r="I548" s="760" t="s">
        <v>846</v>
      </c>
      <c r="J548" s="760" t="s">
        <v>846</v>
      </c>
      <c r="K548" s="760" t="s">
        <v>4630</v>
      </c>
      <c r="L548" s="761">
        <v>44543</v>
      </c>
      <c r="M548" s="761">
        <v>45638</v>
      </c>
      <c r="N548" s="760">
        <v>0</v>
      </c>
      <c r="O548" s="760">
        <v>0</v>
      </c>
      <c r="P548" s="760" t="s">
        <v>4631</v>
      </c>
      <c r="Q548" s="760" t="s">
        <v>846</v>
      </c>
      <c r="R548" s="760" t="s">
        <v>846</v>
      </c>
      <c r="S548" s="761" t="s">
        <v>846</v>
      </c>
      <c r="T548" s="760" t="s">
        <v>846</v>
      </c>
      <c r="U548" s="760" t="s">
        <v>846</v>
      </c>
      <c r="V548" s="762" t="s">
        <v>846</v>
      </c>
      <c r="W548" s="760" t="s">
        <v>846</v>
      </c>
      <c r="X548" s="760" t="s">
        <v>971</v>
      </c>
      <c r="Y548" s="763" t="s">
        <v>3265</v>
      </c>
    </row>
    <row r="549" spans="1:25" s="158" customFormat="1">
      <c r="A549" s="759">
        <v>2021</v>
      </c>
      <c r="B549" s="760" t="s">
        <v>4632</v>
      </c>
      <c r="C549" s="760" t="s">
        <v>4633</v>
      </c>
      <c r="D549" s="760" t="s">
        <v>3535</v>
      </c>
      <c r="E549" s="760" t="s">
        <v>3183</v>
      </c>
      <c r="F549" s="760" t="s">
        <v>4634</v>
      </c>
      <c r="G549" s="760">
        <v>0</v>
      </c>
      <c r="H549" s="760">
        <v>0</v>
      </c>
      <c r="I549" s="760" t="s">
        <v>846</v>
      </c>
      <c r="J549" s="760" t="s">
        <v>846</v>
      </c>
      <c r="K549" s="760" t="s">
        <v>4630</v>
      </c>
      <c r="L549" s="761">
        <v>44543</v>
      </c>
      <c r="M549" s="761">
        <v>45638</v>
      </c>
      <c r="N549" s="760">
        <v>0</v>
      </c>
      <c r="O549" s="760">
        <v>0</v>
      </c>
      <c r="P549" s="760" t="s">
        <v>4631</v>
      </c>
      <c r="Q549" s="760" t="s">
        <v>846</v>
      </c>
      <c r="R549" s="760" t="s">
        <v>846</v>
      </c>
      <c r="S549" s="761" t="s">
        <v>846</v>
      </c>
      <c r="T549" s="760" t="s">
        <v>846</v>
      </c>
      <c r="U549" s="760" t="s">
        <v>846</v>
      </c>
      <c r="V549" s="762" t="s">
        <v>846</v>
      </c>
      <c r="W549" s="760" t="s">
        <v>846</v>
      </c>
      <c r="X549" s="760" t="s">
        <v>971</v>
      </c>
      <c r="Y549" s="763" t="s">
        <v>3265</v>
      </c>
    </row>
    <row r="550" spans="1:25" s="158" customFormat="1">
      <c r="A550" s="759">
        <v>2021</v>
      </c>
      <c r="B550" s="760" t="s">
        <v>4635</v>
      </c>
      <c r="C550" s="760" t="s">
        <v>4633</v>
      </c>
      <c r="D550" s="760" t="s">
        <v>3535</v>
      </c>
      <c r="E550" s="760" t="s">
        <v>3183</v>
      </c>
      <c r="F550" s="760" t="s">
        <v>4636</v>
      </c>
      <c r="G550" s="760">
        <v>0</v>
      </c>
      <c r="H550" s="760">
        <v>0</v>
      </c>
      <c r="I550" s="760" t="s">
        <v>846</v>
      </c>
      <c r="J550" s="760" t="s">
        <v>846</v>
      </c>
      <c r="K550" s="760" t="s">
        <v>4630</v>
      </c>
      <c r="L550" s="761">
        <v>44547</v>
      </c>
      <c r="M550" s="761">
        <v>45642</v>
      </c>
      <c r="N550" s="760">
        <v>0</v>
      </c>
      <c r="O550" s="760">
        <v>0</v>
      </c>
      <c r="P550" s="760" t="s">
        <v>4631</v>
      </c>
      <c r="Q550" s="760" t="s">
        <v>846</v>
      </c>
      <c r="R550" s="760" t="s">
        <v>846</v>
      </c>
      <c r="S550" s="761" t="s">
        <v>846</v>
      </c>
      <c r="T550" s="760" t="s">
        <v>846</v>
      </c>
      <c r="U550" s="760" t="s">
        <v>846</v>
      </c>
      <c r="V550" s="762" t="s">
        <v>846</v>
      </c>
      <c r="W550" s="760" t="s">
        <v>846</v>
      </c>
      <c r="X550" s="760" t="s">
        <v>971</v>
      </c>
      <c r="Y550" s="763" t="s">
        <v>3265</v>
      </c>
    </row>
    <row r="551" spans="1:25" s="158" customFormat="1">
      <c r="A551" s="759">
        <v>2021</v>
      </c>
      <c r="B551" s="760" t="s">
        <v>4637</v>
      </c>
      <c r="C551" s="760" t="s">
        <v>4633</v>
      </c>
      <c r="D551" s="760" t="s">
        <v>3535</v>
      </c>
      <c r="E551" s="760" t="s">
        <v>3183</v>
      </c>
      <c r="F551" s="760" t="s">
        <v>4638</v>
      </c>
      <c r="G551" s="760">
        <v>0</v>
      </c>
      <c r="H551" s="760">
        <v>0</v>
      </c>
      <c r="I551" s="760" t="s">
        <v>846</v>
      </c>
      <c r="J551" s="760" t="s">
        <v>846</v>
      </c>
      <c r="K551" s="760" t="s">
        <v>4630</v>
      </c>
      <c r="L551" s="761">
        <v>44543</v>
      </c>
      <c r="M551" s="761">
        <v>45638</v>
      </c>
      <c r="N551" s="760">
        <v>0</v>
      </c>
      <c r="O551" s="760">
        <v>0</v>
      </c>
      <c r="P551" s="760" t="s">
        <v>4631</v>
      </c>
      <c r="Q551" s="760" t="s">
        <v>846</v>
      </c>
      <c r="R551" s="760" t="s">
        <v>846</v>
      </c>
      <c r="S551" s="761" t="s">
        <v>846</v>
      </c>
      <c r="T551" s="760" t="s">
        <v>846</v>
      </c>
      <c r="U551" s="760" t="s">
        <v>846</v>
      </c>
      <c r="V551" s="762" t="s">
        <v>846</v>
      </c>
      <c r="W551" s="760" t="s">
        <v>846</v>
      </c>
      <c r="X551" s="760" t="s">
        <v>971</v>
      </c>
      <c r="Y551" s="763" t="s">
        <v>3265</v>
      </c>
    </row>
    <row r="552" spans="1:25" s="158" customFormat="1">
      <c r="A552" s="759">
        <v>2021</v>
      </c>
      <c r="B552" s="760" t="s">
        <v>4639</v>
      </c>
      <c r="C552" s="760" t="s">
        <v>4633</v>
      </c>
      <c r="D552" s="760" t="s">
        <v>3535</v>
      </c>
      <c r="E552" s="760" t="s">
        <v>3183</v>
      </c>
      <c r="F552" s="760" t="s">
        <v>4640</v>
      </c>
      <c r="G552" s="760">
        <v>0</v>
      </c>
      <c r="H552" s="760">
        <v>0</v>
      </c>
      <c r="I552" s="760" t="s">
        <v>846</v>
      </c>
      <c r="J552" s="760" t="s">
        <v>846</v>
      </c>
      <c r="K552" s="760" t="s">
        <v>4630</v>
      </c>
      <c r="L552" s="761">
        <v>44550</v>
      </c>
      <c r="M552" s="761">
        <v>45645</v>
      </c>
      <c r="N552" s="760">
        <v>0</v>
      </c>
      <c r="O552" s="760">
        <v>0</v>
      </c>
      <c r="P552" s="760" t="s">
        <v>4631</v>
      </c>
      <c r="Q552" s="760" t="s">
        <v>846</v>
      </c>
      <c r="R552" s="760" t="s">
        <v>846</v>
      </c>
      <c r="S552" s="761" t="s">
        <v>846</v>
      </c>
      <c r="T552" s="760" t="s">
        <v>846</v>
      </c>
      <c r="U552" s="760" t="s">
        <v>846</v>
      </c>
      <c r="V552" s="762" t="s">
        <v>846</v>
      </c>
      <c r="W552" s="760" t="s">
        <v>846</v>
      </c>
      <c r="X552" s="760" t="s">
        <v>971</v>
      </c>
      <c r="Y552" s="763" t="s">
        <v>3265</v>
      </c>
    </row>
    <row r="553" spans="1:25" s="158" customFormat="1">
      <c r="A553" s="759">
        <v>2021</v>
      </c>
      <c r="B553" s="760" t="s">
        <v>4641</v>
      </c>
      <c r="C553" s="760" t="s">
        <v>4633</v>
      </c>
      <c r="D553" s="760" t="s">
        <v>3535</v>
      </c>
      <c r="E553" s="760" t="s">
        <v>3183</v>
      </c>
      <c r="F553" s="760" t="s">
        <v>4642</v>
      </c>
      <c r="G553" s="760">
        <v>0</v>
      </c>
      <c r="H553" s="760">
        <v>0</v>
      </c>
      <c r="I553" s="760" t="s">
        <v>846</v>
      </c>
      <c r="J553" s="760" t="s">
        <v>846</v>
      </c>
      <c r="K553" s="760" t="s">
        <v>4630</v>
      </c>
      <c r="L553" s="761">
        <v>44546</v>
      </c>
      <c r="M553" s="761">
        <v>45641</v>
      </c>
      <c r="N553" s="760">
        <v>0</v>
      </c>
      <c r="O553" s="760">
        <v>0</v>
      </c>
      <c r="P553" s="760" t="s">
        <v>4631</v>
      </c>
      <c r="Q553" s="760" t="s">
        <v>846</v>
      </c>
      <c r="R553" s="760" t="s">
        <v>846</v>
      </c>
      <c r="S553" s="761" t="s">
        <v>846</v>
      </c>
      <c r="T553" s="760" t="s">
        <v>846</v>
      </c>
      <c r="U553" s="760" t="s">
        <v>846</v>
      </c>
      <c r="V553" s="762" t="s">
        <v>846</v>
      </c>
      <c r="W553" s="760" t="s">
        <v>846</v>
      </c>
      <c r="X553" s="760" t="s">
        <v>971</v>
      </c>
      <c r="Y553" s="763" t="s">
        <v>3265</v>
      </c>
    </row>
    <row r="554" spans="1:25" s="158" customFormat="1">
      <c r="A554" s="759">
        <v>2021</v>
      </c>
      <c r="B554" s="760" t="s">
        <v>4643</v>
      </c>
      <c r="C554" s="760" t="s">
        <v>4633</v>
      </c>
      <c r="D554" s="760" t="s">
        <v>3535</v>
      </c>
      <c r="E554" s="760" t="s">
        <v>3183</v>
      </c>
      <c r="F554" s="760" t="s">
        <v>4644</v>
      </c>
      <c r="G554" s="760">
        <v>0</v>
      </c>
      <c r="H554" s="760">
        <v>0</v>
      </c>
      <c r="I554" s="760" t="s">
        <v>846</v>
      </c>
      <c r="J554" s="760" t="s">
        <v>846</v>
      </c>
      <c r="K554" s="760" t="s">
        <v>4630</v>
      </c>
      <c r="L554" s="761">
        <v>44543</v>
      </c>
      <c r="M554" s="761">
        <v>45638</v>
      </c>
      <c r="N554" s="760">
        <v>0</v>
      </c>
      <c r="O554" s="760">
        <v>0</v>
      </c>
      <c r="P554" s="760" t="s">
        <v>4631</v>
      </c>
      <c r="Q554" s="760" t="s">
        <v>846</v>
      </c>
      <c r="R554" s="760" t="s">
        <v>846</v>
      </c>
      <c r="S554" s="761" t="s">
        <v>846</v>
      </c>
      <c r="T554" s="760" t="s">
        <v>846</v>
      </c>
      <c r="U554" s="760" t="s">
        <v>846</v>
      </c>
      <c r="V554" s="762" t="s">
        <v>846</v>
      </c>
      <c r="W554" s="760" t="s">
        <v>846</v>
      </c>
      <c r="X554" s="760" t="s">
        <v>971</v>
      </c>
      <c r="Y554" s="763" t="s">
        <v>3265</v>
      </c>
    </row>
    <row r="555" spans="1:25" s="158" customFormat="1">
      <c r="A555" s="759">
        <v>2021</v>
      </c>
      <c r="B555" s="760" t="s">
        <v>4645</v>
      </c>
      <c r="C555" s="760" t="s">
        <v>4633</v>
      </c>
      <c r="D555" s="760" t="s">
        <v>3535</v>
      </c>
      <c r="E555" s="760" t="s">
        <v>3183</v>
      </c>
      <c r="F555" s="760" t="s">
        <v>4646</v>
      </c>
      <c r="G555" s="760">
        <v>0</v>
      </c>
      <c r="H555" s="760">
        <v>0</v>
      </c>
      <c r="I555" s="760" t="s">
        <v>846</v>
      </c>
      <c r="J555" s="760" t="s">
        <v>846</v>
      </c>
      <c r="K555" s="760" t="s">
        <v>4630</v>
      </c>
      <c r="L555" s="761">
        <v>44543</v>
      </c>
      <c r="M555" s="761">
        <v>45638</v>
      </c>
      <c r="N555" s="760">
        <v>0</v>
      </c>
      <c r="O555" s="760">
        <v>0</v>
      </c>
      <c r="P555" s="760" t="s">
        <v>4631</v>
      </c>
      <c r="Q555" s="760" t="s">
        <v>846</v>
      </c>
      <c r="R555" s="760" t="s">
        <v>846</v>
      </c>
      <c r="S555" s="761" t="s">
        <v>846</v>
      </c>
      <c r="T555" s="760" t="s">
        <v>846</v>
      </c>
      <c r="U555" s="760" t="s">
        <v>846</v>
      </c>
      <c r="V555" s="762" t="s">
        <v>846</v>
      </c>
      <c r="W555" s="760" t="s">
        <v>846</v>
      </c>
      <c r="X555" s="760" t="s">
        <v>971</v>
      </c>
      <c r="Y555" s="763" t="s">
        <v>3265</v>
      </c>
    </row>
    <row r="556" spans="1:25" s="158" customFormat="1">
      <c r="A556" s="759">
        <v>2021</v>
      </c>
      <c r="B556" s="760" t="s">
        <v>4647</v>
      </c>
      <c r="C556" s="760" t="s">
        <v>4633</v>
      </c>
      <c r="D556" s="760" t="s">
        <v>3535</v>
      </c>
      <c r="E556" s="760" t="s">
        <v>3183</v>
      </c>
      <c r="F556" s="760" t="s">
        <v>4648</v>
      </c>
      <c r="G556" s="760">
        <v>0</v>
      </c>
      <c r="H556" s="760">
        <v>0</v>
      </c>
      <c r="I556" s="760" t="s">
        <v>846</v>
      </c>
      <c r="J556" s="760" t="s">
        <v>846</v>
      </c>
      <c r="K556" s="760" t="s">
        <v>4630</v>
      </c>
      <c r="L556" s="761">
        <v>44543</v>
      </c>
      <c r="M556" s="761">
        <v>45638</v>
      </c>
      <c r="N556" s="760">
        <v>0</v>
      </c>
      <c r="O556" s="760">
        <v>0</v>
      </c>
      <c r="P556" s="760" t="s">
        <v>4631</v>
      </c>
      <c r="Q556" s="760" t="s">
        <v>846</v>
      </c>
      <c r="R556" s="760" t="s">
        <v>846</v>
      </c>
      <c r="S556" s="761" t="s">
        <v>846</v>
      </c>
      <c r="T556" s="760" t="s">
        <v>846</v>
      </c>
      <c r="U556" s="760" t="s">
        <v>846</v>
      </c>
      <c r="V556" s="762" t="s">
        <v>846</v>
      </c>
      <c r="W556" s="760" t="s">
        <v>846</v>
      </c>
      <c r="X556" s="760" t="s">
        <v>971</v>
      </c>
      <c r="Y556" s="763" t="s">
        <v>3265</v>
      </c>
    </row>
    <row r="557" spans="1:25" s="158" customFormat="1">
      <c r="A557" s="759">
        <v>2021</v>
      </c>
      <c r="B557" s="760" t="s">
        <v>4649</v>
      </c>
      <c r="C557" s="760" t="s">
        <v>4633</v>
      </c>
      <c r="D557" s="760" t="s">
        <v>3535</v>
      </c>
      <c r="E557" s="760" t="s">
        <v>3183</v>
      </c>
      <c r="F557" s="760" t="s">
        <v>4650</v>
      </c>
      <c r="G557" s="760">
        <v>0</v>
      </c>
      <c r="H557" s="760">
        <v>0</v>
      </c>
      <c r="I557" s="760" t="s">
        <v>846</v>
      </c>
      <c r="J557" s="760" t="s">
        <v>846</v>
      </c>
      <c r="K557" s="760" t="s">
        <v>4630</v>
      </c>
      <c r="L557" s="761">
        <v>44543</v>
      </c>
      <c r="M557" s="761">
        <v>45638</v>
      </c>
      <c r="N557" s="760">
        <v>0</v>
      </c>
      <c r="O557" s="760">
        <v>0</v>
      </c>
      <c r="P557" s="760" t="s">
        <v>4631</v>
      </c>
      <c r="Q557" s="760" t="s">
        <v>846</v>
      </c>
      <c r="R557" s="760" t="s">
        <v>846</v>
      </c>
      <c r="S557" s="761" t="s">
        <v>846</v>
      </c>
      <c r="T557" s="760" t="s">
        <v>846</v>
      </c>
      <c r="U557" s="760" t="s">
        <v>846</v>
      </c>
      <c r="V557" s="762" t="s">
        <v>846</v>
      </c>
      <c r="W557" s="760" t="s">
        <v>846</v>
      </c>
      <c r="X557" s="760" t="s">
        <v>971</v>
      </c>
      <c r="Y557" s="763" t="s">
        <v>3265</v>
      </c>
    </row>
    <row r="558" spans="1:25" s="158" customFormat="1">
      <c r="A558" s="759">
        <v>2021</v>
      </c>
      <c r="B558" s="760" t="s">
        <v>4651</v>
      </c>
      <c r="C558" s="760" t="s">
        <v>4633</v>
      </c>
      <c r="D558" s="760" t="s">
        <v>3535</v>
      </c>
      <c r="E558" s="760" t="s">
        <v>3183</v>
      </c>
      <c r="F558" s="760" t="s">
        <v>4652</v>
      </c>
      <c r="G558" s="760">
        <v>0</v>
      </c>
      <c r="H558" s="760">
        <v>0</v>
      </c>
      <c r="I558" s="760" t="s">
        <v>846</v>
      </c>
      <c r="J558" s="760" t="s">
        <v>846</v>
      </c>
      <c r="K558" s="760" t="s">
        <v>4630</v>
      </c>
      <c r="L558" s="761">
        <v>44543</v>
      </c>
      <c r="M558" s="761">
        <v>45638</v>
      </c>
      <c r="N558" s="760">
        <v>0</v>
      </c>
      <c r="O558" s="760">
        <v>0</v>
      </c>
      <c r="P558" s="760" t="s">
        <v>4631</v>
      </c>
      <c r="Q558" s="760" t="s">
        <v>846</v>
      </c>
      <c r="R558" s="760" t="s">
        <v>846</v>
      </c>
      <c r="S558" s="761" t="s">
        <v>846</v>
      </c>
      <c r="T558" s="760" t="s">
        <v>846</v>
      </c>
      <c r="U558" s="760" t="s">
        <v>846</v>
      </c>
      <c r="V558" s="762" t="s">
        <v>846</v>
      </c>
      <c r="W558" s="760" t="s">
        <v>846</v>
      </c>
      <c r="X558" s="760" t="s">
        <v>971</v>
      </c>
      <c r="Y558" s="763" t="s">
        <v>3265</v>
      </c>
    </row>
    <row r="559" spans="1:25" s="158" customFormat="1">
      <c r="A559" s="759">
        <v>2021</v>
      </c>
      <c r="B559" s="760" t="s">
        <v>4653</v>
      </c>
      <c r="C559" s="760" t="s">
        <v>4633</v>
      </c>
      <c r="D559" s="760" t="s">
        <v>3535</v>
      </c>
      <c r="E559" s="760" t="s">
        <v>3183</v>
      </c>
      <c r="F559" s="760" t="s">
        <v>4654</v>
      </c>
      <c r="G559" s="760">
        <v>0</v>
      </c>
      <c r="H559" s="760">
        <v>0</v>
      </c>
      <c r="I559" s="760" t="s">
        <v>846</v>
      </c>
      <c r="J559" s="760" t="s">
        <v>846</v>
      </c>
      <c r="K559" s="760" t="s">
        <v>4630</v>
      </c>
      <c r="L559" s="761">
        <v>44543</v>
      </c>
      <c r="M559" s="761">
        <v>45638</v>
      </c>
      <c r="N559" s="760">
        <v>0</v>
      </c>
      <c r="O559" s="760">
        <v>0</v>
      </c>
      <c r="P559" s="760" t="s">
        <v>4631</v>
      </c>
      <c r="Q559" s="760" t="s">
        <v>846</v>
      </c>
      <c r="R559" s="760" t="s">
        <v>846</v>
      </c>
      <c r="S559" s="761" t="s">
        <v>846</v>
      </c>
      <c r="T559" s="760" t="s">
        <v>846</v>
      </c>
      <c r="U559" s="760" t="s">
        <v>846</v>
      </c>
      <c r="V559" s="762" t="s">
        <v>846</v>
      </c>
      <c r="W559" s="760" t="s">
        <v>846</v>
      </c>
      <c r="X559" s="760" t="s">
        <v>971</v>
      </c>
      <c r="Y559" s="763" t="s">
        <v>3265</v>
      </c>
    </row>
    <row r="560" spans="1:25" s="158" customFormat="1">
      <c r="A560" s="759">
        <v>2021</v>
      </c>
      <c r="B560" s="760" t="s">
        <v>4655</v>
      </c>
      <c r="C560" s="760" t="s">
        <v>4633</v>
      </c>
      <c r="D560" s="760" t="s">
        <v>3535</v>
      </c>
      <c r="E560" s="760" t="s">
        <v>3183</v>
      </c>
      <c r="F560" s="760" t="s">
        <v>4656</v>
      </c>
      <c r="G560" s="760">
        <v>0</v>
      </c>
      <c r="H560" s="760">
        <v>0</v>
      </c>
      <c r="I560" s="760" t="s">
        <v>846</v>
      </c>
      <c r="J560" s="760" t="s">
        <v>846</v>
      </c>
      <c r="K560" s="760" t="s">
        <v>4630</v>
      </c>
      <c r="L560" s="761">
        <v>44543</v>
      </c>
      <c r="M560" s="761">
        <v>45638</v>
      </c>
      <c r="N560" s="760">
        <v>0</v>
      </c>
      <c r="O560" s="760">
        <v>0</v>
      </c>
      <c r="P560" s="760" t="s">
        <v>4631</v>
      </c>
      <c r="Q560" s="760" t="s">
        <v>846</v>
      </c>
      <c r="R560" s="760" t="s">
        <v>846</v>
      </c>
      <c r="S560" s="761" t="s">
        <v>846</v>
      </c>
      <c r="T560" s="760" t="s">
        <v>846</v>
      </c>
      <c r="U560" s="760" t="s">
        <v>846</v>
      </c>
      <c r="V560" s="762" t="s">
        <v>846</v>
      </c>
      <c r="W560" s="760" t="s">
        <v>846</v>
      </c>
      <c r="X560" s="760" t="s">
        <v>971</v>
      </c>
      <c r="Y560" s="763" t="s">
        <v>3265</v>
      </c>
    </row>
    <row r="561" spans="1:25" s="158" customFormat="1">
      <c r="A561" s="759">
        <v>2021</v>
      </c>
      <c r="B561" s="760" t="s">
        <v>4657</v>
      </c>
      <c r="C561" s="760" t="s">
        <v>4633</v>
      </c>
      <c r="D561" s="760" t="s">
        <v>3535</v>
      </c>
      <c r="E561" s="760" t="s">
        <v>3183</v>
      </c>
      <c r="F561" s="760" t="s">
        <v>4658</v>
      </c>
      <c r="G561" s="760">
        <v>0</v>
      </c>
      <c r="H561" s="760">
        <v>0</v>
      </c>
      <c r="I561" s="760" t="s">
        <v>846</v>
      </c>
      <c r="J561" s="760" t="s">
        <v>846</v>
      </c>
      <c r="K561" s="760" t="s">
        <v>4630</v>
      </c>
      <c r="L561" s="761">
        <v>44543</v>
      </c>
      <c r="M561" s="761">
        <v>45638</v>
      </c>
      <c r="N561" s="760">
        <v>0</v>
      </c>
      <c r="O561" s="760">
        <v>0</v>
      </c>
      <c r="P561" s="760" t="s">
        <v>4631</v>
      </c>
      <c r="Q561" s="760" t="s">
        <v>846</v>
      </c>
      <c r="R561" s="760" t="s">
        <v>846</v>
      </c>
      <c r="S561" s="761" t="s">
        <v>846</v>
      </c>
      <c r="T561" s="760" t="s">
        <v>846</v>
      </c>
      <c r="U561" s="760" t="s">
        <v>846</v>
      </c>
      <c r="V561" s="762" t="s">
        <v>846</v>
      </c>
      <c r="W561" s="760" t="s">
        <v>846</v>
      </c>
      <c r="X561" s="760" t="s">
        <v>971</v>
      </c>
      <c r="Y561" s="763" t="s">
        <v>3265</v>
      </c>
    </row>
    <row r="562" spans="1:25" s="158" customFormat="1">
      <c r="A562" s="759">
        <v>2021</v>
      </c>
      <c r="B562" s="760" t="s">
        <v>4659</v>
      </c>
      <c r="C562" s="760" t="s">
        <v>4633</v>
      </c>
      <c r="D562" s="760" t="s">
        <v>3535</v>
      </c>
      <c r="E562" s="760" t="s">
        <v>3183</v>
      </c>
      <c r="F562" s="760" t="s">
        <v>4660</v>
      </c>
      <c r="G562" s="760">
        <v>0</v>
      </c>
      <c r="H562" s="760">
        <v>0</v>
      </c>
      <c r="I562" s="760" t="s">
        <v>846</v>
      </c>
      <c r="J562" s="760" t="s">
        <v>846</v>
      </c>
      <c r="K562" s="760" t="s">
        <v>4630</v>
      </c>
      <c r="L562" s="761">
        <v>44543</v>
      </c>
      <c r="M562" s="761">
        <v>45638</v>
      </c>
      <c r="N562" s="760">
        <v>0</v>
      </c>
      <c r="O562" s="760">
        <v>0</v>
      </c>
      <c r="P562" s="760" t="s">
        <v>4631</v>
      </c>
      <c r="Q562" s="760" t="s">
        <v>846</v>
      </c>
      <c r="R562" s="760" t="s">
        <v>846</v>
      </c>
      <c r="S562" s="761" t="s">
        <v>846</v>
      </c>
      <c r="T562" s="760" t="s">
        <v>846</v>
      </c>
      <c r="U562" s="760" t="s">
        <v>846</v>
      </c>
      <c r="V562" s="762" t="s">
        <v>846</v>
      </c>
      <c r="W562" s="760" t="s">
        <v>846</v>
      </c>
      <c r="X562" s="760" t="s">
        <v>971</v>
      </c>
      <c r="Y562" s="763" t="s">
        <v>3265</v>
      </c>
    </row>
    <row r="563" spans="1:25" s="158" customFormat="1">
      <c r="A563" s="759">
        <v>2021</v>
      </c>
      <c r="B563" s="760" t="s">
        <v>4661</v>
      </c>
      <c r="C563" s="760" t="s">
        <v>4633</v>
      </c>
      <c r="D563" s="760" t="s">
        <v>3535</v>
      </c>
      <c r="E563" s="760" t="s">
        <v>3183</v>
      </c>
      <c r="F563" s="760" t="s">
        <v>4662</v>
      </c>
      <c r="G563" s="760">
        <v>0</v>
      </c>
      <c r="H563" s="760">
        <v>0</v>
      </c>
      <c r="I563" s="760" t="s">
        <v>846</v>
      </c>
      <c r="J563" s="760" t="s">
        <v>846</v>
      </c>
      <c r="K563" s="760" t="s">
        <v>4630</v>
      </c>
      <c r="L563" s="761">
        <v>44543</v>
      </c>
      <c r="M563" s="761">
        <v>45638</v>
      </c>
      <c r="N563" s="760">
        <v>0</v>
      </c>
      <c r="O563" s="760">
        <v>0</v>
      </c>
      <c r="P563" s="760" t="s">
        <v>4631</v>
      </c>
      <c r="Q563" s="760" t="s">
        <v>846</v>
      </c>
      <c r="R563" s="760" t="s">
        <v>846</v>
      </c>
      <c r="S563" s="761" t="s">
        <v>846</v>
      </c>
      <c r="T563" s="760" t="s">
        <v>846</v>
      </c>
      <c r="U563" s="760" t="s">
        <v>846</v>
      </c>
      <c r="V563" s="762" t="s">
        <v>846</v>
      </c>
      <c r="W563" s="760" t="s">
        <v>846</v>
      </c>
      <c r="X563" s="760" t="s">
        <v>971</v>
      </c>
      <c r="Y563" s="763" t="s">
        <v>3265</v>
      </c>
    </row>
    <row r="564" spans="1:25" s="158" customFormat="1">
      <c r="A564" s="759">
        <v>2021</v>
      </c>
      <c r="B564" s="760" t="s">
        <v>4663</v>
      </c>
      <c r="C564" s="760" t="s">
        <v>4633</v>
      </c>
      <c r="D564" s="760" t="s">
        <v>3535</v>
      </c>
      <c r="E564" s="760" t="s">
        <v>3183</v>
      </c>
      <c r="F564" s="760" t="s">
        <v>4664</v>
      </c>
      <c r="G564" s="760">
        <v>0</v>
      </c>
      <c r="H564" s="760">
        <v>0</v>
      </c>
      <c r="I564" s="760" t="s">
        <v>846</v>
      </c>
      <c r="J564" s="760" t="s">
        <v>846</v>
      </c>
      <c r="K564" s="760" t="s">
        <v>4630</v>
      </c>
      <c r="L564" s="761">
        <v>44543</v>
      </c>
      <c r="M564" s="761">
        <v>45638</v>
      </c>
      <c r="N564" s="760">
        <v>0</v>
      </c>
      <c r="O564" s="760">
        <v>0</v>
      </c>
      <c r="P564" s="760" t="s">
        <v>4631</v>
      </c>
      <c r="Q564" s="760" t="s">
        <v>846</v>
      </c>
      <c r="R564" s="760" t="s">
        <v>846</v>
      </c>
      <c r="S564" s="761" t="s">
        <v>846</v>
      </c>
      <c r="T564" s="760" t="s">
        <v>846</v>
      </c>
      <c r="U564" s="760" t="s">
        <v>846</v>
      </c>
      <c r="V564" s="762" t="s">
        <v>846</v>
      </c>
      <c r="W564" s="760" t="s">
        <v>846</v>
      </c>
      <c r="X564" s="760" t="s">
        <v>971</v>
      </c>
      <c r="Y564" s="763" t="s">
        <v>3265</v>
      </c>
    </row>
    <row r="565" spans="1:25" s="158" customFormat="1">
      <c r="A565" s="759">
        <v>2021</v>
      </c>
      <c r="B565" s="760" t="s">
        <v>4665</v>
      </c>
      <c r="C565" s="760" t="s">
        <v>4633</v>
      </c>
      <c r="D565" s="760" t="s">
        <v>3535</v>
      </c>
      <c r="E565" s="760" t="s">
        <v>3183</v>
      </c>
      <c r="F565" s="760" t="s">
        <v>4666</v>
      </c>
      <c r="G565" s="760">
        <v>0</v>
      </c>
      <c r="H565" s="760">
        <v>0</v>
      </c>
      <c r="I565" s="760" t="s">
        <v>846</v>
      </c>
      <c r="J565" s="760" t="s">
        <v>846</v>
      </c>
      <c r="K565" s="760" t="s">
        <v>4630</v>
      </c>
      <c r="L565" s="761">
        <v>44543</v>
      </c>
      <c r="M565" s="761">
        <v>45638</v>
      </c>
      <c r="N565" s="760">
        <v>0</v>
      </c>
      <c r="O565" s="760">
        <v>0</v>
      </c>
      <c r="P565" s="760" t="s">
        <v>4631</v>
      </c>
      <c r="Q565" s="760" t="s">
        <v>846</v>
      </c>
      <c r="R565" s="760" t="s">
        <v>846</v>
      </c>
      <c r="S565" s="761" t="s">
        <v>846</v>
      </c>
      <c r="T565" s="760" t="s">
        <v>846</v>
      </c>
      <c r="U565" s="760" t="s">
        <v>846</v>
      </c>
      <c r="V565" s="762" t="s">
        <v>846</v>
      </c>
      <c r="W565" s="760" t="s">
        <v>846</v>
      </c>
      <c r="X565" s="760" t="s">
        <v>971</v>
      </c>
      <c r="Y565" s="763" t="s">
        <v>3265</v>
      </c>
    </row>
    <row r="566" spans="1:25" s="158" customFormat="1">
      <c r="A566" s="759">
        <v>2021</v>
      </c>
      <c r="B566" s="760" t="s">
        <v>4667</v>
      </c>
      <c r="C566" s="760" t="s">
        <v>4668</v>
      </c>
      <c r="D566" s="760" t="s">
        <v>3205</v>
      </c>
      <c r="E566" s="760" t="s">
        <v>3182</v>
      </c>
      <c r="F566" s="760" t="s">
        <v>4669</v>
      </c>
      <c r="G566" s="764"/>
      <c r="H566" s="760">
        <v>44999605</v>
      </c>
      <c r="I566" s="760" t="s">
        <v>846</v>
      </c>
      <c r="J566" s="760" t="s">
        <v>846</v>
      </c>
      <c r="K566" s="760" t="s">
        <v>3541</v>
      </c>
      <c r="L566" s="761">
        <v>44543</v>
      </c>
      <c r="M566" s="761">
        <v>44895</v>
      </c>
      <c r="N566" s="760">
        <v>0</v>
      </c>
      <c r="O566" s="760">
        <v>0</v>
      </c>
      <c r="P566" s="760" t="s">
        <v>3542</v>
      </c>
      <c r="Q566" s="760" t="s">
        <v>846</v>
      </c>
      <c r="R566" s="760" t="s">
        <v>846</v>
      </c>
      <c r="S566" s="761">
        <v>44897</v>
      </c>
      <c r="T566" s="760" t="s">
        <v>3263</v>
      </c>
      <c r="U566" s="760" t="s">
        <v>846</v>
      </c>
      <c r="V566" s="762" t="s">
        <v>846</v>
      </c>
      <c r="W566" s="760" t="s">
        <v>846</v>
      </c>
      <c r="X566" s="760" t="s">
        <v>3273</v>
      </c>
      <c r="Y566" s="763" t="s">
        <v>3265</v>
      </c>
    </row>
    <row r="567" spans="1:25" s="158" customFormat="1">
      <c r="A567" s="759">
        <v>2021</v>
      </c>
      <c r="B567" s="760" t="s">
        <v>2387</v>
      </c>
      <c r="C567" s="760" t="s">
        <v>4670</v>
      </c>
      <c r="D567" s="760" t="s">
        <v>4484</v>
      </c>
      <c r="E567" s="760" t="s">
        <v>3183</v>
      </c>
      <c r="F567" s="760" t="s">
        <v>2389</v>
      </c>
      <c r="G567" s="764"/>
      <c r="H567" s="760">
        <v>997139442</v>
      </c>
      <c r="I567" s="760" t="s">
        <v>846</v>
      </c>
      <c r="J567" s="760" t="s">
        <v>846</v>
      </c>
      <c r="K567" s="760" t="s">
        <v>4001</v>
      </c>
      <c r="L567" s="761">
        <v>44596</v>
      </c>
      <c r="M567" s="761">
        <v>44902</v>
      </c>
      <c r="N567" s="760">
        <v>0</v>
      </c>
      <c r="O567" s="760">
        <v>45</v>
      </c>
      <c r="P567" s="760" t="s">
        <v>4671</v>
      </c>
      <c r="Q567" s="760" t="s">
        <v>4671</v>
      </c>
      <c r="R567" s="760" t="s">
        <v>846</v>
      </c>
      <c r="S567" s="761">
        <v>44643</v>
      </c>
      <c r="T567" s="760" t="s">
        <v>3263</v>
      </c>
      <c r="U567" s="760" t="s">
        <v>837</v>
      </c>
      <c r="V567" s="762">
        <v>45246</v>
      </c>
      <c r="W567" s="760" t="s">
        <v>3265</v>
      </c>
      <c r="X567" s="760" t="s">
        <v>3523</v>
      </c>
      <c r="Y567" s="763" t="s">
        <v>3265</v>
      </c>
    </row>
    <row r="568" spans="1:25" s="158" customFormat="1">
      <c r="A568" s="759">
        <v>2021</v>
      </c>
      <c r="B568" s="760" t="s">
        <v>4672</v>
      </c>
      <c r="C568" s="760" t="s">
        <v>4250</v>
      </c>
      <c r="D568" s="760" t="s">
        <v>3996</v>
      </c>
      <c r="E568" s="760" t="s">
        <v>3183</v>
      </c>
      <c r="F568" s="760" t="s">
        <v>3776</v>
      </c>
      <c r="G568" s="760">
        <v>1350000</v>
      </c>
      <c r="H568" s="760">
        <v>1350000</v>
      </c>
      <c r="I568" s="760" t="s">
        <v>846</v>
      </c>
      <c r="J568" s="760" t="s">
        <v>846</v>
      </c>
      <c r="K568" s="760" t="s">
        <v>4673</v>
      </c>
      <c r="L568" s="761">
        <v>44551</v>
      </c>
      <c r="M568" s="761">
        <v>44565</v>
      </c>
      <c r="N568" s="760">
        <v>0</v>
      </c>
      <c r="O568" s="760">
        <v>0</v>
      </c>
      <c r="P568" s="760" t="s">
        <v>267</v>
      </c>
      <c r="Q568" s="760" t="s">
        <v>846</v>
      </c>
      <c r="R568" s="760" t="s">
        <v>846</v>
      </c>
      <c r="S568" s="761">
        <v>44767</v>
      </c>
      <c r="T568" s="760" t="s">
        <v>3263</v>
      </c>
      <c r="U568" s="760" t="s">
        <v>846</v>
      </c>
      <c r="V568" s="762" t="s">
        <v>846</v>
      </c>
      <c r="W568" s="760" t="s">
        <v>846</v>
      </c>
      <c r="X568" s="760" t="s">
        <v>3273</v>
      </c>
      <c r="Y568" s="763" t="s">
        <v>3265</v>
      </c>
    </row>
    <row r="569" spans="1:25" s="158" customFormat="1">
      <c r="A569" s="759">
        <v>2021</v>
      </c>
      <c r="B569" s="760" t="s">
        <v>4674</v>
      </c>
      <c r="C569" s="760" t="s">
        <v>4675</v>
      </c>
      <c r="D569" s="760" t="s">
        <v>3211</v>
      </c>
      <c r="E569" s="760" t="s">
        <v>3182</v>
      </c>
      <c r="F569" s="760" t="s">
        <v>4676</v>
      </c>
      <c r="G569" s="764"/>
      <c r="H569" s="760">
        <v>24110100</v>
      </c>
      <c r="I569" s="760" t="s">
        <v>846</v>
      </c>
      <c r="J569" s="760" t="s">
        <v>846</v>
      </c>
      <c r="K569" s="760" t="s">
        <v>3873</v>
      </c>
      <c r="L569" s="761">
        <v>44557</v>
      </c>
      <c r="M569" s="761">
        <v>44618</v>
      </c>
      <c r="N569" s="760">
        <v>0</v>
      </c>
      <c r="O569" s="760">
        <v>0</v>
      </c>
      <c r="P569" s="760" t="s">
        <v>4677</v>
      </c>
      <c r="Q569" s="760" t="s">
        <v>846</v>
      </c>
      <c r="R569" s="760" t="s">
        <v>846</v>
      </c>
      <c r="S569" s="761">
        <v>44798</v>
      </c>
      <c r="T569" s="760" t="s">
        <v>3263</v>
      </c>
      <c r="U569" s="760" t="s">
        <v>846</v>
      </c>
      <c r="V569" s="762" t="s">
        <v>846</v>
      </c>
      <c r="W569" s="760" t="s">
        <v>846</v>
      </c>
      <c r="X569" s="760" t="s">
        <v>3273</v>
      </c>
      <c r="Y569" s="763" t="s">
        <v>3265</v>
      </c>
    </row>
    <row r="570" spans="1:25" s="158" customFormat="1">
      <c r="A570" s="759">
        <v>2021</v>
      </c>
      <c r="B570" s="760" t="s">
        <v>4678</v>
      </c>
      <c r="C570" s="760" t="s">
        <v>4679</v>
      </c>
      <c r="D570" s="760" t="s">
        <v>3211</v>
      </c>
      <c r="E570" s="760" t="s">
        <v>3182</v>
      </c>
      <c r="F570" s="760" t="s">
        <v>4680</v>
      </c>
      <c r="G570" s="764"/>
      <c r="H570" s="760">
        <v>2684759</v>
      </c>
      <c r="I570" s="760" t="s">
        <v>846</v>
      </c>
      <c r="J570" s="760" t="s">
        <v>846</v>
      </c>
      <c r="K570" s="760" t="s">
        <v>4452</v>
      </c>
      <c r="L570" s="761">
        <v>44599</v>
      </c>
      <c r="M570" s="761">
        <v>44626</v>
      </c>
      <c r="N570" s="760">
        <v>0</v>
      </c>
      <c r="O570" s="760">
        <v>0</v>
      </c>
      <c r="P570" s="760" t="s">
        <v>4681</v>
      </c>
      <c r="Q570" s="760" t="s">
        <v>846</v>
      </c>
      <c r="R570" s="760" t="s">
        <v>846</v>
      </c>
      <c r="S570" s="761">
        <v>44788</v>
      </c>
      <c r="T570" s="760" t="s">
        <v>3263</v>
      </c>
      <c r="U570" s="760" t="s">
        <v>846</v>
      </c>
      <c r="V570" s="762" t="s">
        <v>846</v>
      </c>
      <c r="W570" s="760" t="s">
        <v>846</v>
      </c>
      <c r="X570" s="760" t="s">
        <v>3273</v>
      </c>
      <c r="Y570" s="763" t="s">
        <v>3265</v>
      </c>
    </row>
    <row r="571" spans="1:25" s="158" customFormat="1">
      <c r="A571" s="759">
        <v>2021</v>
      </c>
      <c r="B571" s="760" t="s">
        <v>4682</v>
      </c>
      <c r="C571" s="760" t="s">
        <v>4683</v>
      </c>
      <c r="D571" s="760" t="s">
        <v>3211</v>
      </c>
      <c r="E571" s="760" t="s">
        <v>3182</v>
      </c>
      <c r="F571" s="760" t="s">
        <v>4684</v>
      </c>
      <c r="G571" s="764"/>
      <c r="H571" s="760">
        <v>6000000</v>
      </c>
      <c r="I571" s="760" t="s">
        <v>846</v>
      </c>
      <c r="J571" s="760" t="s">
        <v>846</v>
      </c>
      <c r="K571" s="760" t="s">
        <v>3528</v>
      </c>
      <c r="L571" s="761">
        <v>44564</v>
      </c>
      <c r="M571" s="761">
        <v>44806</v>
      </c>
      <c r="N571" s="760">
        <v>0</v>
      </c>
      <c r="O571" s="760">
        <v>90</v>
      </c>
      <c r="P571" s="760" t="s">
        <v>3561</v>
      </c>
      <c r="Q571" s="760" t="s">
        <v>846</v>
      </c>
      <c r="R571" s="760" t="s">
        <v>846</v>
      </c>
      <c r="S571" s="761">
        <v>44987</v>
      </c>
      <c r="T571" s="760" t="s">
        <v>3263</v>
      </c>
      <c r="U571" s="760" t="s">
        <v>846</v>
      </c>
      <c r="V571" s="762" t="s">
        <v>846</v>
      </c>
      <c r="W571" s="760" t="s">
        <v>846</v>
      </c>
      <c r="X571" s="760" t="s">
        <v>3273</v>
      </c>
      <c r="Y571" s="763" t="s">
        <v>3265</v>
      </c>
    </row>
    <row r="572" spans="1:25" s="158" customFormat="1">
      <c r="A572" s="759">
        <v>2021</v>
      </c>
      <c r="B572" s="760" t="s">
        <v>4685</v>
      </c>
      <c r="C572" s="760" t="s">
        <v>4686</v>
      </c>
      <c r="D572" s="760" t="s">
        <v>3205</v>
      </c>
      <c r="E572" s="760" t="s">
        <v>3183</v>
      </c>
      <c r="F572" s="760" t="s">
        <v>4687</v>
      </c>
      <c r="G572" s="764"/>
      <c r="H572" s="760">
        <v>74390965</v>
      </c>
      <c r="I572" s="760" t="s">
        <v>846</v>
      </c>
      <c r="J572" s="760" t="s">
        <v>846</v>
      </c>
      <c r="K572" s="760" t="s">
        <v>3821</v>
      </c>
      <c r="L572" s="761">
        <v>44585</v>
      </c>
      <c r="M572" s="761">
        <v>44674</v>
      </c>
      <c r="N572" s="760">
        <v>0</v>
      </c>
      <c r="O572" s="760">
        <v>0</v>
      </c>
      <c r="P572" s="760" t="s">
        <v>4688</v>
      </c>
      <c r="Q572" s="760" t="s">
        <v>846</v>
      </c>
      <c r="R572" s="760" t="s">
        <v>846</v>
      </c>
      <c r="S572" s="761">
        <v>44837</v>
      </c>
      <c r="T572" s="760" t="s">
        <v>3263</v>
      </c>
      <c r="U572" s="760" t="s">
        <v>837</v>
      </c>
      <c r="V572" s="762">
        <v>44910</v>
      </c>
      <c r="W572" s="760" t="s">
        <v>3265</v>
      </c>
      <c r="X572" s="760" t="s">
        <v>3523</v>
      </c>
      <c r="Y572" s="763" t="s">
        <v>3265</v>
      </c>
    </row>
    <row r="573" spans="1:25" s="158" customFormat="1">
      <c r="A573" s="759">
        <v>2021</v>
      </c>
      <c r="B573" s="760" t="s">
        <v>2154</v>
      </c>
      <c r="C573" s="760" t="s">
        <v>4689</v>
      </c>
      <c r="D573" s="760" t="s">
        <v>3205</v>
      </c>
      <c r="E573" s="760" t="s">
        <v>3183</v>
      </c>
      <c r="F573" s="760" t="s">
        <v>4690</v>
      </c>
      <c r="G573" s="764"/>
      <c r="H573" s="760">
        <v>134855265</v>
      </c>
      <c r="I573" s="760" t="s">
        <v>846</v>
      </c>
      <c r="J573" s="760" t="s">
        <v>846</v>
      </c>
      <c r="K573" s="760" t="s">
        <v>3276</v>
      </c>
      <c r="L573" s="761">
        <v>44599</v>
      </c>
      <c r="M573" s="761">
        <v>44748</v>
      </c>
      <c r="N573" s="760">
        <v>0</v>
      </c>
      <c r="O573" s="760">
        <v>0</v>
      </c>
      <c r="P573" s="760" t="s">
        <v>4691</v>
      </c>
      <c r="Q573" s="760" t="s">
        <v>846</v>
      </c>
      <c r="R573" s="760" t="s">
        <v>846</v>
      </c>
      <c r="S573" s="761">
        <v>45839</v>
      </c>
      <c r="T573" s="760" t="s">
        <v>3803</v>
      </c>
      <c r="U573" s="760" t="s">
        <v>837</v>
      </c>
      <c r="V573" s="762">
        <v>44865</v>
      </c>
      <c r="W573" s="760" t="s">
        <v>3265</v>
      </c>
      <c r="X573" s="760" t="s">
        <v>3523</v>
      </c>
      <c r="Y573" s="763" t="s">
        <v>3265</v>
      </c>
    </row>
    <row r="574" spans="1:25" s="158" customFormat="1">
      <c r="A574" s="759">
        <v>2021</v>
      </c>
      <c r="B574" s="760" t="s">
        <v>2293</v>
      </c>
      <c r="C574" s="760" t="s">
        <v>4692</v>
      </c>
      <c r="D574" s="760" t="s">
        <v>3205</v>
      </c>
      <c r="E574" s="760" t="s">
        <v>3183</v>
      </c>
      <c r="F574" s="760" t="s">
        <v>4690</v>
      </c>
      <c r="G574" s="764"/>
      <c r="H574" s="760">
        <v>67052320</v>
      </c>
      <c r="I574" s="760" t="s">
        <v>846</v>
      </c>
      <c r="J574" s="760" t="s">
        <v>846</v>
      </c>
      <c r="K574" s="760" t="s">
        <v>3276</v>
      </c>
      <c r="L574" s="761">
        <v>44613</v>
      </c>
      <c r="M574" s="761">
        <v>44762</v>
      </c>
      <c r="N574" s="760">
        <v>0</v>
      </c>
      <c r="O574" s="760">
        <v>30</v>
      </c>
      <c r="P574" s="760" t="s">
        <v>4693</v>
      </c>
      <c r="Q574" s="760" t="s">
        <v>846</v>
      </c>
      <c r="R574" s="760" t="s">
        <v>846</v>
      </c>
      <c r="S574" s="761">
        <v>45859</v>
      </c>
      <c r="T574" s="760" t="s">
        <v>3803</v>
      </c>
      <c r="U574" s="760" t="s">
        <v>846</v>
      </c>
      <c r="V574" s="762" t="s">
        <v>846</v>
      </c>
      <c r="W574" s="760" t="s">
        <v>846</v>
      </c>
      <c r="X574" s="760" t="s">
        <v>3273</v>
      </c>
      <c r="Y574" s="763" t="s">
        <v>3265</v>
      </c>
    </row>
    <row r="575" spans="1:25" s="158" customFormat="1">
      <c r="A575" s="759">
        <v>2021</v>
      </c>
      <c r="B575" s="760" t="s">
        <v>4694</v>
      </c>
      <c r="C575" s="760" t="s">
        <v>4695</v>
      </c>
      <c r="D575" s="760" t="s">
        <v>3211</v>
      </c>
      <c r="E575" s="760" t="s">
        <v>3182</v>
      </c>
      <c r="F575" s="760" t="s">
        <v>4696</v>
      </c>
      <c r="G575" s="764"/>
      <c r="H575" s="760">
        <v>5939337</v>
      </c>
      <c r="I575" s="760" t="s">
        <v>846</v>
      </c>
      <c r="J575" s="760" t="s">
        <v>846</v>
      </c>
      <c r="K575" s="760" t="s">
        <v>4452</v>
      </c>
      <c r="L575" s="761">
        <v>44553</v>
      </c>
      <c r="M575" s="761">
        <v>44583</v>
      </c>
      <c r="N575" s="760">
        <v>0</v>
      </c>
      <c r="O575" s="760">
        <v>0</v>
      </c>
      <c r="P575" s="760" t="s">
        <v>3561</v>
      </c>
      <c r="Q575" s="760" t="s">
        <v>846</v>
      </c>
      <c r="R575" s="760" t="s">
        <v>846</v>
      </c>
      <c r="S575" s="761" t="s">
        <v>846</v>
      </c>
      <c r="T575" s="760" t="s">
        <v>846</v>
      </c>
      <c r="U575" s="760" t="s">
        <v>846</v>
      </c>
      <c r="V575" s="762" t="s">
        <v>846</v>
      </c>
      <c r="W575" s="760" t="s">
        <v>846</v>
      </c>
      <c r="X575" s="760" t="s">
        <v>3273</v>
      </c>
      <c r="Y575" s="763" t="s">
        <v>3265</v>
      </c>
    </row>
    <row r="576" spans="1:25" s="158" customFormat="1">
      <c r="A576" s="759">
        <v>2021</v>
      </c>
      <c r="B576" s="760" t="s">
        <v>4697</v>
      </c>
      <c r="C576" s="760" t="s">
        <v>4695</v>
      </c>
      <c r="D576" s="760" t="s">
        <v>3211</v>
      </c>
      <c r="E576" s="760" t="s">
        <v>3182</v>
      </c>
      <c r="F576" s="760" t="s">
        <v>4698</v>
      </c>
      <c r="G576" s="764"/>
      <c r="H576" s="760">
        <v>11058048</v>
      </c>
      <c r="I576" s="760" t="s">
        <v>846</v>
      </c>
      <c r="J576" s="760" t="s">
        <v>846</v>
      </c>
      <c r="K576" s="760" t="s">
        <v>4452</v>
      </c>
      <c r="L576" s="761">
        <v>44553</v>
      </c>
      <c r="M576" s="761">
        <v>44583</v>
      </c>
      <c r="N576" s="760">
        <v>0</v>
      </c>
      <c r="O576" s="760">
        <v>0</v>
      </c>
      <c r="P576" s="760" t="s">
        <v>3561</v>
      </c>
      <c r="Q576" s="760" t="s">
        <v>846</v>
      </c>
      <c r="R576" s="760" t="s">
        <v>846</v>
      </c>
      <c r="S576" s="761" t="s">
        <v>846</v>
      </c>
      <c r="T576" s="760" t="s">
        <v>846</v>
      </c>
      <c r="U576" s="760" t="s">
        <v>846</v>
      </c>
      <c r="V576" s="762" t="s">
        <v>846</v>
      </c>
      <c r="W576" s="760" t="s">
        <v>846</v>
      </c>
      <c r="X576" s="760" t="s">
        <v>3273</v>
      </c>
      <c r="Y576" s="763" t="s">
        <v>3265</v>
      </c>
    </row>
    <row r="577" spans="1:25" s="158" customFormat="1">
      <c r="A577" s="759">
        <v>2021</v>
      </c>
      <c r="B577" s="760" t="s">
        <v>4699</v>
      </c>
      <c r="C577" s="760" t="s">
        <v>4700</v>
      </c>
      <c r="D577" s="760" t="s">
        <v>3205</v>
      </c>
      <c r="E577" s="760" t="s">
        <v>3183</v>
      </c>
      <c r="F577" s="760" t="s">
        <v>4701</v>
      </c>
      <c r="G577" s="764"/>
      <c r="H577" s="760">
        <v>257009000</v>
      </c>
      <c r="I577" s="760" t="s">
        <v>846</v>
      </c>
      <c r="J577" s="760" t="s">
        <v>846</v>
      </c>
      <c r="K577" s="760" t="s">
        <v>4702</v>
      </c>
      <c r="L577" s="761">
        <v>44599</v>
      </c>
      <c r="M577" s="761">
        <v>44763</v>
      </c>
      <c r="N577" s="760">
        <v>0</v>
      </c>
      <c r="O577" s="760">
        <v>15</v>
      </c>
      <c r="P577" s="760" t="s">
        <v>3625</v>
      </c>
      <c r="Q577" s="760" t="s">
        <v>846</v>
      </c>
      <c r="R577" s="760" t="s">
        <v>846</v>
      </c>
      <c r="S577" s="761">
        <v>44652</v>
      </c>
      <c r="T577" s="760" t="s">
        <v>3263</v>
      </c>
      <c r="U577" s="760" t="s">
        <v>846</v>
      </c>
      <c r="V577" s="762" t="s">
        <v>846</v>
      </c>
      <c r="W577" s="760" t="s">
        <v>846</v>
      </c>
      <c r="X577" s="760" t="s">
        <v>3273</v>
      </c>
      <c r="Y577" s="763" t="s">
        <v>3265</v>
      </c>
    </row>
    <row r="578" spans="1:25" s="158" customFormat="1">
      <c r="A578" s="759">
        <v>2021</v>
      </c>
      <c r="B578" s="760" t="s">
        <v>2354</v>
      </c>
      <c r="C578" s="760" t="s">
        <v>4703</v>
      </c>
      <c r="D578" s="760" t="s">
        <v>3205</v>
      </c>
      <c r="E578" s="760" t="s">
        <v>3183</v>
      </c>
      <c r="F578" s="760" t="s">
        <v>4704</v>
      </c>
      <c r="G578" s="764"/>
      <c r="H578" s="760">
        <v>54000000</v>
      </c>
      <c r="I578" s="760" t="s">
        <v>846</v>
      </c>
      <c r="J578" s="760" t="s">
        <v>846</v>
      </c>
      <c r="K578" s="760" t="s">
        <v>3261</v>
      </c>
      <c r="L578" s="761">
        <v>44594</v>
      </c>
      <c r="M578" s="761">
        <v>44774</v>
      </c>
      <c r="N578" s="760">
        <v>0</v>
      </c>
      <c r="O578" s="760">
        <v>60</v>
      </c>
      <c r="P578" s="760" t="s">
        <v>4705</v>
      </c>
      <c r="Q578" s="760" t="s">
        <v>846</v>
      </c>
      <c r="R578" s="760" t="s">
        <v>846</v>
      </c>
      <c r="S578" s="761">
        <v>45897</v>
      </c>
      <c r="T578" s="760" t="s">
        <v>3803</v>
      </c>
      <c r="U578" s="760" t="s">
        <v>837</v>
      </c>
      <c r="V578" s="762">
        <v>45149</v>
      </c>
      <c r="W578" s="760" t="s">
        <v>3265</v>
      </c>
      <c r="X578" s="760" t="s">
        <v>3523</v>
      </c>
      <c r="Y578" s="763" t="s">
        <v>3265</v>
      </c>
    </row>
    <row r="579" spans="1:25" s="158" customFormat="1">
      <c r="A579" s="759">
        <v>2021</v>
      </c>
      <c r="B579" s="760" t="s">
        <v>2390</v>
      </c>
      <c r="C579" s="760" t="s">
        <v>4706</v>
      </c>
      <c r="D579" s="760" t="s">
        <v>3210</v>
      </c>
      <c r="E579" s="760" t="s">
        <v>3183</v>
      </c>
      <c r="F579" s="760" t="s">
        <v>4707</v>
      </c>
      <c r="G579" s="764"/>
      <c r="H579" s="760">
        <v>310200000</v>
      </c>
      <c r="I579" s="760" t="s">
        <v>846</v>
      </c>
      <c r="J579" s="760" t="s">
        <v>846</v>
      </c>
      <c r="K579" s="760" t="s">
        <v>3261</v>
      </c>
      <c r="L579" s="761">
        <v>44596</v>
      </c>
      <c r="M579" s="761">
        <v>44917</v>
      </c>
      <c r="N579" s="760">
        <v>0</v>
      </c>
      <c r="O579" s="760">
        <v>45</v>
      </c>
      <c r="P579" s="760" t="s">
        <v>4708</v>
      </c>
      <c r="Q579" s="760" t="s">
        <v>846</v>
      </c>
      <c r="R579" s="760" t="s">
        <v>846</v>
      </c>
      <c r="S579" s="761">
        <v>46743</v>
      </c>
      <c r="T579" s="760" t="s">
        <v>3803</v>
      </c>
      <c r="U579" s="760" t="s">
        <v>837</v>
      </c>
      <c r="V579" s="762">
        <v>45246</v>
      </c>
      <c r="W579" s="760" t="s">
        <v>3265</v>
      </c>
      <c r="X579" s="760" t="s">
        <v>3523</v>
      </c>
      <c r="Y579" s="763" t="s">
        <v>3265</v>
      </c>
    </row>
    <row r="580" spans="1:25" s="158" customFormat="1">
      <c r="A580" s="759">
        <v>2021</v>
      </c>
      <c r="B580" s="760" t="s">
        <v>4709</v>
      </c>
      <c r="C580" s="760" t="s">
        <v>4710</v>
      </c>
      <c r="D580" s="760" t="s">
        <v>3211</v>
      </c>
      <c r="E580" s="760" t="s">
        <v>3182</v>
      </c>
      <c r="F580" s="760" t="s">
        <v>4711</v>
      </c>
      <c r="G580" s="764"/>
      <c r="H580" s="760">
        <v>24669600</v>
      </c>
      <c r="I580" s="760" t="s">
        <v>846</v>
      </c>
      <c r="J580" s="760" t="s">
        <v>846</v>
      </c>
      <c r="K580" s="760" t="s">
        <v>4514</v>
      </c>
      <c r="L580" s="761">
        <v>44202</v>
      </c>
      <c r="M580" s="761">
        <v>44597</v>
      </c>
      <c r="N580" s="760">
        <v>0</v>
      </c>
      <c r="O580" s="760">
        <v>0</v>
      </c>
      <c r="P580" s="760" t="s">
        <v>3561</v>
      </c>
      <c r="Q580" s="760" t="s">
        <v>846</v>
      </c>
      <c r="R580" s="760" t="s">
        <v>846</v>
      </c>
      <c r="S580" s="761" t="s">
        <v>846</v>
      </c>
      <c r="T580" s="760" t="s">
        <v>846</v>
      </c>
      <c r="U580" s="760" t="s">
        <v>846</v>
      </c>
      <c r="V580" s="762" t="s">
        <v>846</v>
      </c>
      <c r="W580" s="760" t="s">
        <v>846</v>
      </c>
      <c r="X580" s="760" t="s">
        <v>3273</v>
      </c>
      <c r="Y580" s="763" t="s">
        <v>3265</v>
      </c>
    </row>
    <row r="581" spans="1:25" s="158" customFormat="1">
      <c r="A581" s="759">
        <v>2021</v>
      </c>
      <c r="B581" s="760" t="s">
        <v>4712</v>
      </c>
      <c r="C581" s="760" t="s">
        <v>4713</v>
      </c>
      <c r="D581" s="760" t="s">
        <v>3211</v>
      </c>
      <c r="E581" s="760" t="s">
        <v>3182</v>
      </c>
      <c r="F581" s="760" t="s">
        <v>4714</v>
      </c>
      <c r="G581" s="764"/>
      <c r="H581" s="760">
        <v>24500000</v>
      </c>
      <c r="I581" s="760" t="s">
        <v>846</v>
      </c>
      <c r="J581" s="760" t="s">
        <v>846</v>
      </c>
      <c r="K581" s="760" t="s">
        <v>4715</v>
      </c>
      <c r="L581" s="761">
        <v>44586</v>
      </c>
      <c r="M581" s="761">
        <v>45131</v>
      </c>
      <c r="N581" s="760">
        <v>8000000</v>
      </c>
      <c r="O581" s="760">
        <v>270</v>
      </c>
      <c r="P581" s="760" t="s">
        <v>4716</v>
      </c>
      <c r="Q581" s="760" t="s">
        <v>846</v>
      </c>
      <c r="R581" s="760" t="s">
        <v>846</v>
      </c>
      <c r="S581" s="761">
        <v>46227</v>
      </c>
      <c r="T581" s="760" t="s">
        <v>3803</v>
      </c>
      <c r="U581" s="760" t="s">
        <v>837</v>
      </c>
      <c r="V581" s="762">
        <v>45222</v>
      </c>
      <c r="W581" s="760" t="s">
        <v>3265</v>
      </c>
      <c r="X581" s="760" t="s">
        <v>3523</v>
      </c>
      <c r="Y581" s="763" t="s">
        <v>3265</v>
      </c>
    </row>
    <row r="582" spans="1:25" s="158" customFormat="1">
      <c r="A582" s="759">
        <v>2021</v>
      </c>
      <c r="B582" s="760" t="s">
        <v>2318</v>
      </c>
      <c r="C582" s="760" t="s">
        <v>4717</v>
      </c>
      <c r="D582" s="760" t="s">
        <v>4484</v>
      </c>
      <c r="E582" s="760" t="s">
        <v>3183</v>
      </c>
      <c r="F582" s="760" t="s">
        <v>4718</v>
      </c>
      <c r="G582" s="764"/>
      <c r="H582" s="760">
        <v>2240632023</v>
      </c>
      <c r="I582" s="760" t="s">
        <v>846</v>
      </c>
      <c r="J582" s="760" t="s">
        <v>846</v>
      </c>
      <c r="K582" s="760" t="s">
        <v>3528</v>
      </c>
      <c r="L582" s="761">
        <v>44593</v>
      </c>
      <c r="M582" s="761">
        <v>44897</v>
      </c>
      <c r="N582" s="760">
        <v>365357016</v>
      </c>
      <c r="O582" s="760">
        <v>60</v>
      </c>
      <c r="P582" s="760" t="s">
        <v>4719</v>
      </c>
      <c r="Q582" s="760" t="s">
        <v>846</v>
      </c>
      <c r="R582" s="760" t="s">
        <v>846</v>
      </c>
      <c r="S582" s="761">
        <v>46783</v>
      </c>
      <c r="T582" s="760" t="s">
        <v>3803</v>
      </c>
      <c r="U582" s="760" t="s">
        <v>837</v>
      </c>
      <c r="V582" s="762">
        <v>45247</v>
      </c>
      <c r="W582" s="760" t="s">
        <v>3265</v>
      </c>
      <c r="X582" s="760" t="s">
        <v>3523</v>
      </c>
      <c r="Y582" s="763" t="s">
        <v>3265</v>
      </c>
    </row>
    <row r="583" spans="1:25" s="158" customFormat="1">
      <c r="A583" s="759">
        <v>2021</v>
      </c>
      <c r="B583" s="760" t="s">
        <v>4720</v>
      </c>
      <c r="C583" s="760" t="s">
        <v>4721</v>
      </c>
      <c r="D583" s="760" t="s">
        <v>3211</v>
      </c>
      <c r="E583" s="760" t="s">
        <v>3182</v>
      </c>
      <c r="F583" s="760" t="s">
        <v>4722</v>
      </c>
      <c r="G583" s="764"/>
      <c r="H583" s="760">
        <v>8920000</v>
      </c>
      <c r="I583" s="760" t="s">
        <v>846</v>
      </c>
      <c r="J583" s="760" t="s">
        <v>846</v>
      </c>
      <c r="K583" s="760" t="s">
        <v>4452</v>
      </c>
      <c r="L583" s="761">
        <v>44568</v>
      </c>
      <c r="M583" s="761">
        <v>44598</v>
      </c>
      <c r="N583" s="760">
        <v>0</v>
      </c>
      <c r="O583" s="760">
        <v>0</v>
      </c>
      <c r="P583" s="760" t="s">
        <v>4723</v>
      </c>
      <c r="Q583" s="760" t="s">
        <v>846</v>
      </c>
      <c r="R583" s="760" t="s">
        <v>846</v>
      </c>
      <c r="S583" s="761">
        <v>45722</v>
      </c>
      <c r="T583" s="760" t="s">
        <v>3803</v>
      </c>
      <c r="U583" s="760" t="s">
        <v>837</v>
      </c>
      <c r="V583" s="762">
        <v>44627</v>
      </c>
      <c r="W583" s="760" t="s">
        <v>3265</v>
      </c>
      <c r="X583" s="760" t="s">
        <v>3523</v>
      </c>
      <c r="Y583" s="763" t="s">
        <v>3265</v>
      </c>
    </row>
    <row r="584" spans="1:25" s="158" customFormat="1">
      <c r="A584" s="759">
        <v>2021</v>
      </c>
      <c r="B584" s="760" t="s">
        <v>4724</v>
      </c>
      <c r="C584" s="760" t="s">
        <v>4725</v>
      </c>
      <c r="D584" s="760" t="s">
        <v>3211</v>
      </c>
      <c r="E584" s="760" t="s">
        <v>3182</v>
      </c>
      <c r="F584" s="760" t="s">
        <v>4726</v>
      </c>
      <c r="G584" s="764"/>
      <c r="H584" s="760">
        <v>36709352</v>
      </c>
      <c r="I584" s="760" t="s">
        <v>846</v>
      </c>
      <c r="J584" s="760" t="s">
        <v>846</v>
      </c>
      <c r="K584" s="760" t="s">
        <v>3271</v>
      </c>
      <c r="L584" s="761">
        <v>44614</v>
      </c>
      <c r="M584" s="761">
        <v>44733</v>
      </c>
      <c r="N584" s="760">
        <v>12209352</v>
      </c>
      <c r="O584" s="760">
        <v>30</v>
      </c>
      <c r="P584" s="760" t="s">
        <v>4727</v>
      </c>
      <c r="Q584" s="760" t="s">
        <v>846</v>
      </c>
      <c r="R584" s="760" t="s">
        <v>846</v>
      </c>
      <c r="S584" s="761">
        <v>45831</v>
      </c>
      <c r="T584" s="760" t="s">
        <v>3803</v>
      </c>
      <c r="U584" s="760" t="s">
        <v>837</v>
      </c>
      <c r="V584" s="762">
        <v>44767</v>
      </c>
      <c r="W584" s="760" t="s">
        <v>3265</v>
      </c>
      <c r="X584" s="760" t="s">
        <v>3523</v>
      </c>
      <c r="Y584" s="763" t="s">
        <v>3265</v>
      </c>
    </row>
    <row r="585" spans="1:25" s="158" customFormat="1">
      <c r="A585" s="759">
        <v>2021</v>
      </c>
      <c r="B585" s="760" t="s">
        <v>4728</v>
      </c>
      <c r="C585" s="760" t="s">
        <v>4729</v>
      </c>
      <c r="D585" s="760" t="s">
        <v>3211</v>
      </c>
      <c r="E585" s="760" t="s">
        <v>3182</v>
      </c>
      <c r="F585" s="760" t="s">
        <v>4730</v>
      </c>
      <c r="G585" s="764"/>
      <c r="H585" s="760">
        <v>7599800</v>
      </c>
      <c r="I585" s="760" t="s">
        <v>846</v>
      </c>
      <c r="J585" s="760" t="s">
        <v>846</v>
      </c>
      <c r="K585" s="760" t="s">
        <v>4452</v>
      </c>
      <c r="L585" s="761">
        <v>44559</v>
      </c>
      <c r="M585" s="761">
        <v>44590</v>
      </c>
      <c r="N585" s="760">
        <v>0</v>
      </c>
      <c r="O585" s="760">
        <v>0</v>
      </c>
      <c r="P585" s="760" t="s">
        <v>3561</v>
      </c>
      <c r="Q585" s="760" t="s">
        <v>846</v>
      </c>
      <c r="R585" s="760" t="s">
        <v>846</v>
      </c>
      <c r="S585" s="761" t="s">
        <v>846</v>
      </c>
      <c r="T585" s="760" t="s">
        <v>846</v>
      </c>
      <c r="U585" s="760" t="s">
        <v>846</v>
      </c>
      <c r="V585" s="762" t="s">
        <v>846</v>
      </c>
      <c r="W585" s="760" t="s">
        <v>846</v>
      </c>
      <c r="X585" s="760" t="s">
        <v>3273</v>
      </c>
      <c r="Y585" s="763" t="s">
        <v>3265</v>
      </c>
    </row>
    <row r="586" spans="1:25" s="158" customFormat="1">
      <c r="A586" s="759">
        <v>2021</v>
      </c>
      <c r="B586" s="760" t="s">
        <v>4731</v>
      </c>
      <c r="C586" s="760" t="s">
        <v>4732</v>
      </c>
      <c r="D586" s="760" t="s">
        <v>3210</v>
      </c>
      <c r="E586" s="760" t="s">
        <v>3183</v>
      </c>
      <c r="F586" s="760" t="s">
        <v>2323</v>
      </c>
      <c r="G586" s="764"/>
      <c r="H586" s="760">
        <v>366250994</v>
      </c>
      <c r="I586" s="760" t="s">
        <v>846</v>
      </c>
      <c r="J586" s="760" t="s">
        <v>846</v>
      </c>
      <c r="K586" s="760" t="s">
        <v>3528</v>
      </c>
      <c r="L586" s="761">
        <v>44593</v>
      </c>
      <c r="M586" s="761">
        <v>44917</v>
      </c>
      <c r="N586" s="760">
        <v>45000000</v>
      </c>
      <c r="O586" s="760">
        <v>80</v>
      </c>
      <c r="P586" s="760" t="s">
        <v>4733</v>
      </c>
      <c r="Q586" s="760" t="s">
        <v>846</v>
      </c>
      <c r="R586" s="760" t="s">
        <v>846</v>
      </c>
      <c r="S586" s="761">
        <v>46743</v>
      </c>
      <c r="T586" s="760" t="s">
        <v>3803</v>
      </c>
      <c r="U586" s="760" t="s">
        <v>837</v>
      </c>
      <c r="V586" s="762">
        <v>45247</v>
      </c>
      <c r="W586" s="760" t="s">
        <v>3265</v>
      </c>
      <c r="X586" s="760" t="s">
        <v>3523</v>
      </c>
      <c r="Y586" s="763" t="s">
        <v>3265</v>
      </c>
    </row>
    <row r="587" spans="1:25" s="158" customFormat="1">
      <c r="A587" s="759">
        <v>2022</v>
      </c>
      <c r="B587" s="760" t="s">
        <v>4734</v>
      </c>
      <c r="C587" s="760" t="s">
        <v>3995</v>
      </c>
      <c r="D587" s="760" t="s">
        <v>3259</v>
      </c>
      <c r="E587" s="760" t="s">
        <v>3183</v>
      </c>
      <c r="F587" s="760" t="s">
        <v>3997</v>
      </c>
      <c r="G587" s="760">
        <v>88750000</v>
      </c>
      <c r="H587" s="760">
        <v>88750000</v>
      </c>
      <c r="I587" s="760" t="s">
        <v>846</v>
      </c>
      <c r="J587" s="760" t="s">
        <v>846</v>
      </c>
      <c r="K587" s="760" t="s">
        <v>4735</v>
      </c>
      <c r="L587" s="761">
        <v>44580</v>
      </c>
      <c r="M587" s="761">
        <v>44939</v>
      </c>
      <c r="N587" s="760">
        <v>28750000</v>
      </c>
      <c r="O587" s="760">
        <v>115</v>
      </c>
      <c r="P587" s="760" t="s">
        <v>103</v>
      </c>
      <c r="Q587" s="760" t="s">
        <v>846</v>
      </c>
      <c r="R587" s="760" t="s">
        <v>846</v>
      </c>
      <c r="S587" s="761">
        <v>45005</v>
      </c>
      <c r="T587" s="760" t="s">
        <v>3263</v>
      </c>
      <c r="U587" s="760" t="s">
        <v>846</v>
      </c>
      <c r="V587" s="762" t="s">
        <v>846</v>
      </c>
      <c r="W587" s="760" t="s">
        <v>846</v>
      </c>
      <c r="X587" s="760" t="s">
        <v>3273</v>
      </c>
      <c r="Y587" s="763" t="s">
        <v>3265</v>
      </c>
    </row>
    <row r="588" spans="1:25" s="158" customFormat="1">
      <c r="A588" s="759">
        <v>2022</v>
      </c>
      <c r="B588" s="760" t="s">
        <v>4736</v>
      </c>
      <c r="C588" s="760" t="s">
        <v>4737</v>
      </c>
      <c r="D588" s="760" t="s">
        <v>3259</v>
      </c>
      <c r="E588" s="760" t="s">
        <v>3183</v>
      </c>
      <c r="F588" s="760" t="s">
        <v>4738</v>
      </c>
      <c r="G588" s="760">
        <v>54000000</v>
      </c>
      <c r="H588" s="760">
        <v>54000000</v>
      </c>
      <c r="I588" s="760" t="s">
        <v>846</v>
      </c>
      <c r="J588" s="760" t="s">
        <v>846</v>
      </c>
      <c r="K588" s="760" t="s">
        <v>4027</v>
      </c>
      <c r="L588" s="761">
        <v>44580</v>
      </c>
      <c r="M588" s="761">
        <v>44774</v>
      </c>
      <c r="N588" s="760">
        <v>18000000</v>
      </c>
      <c r="O588" s="760">
        <v>90</v>
      </c>
      <c r="P588" s="760" t="s">
        <v>4006</v>
      </c>
      <c r="Q588" s="760" t="s">
        <v>846</v>
      </c>
      <c r="R588" s="760" t="s">
        <v>846</v>
      </c>
      <c r="S588" s="761">
        <v>45130</v>
      </c>
      <c r="T588" s="760" t="s">
        <v>3263</v>
      </c>
      <c r="U588" s="760" t="s">
        <v>846</v>
      </c>
      <c r="V588" s="762" t="s">
        <v>846</v>
      </c>
      <c r="W588" s="760" t="s">
        <v>846</v>
      </c>
      <c r="X588" s="760" t="s">
        <v>3264</v>
      </c>
      <c r="Y588" s="763" t="s">
        <v>3265</v>
      </c>
    </row>
    <row r="589" spans="1:25" s="158" customFormat="1">
      <c r="A589" s="759">
        <v>2022</v>
      </c>
      <c r="B589" s="760" t="s">
        <v>4739</v>
      </c>
      <c r="C589" s="760" t="s">
        <v>4740</v>
      </c>
      <c r="D589" s="760" t="s">
        <v>3259</v>
      </c>
      <c r="E589" s="760" t="s">
        <v>3183</v>
      </c>
      <c r="F589" s="760" t="s">
        <v>1329</v>
      </c>
      <c r="G589" s="760">
        <v>60666666</v>
      </c>
      <c r="H589" s="760">
        <v>60666666</v>
      </c>
      <c r="I589" s="760" t="s">
        <v>846</v>
      </c>
      <c r="J589" s="760" t="s">
        <v>846</v>
      </c>
      <c r="K589" s="760" t="s">
        <v>4741</v>
      </c>
      <c r="L589" s="761">
        <v>44581</v>
      </c>
      <c r="M589" s="761">
        <v>44933</v>
      </c>
      <c r="N589" s="760">
        <v>19066666</v>
      </c>
      <c r="O589" s="760">
        <v>109</v>
      </c>
      <c r="P589" s="760" t="s">
        <v>4742</v>
      </c>
      <c r="Q589" s="760" t="s">
        <v>846</v>
      </c>
      <c r="R589" s="760" t="s">
        <v>846</v>
      </c>
      <c r="S589" s="761">
        <v>45037</v>
      </c>
      <c r="T589" s="760" t="s">
        <v>3263</v>
      </c>
      <c r="U589" s="760" t="s">
        <v>846</v>
      </c>
      <c r="V589" s="762" t="s">
        <v>846</v>
      </c>
      <c r="W589" s="760" t="s">
        <v>846</v>
      </c>
      <c r="X589" s="760" t="s">
        <v>3273</v>
      </c>
      <c r="Y589" s="763" t="s">
        <v>3265</v>
      </c>
    </row>
    <row r="590" spans="1:25" s="158" customFormat="1">
      <c r="A590" s="759">
        <v>2022</v>
      </c>
      <c r="B590" s="760" t="s">
        <v>4743</v>
      </c>
      <c r="C590" s="760" t="s">
        <v>4744</v>
      </c>
      <c r="D590" s="760" t="s">
        <v>3259</v>
      </c>
      <c r="E590" s="760" t="s">
        <v>3183</v>
      </c>
      <c r="F590" s="760" t="s">
        <v>99</v>
      </c>
      <c r="G590" s="760">
        <v>31199999</v>
      </c>
      <c r="H590" s="760">
        <v>31199999</v>
      </c>
      <c r="I590" s="760" t="s">
        <v>846</v>
      </c>
      <c r="J590" s="760" t="s">
        <v>846</v>
      </c>
      <c r="K590" s="760" t="s">
        <v>3541</v>
      </c>
      <c r="L590" s="761">
        <v>44580</v>
      </c>
      <c r="M590" s="761" t="s">
        <v>4745</v>
      </c>
      <c r="N590" s="760">
        <v>10399999</v>
      </c>
      <c r="O590" s="760">
        <v>120</v>
      </c>
      <c r="P590" s="760" t="s">
        <v>3542</v>
      </c>
      <c r="Q590" s="760" t="s">
        <v>846</v>
      </c>
      <c r="R590" s="760" t="s">
        <v>846</v>
      </c>
      <c r="S590" s="761">
        <v>45005</v>
      </c>
      <c r="T590" s="760" t="s">
        <v>3263</v>
      </c>
      <c r="U590" s="760" t="s">
        <v>846</v>
      </c>
      <c r="V590" s="762" t="s">
        <v>846</v>
      </c>
      <c r="W590" s="760" t="s">
        <v>846</v>
      </c>
      <c r="X590" s="760" t="s">
        <v>3273</v>
      </c>
      <c r="Y590" s="763" t="s">
        <v>3265</v>
      </c>
    </row>
    <row r="591" spans="1:25" s="158" customFormat="1">
      <c r="A591" s="759">
        <v>2022</v>
      </c>
      <c r="B591" s="760" t="s">
        <v>4746</v>
      </c>
      <c r="C591" s="760" t="s">
        <v>4747</v>
      </c>
      <c r="D591" s="760" t="s">
        <v>3259</v>
      </c>
      <c r="E591" s="760" t="s">
        <v>3183</v>
      </c>
      <c r="F591" s="760" t="s">
        <v>4345</v>
      </c>
      <c r="G591" s="760">
        <v>49840000</v>
      </c>
      <c r="H591" s="760">
        <v>49840000</v>
      </c>
      <c r="I591" s="760" t="s">
        <v>846</v>
      </c>
      <c r="J591" s="760" t="s">
        <v>846</v>
      </c>
      <c r="K591" s="760" t="s">
        <v>4748</v>
      </c>
      <c r="L591" s="761">
        <v>44580</v>
      </c>
      <c r="M591" s="761">
        <v>44939</v>
      </c>
      <c r="N591" s="760">
        <v>16240000</v>
      </c>
      <c r="O591" s="760">
        <v>116</v>
      </c>
      <c r="P591" s="760" t="s">
        <v>134</v>
      </c>
      <c r="Q591" s="760" t="s">
        <v>846</v>
      </c>
      <c r="R591" s="760" t="s">
        <v>846</v>
      </c>
      <c r="S591" s="761">
        <v>45130</v>
      </c>
      <c r="T591" s="760" t="s">
        <v>3263</v>
      </c>
      <c r="U591" s="760" t="s">
        <v>846</v>
      </c>
      <c r="V591" s="762" t="s">
        <v>846</v>
      </c>
      <c r="W591" s="760" t="s">
        <v>846</v>
      </c>
      <c r="X591" s="760" t="s">
        <v>3273</v>
      </c>
      <c r="Y591" s="763" t="s">
        <v>3265</v>
      </c>
    </row>
    <row r="592" spans="1:25" s="158" customFormat="1">
      <c r="A592" s="759">
        <v>2022</v>
      </c>
      <c r="B592" s="760" t="s">
        <v>4749</v>
      </c>
      <c r="C592" s="760" t="s">
        <v>4750</v>
      </c>
      <c r="D592" s="760" t="s">
        <v>3259</v>
      </c>
      <c r="E592" s="760" t="s">
        <v>3183</v>
      </c>
      <c r="F592" s="760" t="s">
        <v>4146</v>
      </c>
      <c r="G592" s="760">
        <v>26399996</v>
      </c>
      <c r="H592" s="760">
        <v>26399996</v>
      </c>
      <c r="I592" s="760" t="s">
        <v>846</v>
      </c>
      <c r="J592" s="760" t="s">
        <v>846</v>
      </c>
      <c r="K592" s="760" t="s">
        <v>3541</v>
      </c>
      <c r="L592" s="761">
        <v>44581</v>
      </c>
      <c r="M592" s="761">
        <v>44944</v>
      </c>
      <c r="N592" s="760">
        <v>8799996</v>
      </c>
      <c r="O592" s="760">
        <v>120</v>
      </c>
      <c r="P592" s="760" t="s">
        <v>4618</v>
      </c>
      <c r="Q592" s="760" t="s">
        <v>846</v>
      </c>
      <c r="R592" s="760" t="s">
        <v>846</v>
      </c>
      <c r="S592" s="761">
        <v>45006</v>
      </c>
      <c r="T592" s="760" t="s">
        <v>3263</v>
      </c>
      <c r="U592" s="760" t="s">
        <v>846</v>
      </c>
      <c r="V592" s="762" t="s">
        <v>846</v>
      </c>
      <c r="W592" s="760" t="s">
        <v>846</v>
      </c>
      <c r="X592" s="760" t="s">
        <v>3273</v>
      </c>
      <c r="Y592" s="763" t="s">
        <v>3265</v>
      </c>
    </row>
    <row r="593" spans="1:25" s="158" customFormat="1">
      <c r="A593" s="759">
        <v>2022</v>
      </c>
      <c r="B593" s="760" t="s">
        <v>4751</v>
      </c>
      <c r="C593" s="760" t="s">
        <v>4752</v>
      </c>
      <c r="D593" s="760" t="s">
        <v>3259</v>
      </c>
      <c r="E593" s="760" t="s">
        <v>3183</v>
      </c>
      <c r="F593" s="760" t="s">
        <v>38</v>
      </c>
      <c r="G593" s="760">
        <v>30000000</v>
      </c>
      <c r="H593" s="760">
        <v>30000000</v>
      </c>
      <c r="I593" s="760" t="s">
        <v>846</v>
      </c>
      <c r="J593" s="760" t="s">
        <v>846</v>
      </c>
      <c r="K593" s="760" t="s">
        <v>3541</v>
      </c>
      <c r="L593" s="761">
        <v>44580</v>
      </c>
      <c r="M593" s="761" t="s">
        <v>4745</v>
      </c>
      <c r="N593" s="760">
        <v>10000000</v>
      </c>
      <c r="O593" s="760">
        <v>120</v>
      </c>
      <c r="P593" s="760" t="s">
        <v>174</v>
      </c>
      <c r="Q593" s="760" t="s">
        <v>846</v>
      </c>
      <c r="R593" s="760" t="s">
        <v>846</v>
      </c>
      <c r="S593" s="761">
        <v>45117</v>
      </c>
      <c r="T593" s="760" t="s">
        <v>3263</v>
      </c>
      <c r="U593" s="760" t="s">
        <v>846</v>
      </c>
      <c r="V593" s="762" t="s">
        <v>846</v>
      </c>
      <c r="W593" s="760" t="s">
        <v>846</v>
      </c>
      <c r="X593" s="760" t="s">
        <v>3273</v>
      </c>
      <c r="Y593" s="763" t="s">
        <v>3265</v>
      </c>
    </row>
    <row r="594" spans="1:25" s="158" customFormat="1">
      <c r="A594" s="759">
        <v>2022</v>
      </c>
      <c r="B594" s="760" t="s">
        <v>4753</v>
      </c>
      <c r="C594" s="760" t="s">
        <v>4754</v>
      </c>
      <c r="D594" s="760" t="s">
        <v>3259</v>
      </c>
      <c r="E594" s="760" t="s">
        <v>3183</v>
      </c>
      <c r="F594" s="760" t="s">
        <v>165</v>
      </c>
      <c r="G594" s="760">
        <v>31200000</v>
      </c>
      <c r="H594" s="760">
        <v>31200000</v>
      </c>
      <c r="I594" s="760" t="s">
        <v>846</v>
      </c>
      <c r="J594" s="760" t="s">
        <v>846</v>
      </c>
      <c r="K594" s="760" t="s">
        <v>3541</v>
      </c>
      <c r="L594" s="761">
        <v>44580</v>
      </c>
      <c r="M594" s="761" t="s">
        <v>4745</v>
      </c>
      <c r="N594" s="760">
        <v>10400000</v>
      </c>
      <c r="O594" s="760">
        <v>120</v>
      </c>
      <c r="P594" s="760" t="s">
        <v>3542</v>
      </c>
      <c r="Q594" s="760" t="s">
        <v>846</v>
      </c>
      <c r="R594" s="760" t="s">
        <v>846</v>
      </c>
      <c r="S594" s="761">
        <v>44929</v>
      </c>
      <c r="T594" s="760" t="s">
        <v>3263</v>
      </c>
      <c r="U594" s="760" t="s">
        <v>846</v>
      </c>
      <c r="V594" s="762" t="s">
        <v>846</v>
      </c>
      <c r="W594" s="760" t="s">
        <v>846</v>
      </c>
      <c r="X594" s="760" t="s">
        <v>3273</v>
      </c>
      <c r="Y594" s="763" t="s">
        <v>3265</v>
      </c>
    </row>
    <row r="595" spans="1:25" s="158" customFormat="1">
      <c r="A595" s="759">
        <v>2022</v>
      </c>
      <c r="B595" s="760" t="s">
        <v>4755</v>
      </c>
      <c r="C595" s="760" t="s">
        <v>4756</v>
      </c>
      <c r="D595" s="760" t="s">
        <v>3259</v>
      </c>
      <c r="E595" s="760" t="s">
        <v>3183</v>
      </c>
      <c r="F595" s="760" t="s">
        <v>4091</v>
      </c>
      <c r="G595" s="760">
        <v>32400000</v>
      </c>
      <c r="H595" s="760">
        <v>32400000</v>
      </c>
      <c r="I595" s="760" t="s">
        <v>846</v>
      </c>
      <c r="J595" s="760" t="s">
        <v>846</v>
      </c>
      <c r="K595" s="760" t="s">
        <v>3541</v>
      </c>
      <c r="L595" s="761">
        <v>44580</v>
      </c>
      <c r="M595" s="761">
        <v>44944</v>
      </c>
      <c r="N595" s="760">
        <v>10800000</v>
      </c>
      <c r="O595" s="760">
        <v>120</v>
      </c>
      <c r="P595" s="760" t="s">
        <v>3997</v>
      </c>
      <c r="Q595" s="760" t="s">
        <v>846</v>
      </c>
      <c r="R595" s="760" t="s">
        <v>846</v>
      </c>
      <c r="S595" s="761">
        <v>45013</v>
      </c>
      <c r="T595" s="760" t="s">
        <v>3263</v>
      </c>
      <c r="U595" s="760" t="s">
        <v>846</v>
      </c>
      <c r="V595" s="762" t="s">
        <v>846</v>
      </c>
      <c r="W595" s="760" t="s">
        <v>846</v>
      </c>
      <c r="X595" s="760" t="s">
        <v>3273</v>
      </c>
      <c r="Y595" s="763" t="s">
        <v>3265</v>
      </c>
    </row>
    <row r="596" spans="1:25" s="158" customFormat="1">
      <c r="A596" s="759">
        <v>2022</v>
      </c>
      <c r="B596" s="760" t="s">
        <v>4757</v>
      </c>
      <c r="C596" s="760" t="s">
        <v>4758</v>
      </c>
      <c r="D596" s="760" t="s">
        <v>3259</v>
      </c>
      <c r="E596" s="760" t="s">
        <v>3183</v>
      </c>
      <c r="F596" s="760" t="s">
        <v>1282</v>
      </c>
      <c r="G596" s="760">
        <v>32400000</v>
      </c>
      <c r="H596" s="760">
        <v>32400000</v>
      </c>
      <c r="I596" s="760" t="s">
        <v>846</v>
      </c>
      <c r="J596" s="760" t="s">
        <v>846</v>
      </c>
      <c r="K596" s="760" t="s">
        <v>3541</v>
      </c>
      <c r="L596" s="761">
        <v>44580</v>
      </c>
      <c r="M596" s="761">
        <v>44944</v>
      </c>
      <c r="N596" s="760">
        <v>10800000</v>
      </c>
      <c r="O596" s="760">
        <v>120</v>
      </c>
      <c r="P596" s="760" t="s">
        <v>3997</v>
      </c>
      <c r="Q596" s="760" t="s">
        <v>846</v>
      </c>
      <c r="R596" s="760" t="s">
        <v>846</v>
      </c>
      <c r="S596" s="761">
        <v>45015</v>
      </c>
      <c r="T596" s="760" t="s">
        <v>3263</v>
      </c>
      <c r="U596" s="760" t="s">
        <v>846</v>
      </c>
      <c r="V596" s="762" t="s">
        <v>846</v>
      </c>
      <c r="W596" s="760" t="s">
        <v>846</v>
      </c>
      <c r="X596" s="760" t="s">
        <v>3273</v>
      </c>
      <c r="Y596" s="763" t="s">
        <v>3265</v>
      </c>
    </row>
    <row r="597" spans="1:25" s="158" customFormat="1">
      <c r="A597" s="759">
        <v>2022</v>
      </c>
      <c r="B597" s="760" t="s">
        <v>4759</v>
      </c>
      <c r="C597" s="760" t="s">
        <v>4760</v>
      </c>
      <c r="D597" s="760" t="s">
        <v>3259</v>
      </c>
      <c r="E597" s="760" t="s">
        <v>3183</v>
      </c>
      <c r="F597" s="760" t="s">
        <v>330</v>
      </c>
      <c r="G597" s="760">
        <v>72000000</v>
      </c>
      <c r="H597" s="760">
        <v>72000000</v>
      </c>
      <c r="I597" s="760" t="s">
        <v>846</v>
      </c>
      <c r="J597" s="760" t="s">
        <v>846</v>
      </c>
      <c r="K597" s="760" t="s">
        <v>3541</v>
      </c>
      <c r="L597" s="761">
        <v>44580</v>
      </c>
      <c r="M597" s="761">
        <v>44944</v>
      </c>
      <c r="N597" s="760">
        <v>24000000</v>
      </c>
      <c r="O597" s="760">
        <v>120</v>
      </c>
      <c r="P597" s="760" t="s">
        <v>103</v>
      </c>
      <c r="Q597" s="760" t="s">
        <v>846</v>
      </c>
      <c r="R597" s="760" t="s">
        <v>846</v>
      </c>
      <c r="S597" s="761">
        <v>45005</v>
      </c>
      <c r="T597" s="760" t="s">
        <v>3263</v>
      </c>
      <c r="U597" s="760" t="s">
        <v>846</v>
      </c>
      <c r="V597" s="762" t="s">
        <v>846</v>
      </c>
      <c r="W597" s="760" t="s">
        <v>846</v>
      </c>
      <c r="X597" s="760" t="s">
        <v>3273</v>
      </c>
      <c r="Y597" s="763" t="s">
        <v>3265</v>
      </c>
    </row>
    <row r="598" spans="1:25" s="158" customFormat="1">
      <c r="A598" s="759">
        <v>2022</v>
      </c>
      <c r="B598" s="760" t="s">
        <v>4761</v>
      </c>
      <c r="C598" s="760" t="s">
        <v>4762</v>
      </c>
      <c r="D598" s="760" t="s">
        <v>3259</v>
      </c>
      <c r="E598" s="760" t="s">
        <v>3183</v>
      </c>
      <c r="F598" s="760" t="s">
        <v>91</v>
      </c>
      <c r="G598" s="760">
        <v>30000000</v>
      </c>
      <c r="H598" s="760">
        <v>30000000</v>
      </c>
      <c r="I598" s="760" t="s">
        <v>846</v>
      </c>
      <c r="J598" s="760" t="s">
        <v>846</v>
      </c>
      <c r="K598" s="760" t="s">
        <v>3541</v>
      </c>
      <c r="L598" s="761">
        <v>44580</v>
      </c>
      <c r="M598" s="761">
        <v>44944</v>
      </c>
      <c r="N598" s="760">
        <v>10000000</v>
      </c>
      <c r="O598" s="760">
        <v>120</v>
      </c>
      <c r="P598" s="760" t="s">
        <v>3542</v>
      </c>
      <c r="Q598" s="760" t="s">
        <v>846</v>
      </c>
      <c r="R598" s="760" t="s">
        <v>846</v>
      </c>
      <c r="S598" s="761">
        <v>45005</v>
      </c>
      <c r="T598" s="760" t="s">
        <v>3263</v>
      </c>
      <c r="U598" s="760" t="s">
        <v>846</v>
      </c>
      <c r="V598" s="762" t="s">
        <v>846</v>
      </c>
      <c r="W598" s="760" t="s">
        <v>846</v>
      </c>
      <c r="X598" s="760" t="s">
        <v>3273</v>
      </c>
      <c r="Y598" s="763" t="s">
        <v>3265</v>
      </c>
    </row>
    <row r="599" spans="1:25" s="158" customFormat="1">
      <c r="A599" s="759">
        <v>2022</v>
      </c>
      <c r="B599" s="760" t="s">
        <v>4763</v>
      </c>
      <c r="C599" s="760" t="s">
        <v>4764</v>
      </c>
      <c r="D599" s="760" t="s">
        <v>3259</v>
      </c>
      <c r="E599" s="760" t="s">
        <v>3183</v>
      </c>
      <c r="F599" s="760" t="s">
        <v>137</v>
      </c>
      <c r="G599" s="760">
        <v>40000000</v>
      </c>
      <c r="H599" s="760">
        <v>40000000</v>
      </c>
      <c r="I599" s="760" t="s">
        <v>846</v>
      </c>
      <c r="J599" s="760" t="s">
        <v>846</v>
      </c>
      <c r="K599" s="760" t="s">
        <v>3528</v>
      </c>
      <c r="L599" s="761">
        <v>44581</v>
      </c>
      <c r="M599" s="761">
        <v>44793</v>
      </c>
      <c r="N599" s="760">
        <v>0</v>
      </c>
      <c r="O599" s="760">
        <v>0</v>
      </c>
      <c r="P599" s="760" t="s">
        <v>4097</v>
      </c>
      <c r="Q599" s="760" t="s">
        <v>846</v>
      </c>
      <c r="R599" s="760" t="s">
        <v>846</v>
      </c>
      <c r="S599" s="761">
        <v>44986</v>
      </c>
      <c r="T599" s="760" t="s">
        <v>3263</v>
      </c>
      <c r="U599" s="760" t="s">
        <v>846</v>
      </c>
      <c r="V599" s="762" t="s">
        <v>846</v>
      </c>
      <c r="W599" s="760" t="s">
        <v>846</v>
      </c>
      <c r="X599" s="760" t="s">
        <v>3264</v>
      </c>
      <c r="Y599" s="763" t="s">
        <v>3265</v>
      </c>
    </row>
    <row r="600" spans="1:25" s="158" customFormat="1">
      <c r="A600" s="759">
        <v>2022</v>
      </c>
      <c r="B600" s="760" t="s">
        <v>4765</v>
      </c>
      <c r="C600" s="760" t="s">
        <v>4000</v>
      </c>
      <c r="D600" s="760" t="s">
        <v>3259</v>
      </c>
      <c r="E600" s="760" t="s">
        <v>3183</v>
      </c>
      <c r="F600" s="760" t="s">
        <v>3260</v>
      </c>
      <c r="G600" s="760">
        <v>66000000</v>
      </c>
      <c r="H600" s="760">
        <v>66000000</v>
      </c>
      <c r="I600" s="760" t="s">
        <v>846</v>
      </c>
      <c r="J600" s="760" t="s">
        <v>846</v>
      </c>
      <c r="K600" s="760" t="s">
        <v>3541</v>
      </c>
      <c r="L600" s="761">
        <v>44580</v>
      </c>
      <c r="M600" s="761">
        <v>44944</v>
      </c>
      <c r="N600" s="760">
        <v>22000000</v>
      </c>
      <c r="O600" s="760">
        <v>120</v>
      </c>
      <c r="P600" s="760" t="s">
        <v>3997</v>
      </c>
      <c r="Q600" s="760" t="s">
        <v>846</v>
      </c>
      <c r="R600" s="760" t="s">
        <v>846</v>
      </c>
      <c r="S600" s="761">
        <v>45005</v>
      </c>
      <c r="T600" s="760" t="s">
        <v>3263</v>
      </c>
      <c r="U600" s="760" t="s">
        <v>846</v>
      </c>
      <c r="V600" s="762" t="s">
        <v>846</v>
      </c>
      <c r="W600" s="760" t="s">
        <v>846</v>
      </c>
      <c r="X600" s="760" t="s">
        <v>3273</v>
      </c>
      <c r="Y600" s="763" t="s">
        <v>3265</v>
      </c>
    </row>
    <row r="601" spans="1:25" s="158" customFormat="1">
      <c r="A601" s="759">
        <v>2022</v>
      </c>
      <c r="B601" s="760" t="s">
        <v>4766</v>
      </c>
      <c r="C601" s="760" t="s">
        <v>4569</v>
      </c>
      <c r="D601" s="760" t="s">
        <v>3259</v>
      </c>
      <c r="E601" s="760" t="s">
        <v>3183</v>
      </c>
      <c r="F601" s="760" t="s">
        <v>4767</v>
      </c>
      <c r="G601" s="760">
        <v>41400000</v>
      </c>
      <c r="H601" s="760">
        <v>41400000</v>
      </c>
      <c r="I601" s="760" t="s">
        <v>846</v>
      </c>
      <c r="J601" s="760" t="s">
        <v>846</v>
      </c>
      <c r="K601" s="760" t="s">
        <v>4027</v>
      </c>
      <c r="L601" s="761">
        <v>44581</v>
      </c>
      <c r="M601" s="761">
        <v>44853</v>
      </c>
      <c r="N601" s="760">
        <v>13800000</v>
      </c>
      <c r="O601" s="760">
        <v>90</v>
      </c>
      <c r="P601" s="760" t="s">
        <v>4618</v>
      </c>
      <c r="Q601" s="760" t="s">
        <v>846</v>
      </c>
      <c r="R601" s="760" t="s">
        <v>846</v>
      </c>
      <c r="S601" s="761">
        <v>45005</v>
      </c>
      <c r="T601" s="760" t="s">
        <v>3263</v>
      </c>
      <c r="U601" s="760" t="s">
        <v>846</v>
      </c>
      <c r="V601" s="762" t="s">
        <v>846</v>
      </c>
      <c r="W601" s="760" t="s">
        <v>846</v>
      </c>
      <c r="X601" s="760" t="s">
        <v>3273</v>
      </c>
      <c r="Y601" s="763" t="s">
        <v>3265</v>
      </c>
    </row>
    <row r="602" spans="1:25" s="158" customFormat="1">
      <c r="A602" s="759">
        <v>2022</v>
      </c>
      <c r="B602" s="760" t="s">
        <v>4768</v>
      </c>
      <c r="C602" s="760" t="s">
        <v>4762</v>
      </c>
      <c r="D602" s="760" t="s">
        <v>3259</v>
      </c>
      <c r="E602" s="760" t="s">
        <v>3183</v>
      </c>
      <c r="F602" s="760" t="s">
        <v>106</v>
      </c>
      <c r="G602" s="760">
        <v>30000000</v>
      </c>
      <c r="H602" s="760">
        <v>30000000</v>
      </c>
      <c r="I602" s="760" t="s">
        <v>846</v>
      </c>
      <c r="J602" s="760" t="s">
        <v>846</v>
      </c>
      <c r="K602" s="760" t="s">
        <v>3541</v>
      </c>
      <c r="L602" s="761">
        <v>44582</v>
      </c>
      <c r="M602" s="761">
        <v>44946</v>
      </c>
      <c r="N602" s="760">
        <v>10000000</v>
      </c>
      <c r="O602" s="760">
        <v>120</v>
      </c>
      <c r="P602" s="760" t="s">
        <v>3542</v>
      </c>
      <c r="Q602" s="760" t="s">
        <v>846</v>
      </c>
      <c r="R602" s="760" t="s">
        <v>846</v>
      </c>
      <c r="S602" s="761">
        <v>45005</v>
      </c>
      <c r="T602" s="760" t="s">
        <v>3263</v>
      </c>
      <c r="U602" s="760" t="s">
        <v>846</v>
      </c>
      <c r="V602" s="762" t="s">
        <v>846</v>
      </c>
      <c r="W602" s="760" t="s">
        <v>846</v>
      </c>
      <c r="X602" s="760" t="s">
        <v>3273</v>
      </c>
      <c r="Y602" s="763" t="s">
        <v>3265</v>
      </c>
    </row>
    <row r="603" spans="1:25" s="158" customFormat="1">
      <c r="A603" s="759">
        <v>2022</v>
      </c>
      <c r="B603" s="760" t="s">
        <v>4769</v>
      </c>
      <c r="C603" s="760" t="s">
        <v>4770</v>
      </c>
      <c r="D603" s="760" t="s">
        <v>3259</v>
      </c>
      <c r="E603" s="760" t="s">
        <v>3183</v>
      </c>
      <c r="F603" s="760" t="s">
        <v>4210</v>
      </c>
      <c r="G603" s="760">
        <v>27000000</v>
      </c>
      <c r="H603" s="760">
        <v>27000000</v>
      </c>
      <c r="I603" s="760" t="s">
        <v>846</v>
      </c>
      <c r="J603" s="760" t="s">
        <v>846</v>
      </c>
      <c r="K603" s="760" t="s">
        <v>4027</v>
      </c>
      <c r="L603" s="761">
        <v>44580</v>
      </c>
      <c r="M603" s="761">
        <v>44883</v>
      </c>
      <c r="N603" s="760">
        <v>9000000</v>
      </c>
      <c r="O603" s="760">
        <v>90</v>
      </c>
      <c r="P603" s="760" t="s">
        <v>115</v>
      </c>
      <c r="Q603" s="760" t="s">
        <v>846</v>
      </c>
      <c r="R603" s="760" t="s">
        <v>846</v>
      </c>
      <c r="S603" s="761">
        <v>45013</v>
      </c>
      <c r="T603" s="760" t="s">
        <v>3263</v>
      </c>
      <c r="U603" s="760" t="s">
        <v>846</v>
      </c>
      <c r="V603" s="762" t="s">
        <v>846</v>
      </c>
      <c r="W603" s="760" t="s">
        <v>846</v>
      </c>
      <c r="X603" s="760" t="s">
        <v>3273</v>
      </c>
      <c r="Y603" s="763" t="s">
        <v>3265</v>
      </c>
    </row>
    <row r="604" spans="1:25" s="158" customFormat="1">
      <c r="A604" s="759">
        <v>2022</v>
      </c>
      <c r="B604" s="760" t="s">
        <v>4771</v>
      </c>
      <c r="C604" s="760" t="s">
        <v>4772</v>
      </c>
      <c r="D604" s="760" t="s">
        <v>3259</v>
      </c>
      <c r="E604" s="760" t="s">
        <v>3183</v>
      </c>
      <c r="F604" s="760" t="s">
        <v>244</v>
      </c>
      <c r="G604" s="760">
        <v>44100000</v>
      </c>
      <c r="H604" s="760">
        <v>44100000</v>
      </c>
      <c r="I604" s="760" t="s">
        <v>846</v>
      </c>
      <c r="J604" s="760" t="s">
        <v>846</v>
      </c>
      <c r="K604" s="760" t="s">
        <v>4027</v>
      </c>
      <c r="L604" s="761">
        <v>44581</v>
      </c>
      <c r="M604" s="761">
        <v>44853</v>
      </c>
      <c r="N604" s="760">
        <v>14700000</v>
      </c>
      <c r="O604" s="760">
        <v>90</v>
      </c>
      <c r="P604" s="760" t="s">
        <v>4618</v>
      </c>
      <c r="Q604" s="760" t="s">
        <v>846</v>
      </c>
      <c r="R604" s="760" t="s">
        <v>846</v>
      </c>
      <c r="S604" s="761">
        <v>45013</v>
      </c>
      <c r="T604" s="760" t="s">
        <v>3263</v>
      </c>
      <c r="U604" s="760" t="s">
        <v>846</v>
      </c>
      <c r="V604" s="762" t="s">
        <v>846</v>
      </c>
      <c r="W604" s="760" t="s">
        <v>846</v>
      </c>
      <c r="X604" s="760" t="s">
        <v>3273</v>
      </c>
      <c r="Y604" s="763" t="s">
        <v>3265</v>
      </c>
    </row>
    <row r="605" spans="1:25" s="158" customFormat="1">
      <c r="A605" s="759">
        <v>2022</v>
      </c>
      <c r="B605" s="760" t="s">
        <v>4773</v>
      </c>
      <c r="C605" s="760" t="s">
        <v>4774</v>
      </c>
      <c r="D605" s="760" t="s">
        <v>3259</v>
      </c>
      <c r="E605" s="760" t="s">
        <v>3183</v>
      </c>
      <c r="F605" s="760" t="s">
        <v>93</v>
      </c>
      <c r="G605" s="760">
        <v>41220000</v>
      </c>
      <c r="H605" s="760">
        <v>41220000</v>
      </c>
      <c r="I605" s="760" t="s">
        <v>846</v>
      </c>
      <c r="J605" s="760" t="s">
        <v>846</v>
      </c>
      <c r="K605" s="760" t="s">
        <v>4027</v>
      </c>
      <c r="L605" s="761">
        <v>44580</v>
      </c>
      <c r="M605" s="761">
        <v>44852</v>
      </c>
      <c r="N605" s="760">
        <v>13740000</v>
      </c>
      <c r="O605" s="760">
        <v>90</v>
      </c>
      <c r="P605" s="760" t="s">
        <v>4006</v>
      </c>
      <c r="Q605" s="760" t="s">
        <v>846</v>
      </c>
      <c r="R605" s="760" t="s">
        <v>846</v>
      </c>
      <c r="S605" s="761">
        <v>45013</v>
      </c>
      <c r="T605" s="760" t="s">
        <v>3263</v>
      </c>
      <c r="U605" s="760" t="s">
        <v>846</v>
      </c>
      <c r="V605" s="762" t="s">
        <v>846</v>
      </c>
      <c r="W605" s="760" t="s">
        <v>846</v>
      </c>
      <c r="X605" s="760" t="s">
        <v>3273</v>
      </c>
      <c r="Y605" s="763" t="s">
        <v>3265</v>
      </c>
    </row>
    <row r="606" spans="1:25" s="158" customFormat="1">
      <c r="A606" s="759">
        <v>2022</v>
      </c>
      <c r="B606" s="760" t="s">
        <v>4775</v>
      </c>
      <c r="C606" s="760" t="s">
        <v>4776</v>
      </c>
      <c r="D606" s="760" t="s">
        <v>3259</v>
      </c>
      <c r="E606" s="760" t="s">
        <v>3183</v>
      </c>
      <c r="F606" s="760" t="s">
        <v>3570</v>
      </c>
      <c r="G606" s="760">
        <v>48600000</v>
      </c>
      <c r="H606" s="760">
        <v>48600000</v>
      </c>
      <c r="I606" s="760" t="s">
        <v>846</v>
      </c>
      <c r="J606" s="760" t="s">
        <v>846</v>
      </c>
      <c r="K606" s="760" t="s">
        <v>4027</v>
      </c>
      <c r="L606" s="761">
        <v>44580</v>
      </c>
      <c r="M606" s="761">
        <v>44852</v>
      </c>
      <c r="N606" s="760">
        <v>16200000</v>
      </c>
      <c r="O606" s="760">
        <v>90</v>
      </c>
      <c r="P606" s="760" t="s">
        <v>103</v>
      </c>
      <c r="Q606" s="760" t="s">
        <v>846</v>
      </c>
      <c r="R606" s="760" t="s">
        <v>846</v>
      </c>
      <c r="S606" s="761">
        <v>45013</v>
      </c>
      <c r="T606" s="760" t="s">
        <v>3263</v>
      </c>
      <c r="U606" s="760" t="s">
        <v>846</v>
      </c>
      <c r="V606" s="762" t="s">
        <v>846</v>
      </c>
      <c r="W606" s="760" t="s">
        <v>846</v>
      </c>
      <c r="X606" s="760" t="s">
        <v>3273</v>
      </c>
      <c r="Y606" s="763" t="s">
        <v>3265</v>
      </c>
    </row>
    <row r="607" spans="1:25" s="158" customFormat="1">
      <c r="A607" s="759">
        <v>2022</v>
      </c>
      <c r="B607" s="760" t="s">
        <v>4777</v>
      </c>
      <c r="C607" s="760" t="s">
        <v>4778</v>
      </c>
      <c r="D607" s="760" t="s">
        <v>3259</v>
      </c>
      <c r="E607" s="760" t="s">
        <v>3183</v>
      </c>
      <c r="F607" s="760" t="s">
        <v>176</v>
      </c>
      <c r="G607" s="760">
        <v>44400000</v>
      </c>
      <c r="H607" s="760">
        <v>44400000</v>
      </c>
      <c r="I607" s="760" t="s">
        <v>846</v>
      </c>
      <c r="J607" s="760" t="s">
        <v>846</v>
      </c>
      <c r="K607" s="760" t="s">
        <v>3541</v>
      </c>
      <c r="L607" s="761">
        <v>44581</v>
      </c>
      <c r="M607" s="761">
        <v>44945</v>
      </c>
      <c r="N607" s="760">
        <v>14800000</v>
      </c>
      <c r="O607" s="760">
        <v>120</v>
      </c>
      <c r="P607" s="760" t="s">
        <v>134</v>
      </c>
      <c r="Q607" s="760" t="s">
        <v>846</v>
      </c>
      <c r="R607" s="760" t="s">
        <v>846</v>
      </c>
      <c r="S607" s="761">
        <v>45137</v>
      </c>
      <c r="T607" s="760" t="s">
        <v>3263</v>
      </c>
      <c r="U607" s="760" t="s">
        <v>846</v>
      </c>
      <c r="V607" s="762" t="s">
        <v>846</v>
      </c>
      <c r="W607" s="760" t="s">
        <v>846</v>
      </c>
      <c r="X607" s="760" t="s">
        <v>3273</v>
      </c>
      <c r="Y607" s="763" t="s">
        <v>3265</v>
      </c>
    </row>
    <row r="608" spans="1:25" s="158" customFormat="1">
      <c r="A608" s="759">
        <v>2022</v>
      </c>
      <c r="B608" s="760" t="s">
        <v>4779</v>
      </c>
      <c r="C608" s="760" t="s">
        <v>4780</v>
      </c>
      <c r="D608" s="760" t="s">
        <v>3259</v>
      </c>
      <c r="E608" s="760" t="s">
        <v>3183</v>
      </c>
      <c r="F608" s="760" t="s">
        <v>289</v>
      </c>
      <c r="G608" s="760">
        <v>41400000</v>
      </c>
      <c r="H608" s="760">
        <v>41400000</v>
      </c>
      <c r="I608" s="760" t="s">
        <v>846</v>
      </c>
      <c r="J608" s="760" t="s">
        <v>846</v>
      </c>
      <c r="K608" s="760" t="s">
        <v>4027</v>
      </c>
      <c r="L608" s="761">
        <v>44582</v>
      </c>
      <c r="M608" s="761">
        <v>44854</v>
      </c>
      <c r="N608" s="760">
        <v>13800000</v>
      </c>
      <c r="O608" s="760">
        <v>90</v>
      </c>
      <c r="P608" s="760" t="s">
        <v>4028</v>
      </c>
      <c r="Q608" s="760" t="s">
        <v>846</v>
      </c>
      <c r="R608" s="760" t="s">
        <v>846</v>
      </c>
      <c r="S608" s="761">
        <v>45098</v>
      </c>
      <c r="T608" s="760" t="s">
        <v>3263</v>
      </c>
      <c r="U608" s="760" t="s">
        <v>846</v>
      </c>
      <c r="V608" s="762" t="s">
        <v>846</v>
      </c>
      <c r="W608" s="760" t="s">
        <v>846</v>
      </c>
      <c r="X608" s="760" t="s">
        <v>3273</v>
      </c>
      <c r="Y608" s="763" t="s">
        <v>3265</v>
      </c>
    </row>
    <row r="609" spans="1:25" s="158" customFormat="1">
      <c r="A609" s="759">
        <v>2022</v>
      </c>
      <c r="B609" s="760" t="s">
        <v>4781</v>
      </c>
      <c r="C609" s="760" t="s">
        <v>4099</v>
      </c>
      <c r="D609" s="760" t="s">
        <v>3259</v>
      </c>
      <c r="E609" s="760" t="s">
        <v>3183</v>
      </c>
      <c r="F609" s="760" t="s">
        <v>3412</v>
      </c>
      <c r="G609" s="760">
        <v>19800000</v>
      </c>
      <c r="H609" s="760">
        <v>19800000</v>
      </c>
      <c r="I609" s="760" t="s">
        <v>846</v>
      </c>
      <c r="J609" s="760" t="s">
        <v>846</v>
      </c>
      <c r="K609" s="760" t="s">
        <v>4027</v>
      </c>
      <c r="L609" s="761">
        <v>44582</v>
      </c>
      <c r="M609" s="761">
        <v>44854</v>
      </c>
      <c r="N609" s="760">
        <v>6600000</v>
      </c>
      <c r="O609" s="760">
        <v>90</v>
      </c>
      <c r="P609" s="760" t="s">
        <v>4618</v>
      </c>
      <c r="Q609" s="760" t="s">
        <v>846</v>
      </c>
      <c r="R609" s="760" t="s">
        <v>846</v>
      </c>
      <c r="S609" s="761">
        <v>45008</v>
      </c>
      <c r="T609" s="760" t="s">
        <v>3263</v>
      </c>
      <c r="U609" s="760" t="s">
        <v>846</v>
      </c>
      <c r="V609" s="762" t="s">
        <v>846</v>
      </c>
      <c r="W609" s="760" t="s">
        <v>846</v>
      </c>
      <c r="X609" s="760" t="s">
        <v>3273</v>
      </c>
      <c r="Y609" s="763" t="s">
        <v>3265</v>
      </c>
    </row>
    <row r="610" spans="1:25" s="158" customFormat="1">
      <c r="A610" s="759">
        <v>2022</v>
      </c>
      <c r="B610" s="760" t="s">
        <v>4782</v>
      </c>
      <c r="C610" s="760" t="s">
        <v>4783</v>
      </c>
      <c r="D610" s="760" t="s">
        <v>3259</v>
      </c>
      <c r="E610" s="760" t="s">
        <v>3183</v>
      </c>
      <c r="F610" s="760" t="s">
        <v>4031</v>
      </c>
      <c r="G610" s="760">
        <v>60000000</v>
      </c>
      <c r="H610" s="760">
        <v>60000000</v>
      </c>
      <c r="I610" s="760" t="s">
        <v>846</v>
      </c>
      <c r="J610" s="760" t="s">
        <v>846</v>
      </c>
      <c r="K610" s="760" t="s">
        <v>3541</v>
      </c>
      <c r="L610" s="761">
        <v>44581</v>
      </c>
      <c r="M610" s="761">
        <v>44945</v>
      </c>
      <c r="N610" s="760">
        <v>20000000</v>
      </c>
      <c r="O610" s="760">
        <v>120</v>
      </c>
      <c r="P610" s="760" t="s">
        <v>4192</v>
      </c>
      <c r="Q610" s="760" t="s">
        <v>846</v>
      </c>
      <c r="R610" s="760" t="s">
        <v>846</v>
      </c>
      <c r="S610" s="761">
        <v>45008</v>
      </c>
      <c r="T610" s="760" t="s">
        <v>3263</v>
      </c>
      <c r="U610" s="760" t="s">
        <v>846</v>
      </c>
      <c r="V610" s="762" t="s">
        <v>846</v>
      </c>
      <c r="W610" s="760" t="s">
        <v>846</v>
      </c>
      <c r="X610" s="760" t="s">
        <v>3273</v>
      </c>
      <c r="Y610" s="763" t="s">
        <v>3265</v>
      </c>
    </row>
    <row r="611" spans="1:25" s="158" customFormat="1">
      <c r="A611" s="759">
        <v>2022</v>
      </c>
      <c r="B611" s="760" t="s">
        <v>4784</v>
      </c>
      <c r="C611" s="760" t="s">
        <v>4785</v>
      </c>
      <c r="D611" s="760" t="s">
        <v>3259</v>
      </c>
      <c r="E611" s="760" t="s">
        <v>3183</v>
      </c>
      <c r="F611" s="760" t="s">
        <v>56</v>
      </c>
      <c r="G611" s="760">
        <v>69000000</v>
      </c>
      <c r="H611" s="760">
        <v>69000000</v>
      </c>
      <c r="I611" s="760" t="s">
        <v>846</v>
      </c>
      <c r="J611" s="760" t="s">
        <v>846</v>
      </c>
      <c r="K611" s="760" t="s">
        <v>4786</v>
      </c>
      <c r="L611" s="761">
        <v>44582</v>
      </c>
      <c r="M611" s="761">
        <v>44930</v>
      </c>
      <c r="N611" s="760">
        <v>21000000</v>
      </c>
      <c r="O611" s="760">
        <v>105</v>
      </c>
      <c r="P611" s="760" t="s">
        <v>103</v>
      </c>
      <c r="Q611" s="760" t="s">
        <v>846</v>
      </c>
      <c r="R611" s="760" t="s">
        <v>846</v>
      </c>
      <c r="S611" s="761">
        <v>45008</v>
      </c>
      <c r="T611" s="760" t="s">
        <v>3263</v>
      </c>
      <c r="U611" s="760" t="s">
        <v>846</v>
      </c>
      <c r="V611" s="762" t="s">
        <v>846</v>
      </c>
      <c r="W611" s="760" t="s">
        <v>846</v>
      </c>
      <c r="X611" s="760" t="s">
        <v>3273</v>
      </c>
      <c r="Y611" s="763" t="s">
        <v>3265</v>
      </c>
    </row>
    <row r="612" spans="1:25" s="158" customFormat="1">
      <c r="A612" s="759">
        <v>2022</v>
      </c>
      <c r="B612" s="760" t="s">
        <v>4787</v>
      </c>
      <c r="C612" s="760" t="s">
        <v>4788</v>
      </c>
      <c r="D612" s="760" t="s">
        <v>3259</v>
      </c>
      <c r="E612" s="760" t="s">
        <v>3183</v>
      </c>
      <c r="F612" s="760" t="s">
        <v>1263</v>
      </c>
      <c r="G612" s="760">
        <v>19800000</v>
      </c>
      <c r="H612" s="760">
        <v>19800000</v>
      </c>
      <c r="I612" s="760" t="s">
        <v>846</v>
      </c>
      <c r="J612" s="760" t="s">
        <v>846</v>
      </c>
      <c r="K612" s="760" t="s">
        <v>4027</v>
      </c>
      <c r="L612" s="761">
        <v>44585</v>
      </c>
      <c r="M612" s="761">
        <v>44857</v>
      </c>
      <c r="N612" s="760">
        <v>6600000</v>
      </c>
      <c r="O612" s="760">
        <v>90</v>
      </c>
      <c r="P612" s="760" t="s">
        <v>228</v>
      </c>
      <c r="Q612" s="760" t="s">
        <v>846</v>
      </c>
      <c r="R612" s="760" t="s">
        <v>846</v>
      </c>
      <c r="S612" s="761">
        <v>45008</v>
      </c>
      <c r="T612" s="760" t="s">
        <v>3263</v>
      </c>
      <c r="U612" s="760" t="s">
        <v>846</v>
      </c>
      <c r="V612" s="762" t="s">
        <v>846</v>
      </c>
      <c r="W612" s="760" t="s">
        <v>846</v>
      </c>
      <c r="X612" s="760" t="s">
        <v>3273</v>
      </c>
      <c r="Y612" s="763" t="s">
        <v>3265</v>
      </c>
    </row>
    <row r="613" spans="1:25" s="158" customFormat="1">
      <c r="A613" s="759">
        <v>2022</v>
      </c>
      <c r="B613" s="760" t="s">
        <v>4789</v>
      </c>
      <c r="C613" s="760" t="s">
        <v>4790</v>
      </c>
      <c r="D613" s="760" t="s">
        <v>3259</v>
      </c>
      <c r="E613" s="760" t="s">
        <v>3183</v>
      </c>
      <c r="F613" s="760" t="s">
        <v>245</v>
      </c>
      <c r="G613" s="760">
        <v>34200000</v>
      </c>
      <c r="H613" s="760">
        <v>34200000</v>
      </c>
      <c r="I613" s="760" t="s">
        <v>846</v>
      </c>
      <c r="J613" s="760" t="s">
        <v>846</v>
      </c>
      <c r="K613" s="760" t="s">
        <v>4027</v>
      </c>
      <c r="L613" s="761">
        <v>44581</v>
      </c>
      <c r="M613" s="761">
        <v>44853</v>
      </c>
      <c r="N613" s="760">
        <v>11400000</v>
      </c>
      <c r="O613" s="760">
        <v>90</v>
      </c>
      <c r="P613" s="760" t="s">
        <v>228</v>
      </c>
      <c r="Q613" s="760" t="s">
        <v>846</v>
      </c>
      <c r="R613" s="760" t="s">
        <v>846</v>
      </c>
      <c r="S613" s="761">
        <v>45008</v>
      </c>
      <c r="T613" s="760" t="s">
        <v>3263</v>
      </c>
      <c r="U613" s="760" t="s">
        <v>846</v>
      </c>
      <c r="V613" s="762" t="s">
        <v>846</v>
      </c>
      <c r="W613" s="760" t="s">
        <v>846</v>
      </c>
      <c r="X613" s="760" t="s">
        <v>3273</v>
      </c>
      <c r="Y613" s="763" t="s">
        <v>3265</v>
      </c>
    </row>
    <row r="614" spans="1:25" s="158" customFormat="1">
      <c r="A614" s="759">
        <v>2022</v>
      </c>
      <c r="B614" s="760" t="s">
        <v>4791</v>
      </c>
      <c r="C614" s="760" t="s">
        <v>4792</v>
      </c>
      <c r="D614" s="760" t="s">
        <v>3259</v>
      </c>
      <c r="E614" s="760" t="s">
        <v>3183</v>
      </c>
      <c r="F614" s="760" t="s">
        <v>4793</v>
      </c>
      <c r="G614" s="760">
        <v>38400000</v>
      </c>
      <c r="H614" s="760">
        <v>38400000</v>
      </c>
      <c r="I614" s="760" t="s">
        <v>846</v>
      </c>
      <c r="J614" s="760" t="s">
        <v>846</v>
      </c>
      <c r="K614" s="760" t="s">
        <v>3528</v>
      </c>
      <c r="L614" s="761">
        <v>44581</v>
      </c>
      <c r="M614" s="761">
        <v>44823</v>
      </c>
      <c r="N614" s="760">
        <v>9600000</v>
      </c>
      <c r="O614" s="760">
        <v>60</v>
      </c>
      <c r="P614" s="760" t="s">
        <v>228</v>
      </c>
      <c r="Q614" s="760" t="s">
        <v>846</v>
      </c>
      <c r="R614" s="760" t="s">
        <v>846</v>
      </c>
      <c r="S614" s="761">
        <v>45008</v>
      </c>
      <c r="T614" s="760" t="s">
        <v>3263</v>
      </c>
      <c r="U614" s="760" t="s">
        <v>846</v>
      </c>
      <c r="V614" s="762" t="s">
        <v>846</v>
      </c>
      <c r="W614" s="760" t="s">
        <v>846</v>
      </c>
      <c r="X614" s="760" t="s">
        <v>3273</v>
      </c>
      <c r="Y614" s="763" t="s">
        <v>3265</v>
      </c>
    </row>
    <row r="615" spans="1:25" s="158" customFormat="1">
      <c r="A615" s="759">
        <v>2022</v>
      </c>
      <c r="B615" s="760" t="s">
        <v>4794</v>
      </c>
      <c r="C615" s="760" t="s">
        <v>4795</v>
      </c>
      <c r="D615" s="760" t="s">
        <v>3259</v>
      </c>
      <c r="E615" s="760" t="s">
        <v>3183</v>
      </c>
      <c r="F615" s="760" t="s">
        <v>331</v>
      </c>
      <c r="G615" s="760">
        <v>45000000</v>
      </c>
      <c r="H615" s="760">
        <v>45000000</v>
      </c>
      <c r="I615" s="760" t="s">
        <v>846</v>
      </c>
      <c r="J615" s="760" t="s">
        <v>846</v>
      </c>
      <c r="K615" s="760" t="s">
        <v>4027</v>
      </c>
      <c r="L615" s="761">
        <v>44582</v>
      </c>
      <c r="M615" s="761">
        <v>44854</v>
      </c>
      <c r="N615" s="760">
        <v>15000000</v>
      </c>
      <c r="O615" s="760">
        <v>90</v>
      </c>
      <c r="P615" s="760" t="s">
        <v>137</v>
      </c>
      <c r="Q615" s="760" t="s">
        <v>846</v>
      </c>
      <c r="R615" s="760" t="s">
        <v>846</v>
      </c>
      <c r="S615" s="761">
        <v>45008</v>
      </c>
      <c r="T615" s="760" t="s">
        <v>3263</v>
      </c>
      <c r="U615" s="760" t="s">
        <v>846</v>
      </c>
      <c r="V615" s="762" t="s">
        <v>846</v>
      </c>
      <c r="W615" s="760" t="s">
        <v>846</v>
      </c>
      <c r="X615" s="760" t="s">
        <v>3273</v>
      </c>
      <c r="Y615" s="763" t="s">
        <v>3265</v>
      </c>
    </row>
    <row r="616" spans="1:25" s="158" customFormat="1">
      <c r="A616" s="759">
        <v>2022</v>
      </c>
      <c r="B616" s="760" t="s">
        <v>4796</v>
      </c>
      <c r="C616" s="760" t="s">
        <v>4797</v>
      </c>
      <c r="D616" s="760" t="s">
        <v>3259</v>
      </c>
      <c r="E616" s="760" t="s">
        <v>3183</v>
      </c>
      <c r="F616" s="760" t="s">
        <v>279</v>
      </c>
      <c r="G616" s="760">
        <v>41400000</v>
      </c>
      <c r="H616" s="760">
        <v>41400000</v>
      </c>
      <c r="I616" s="760" t="s">
        <v>846</v>
      </c>
      <c r="J616" s="760" t="s">
        <v>846</v>
      </c>
      <c r="K616" s="760" t="s">
        <v>4027</v>
      </c>
      <c r="L616" s="761">
        <v>44585</v>
      </c>
      <c r="M616" s="761">
        <v>44857</v>
      </c>
      <c r="N616" s="760">
        <v>13800000</v>
      </c>
      <c r="O616" s="760">
        <v>90</v>
      </c>
      <c r="P616" s="760" t="s">
        <v>4006</v>
      </c>
      <c r="Q616" s="760" t="s">
        <v>846</v>
      </c>
      <c r="R616" s="760" t="s">
        <v>846</v>
      </c>
      <c r="S616" s="761">
        <v>45005</v>
      </c>
      <c r="T616" s="760" t="s">
        <v>3263</v>
      </c>
      <c r="U616" s="760" t="s">
        <v>846</v>
      </c>
      <c r="V616" s="762" t="s">
        <v>846</v>
      </c>
      <c r="W616" s="760" t="s">
        <v>846</v>
      </c>
      <c r="X616" s="760" t="s">
        <v>3273</v>
      </c>
      <c r="Y616" s="763" t="s">
        <v>3265</v>
      </c>
    </row>
    <row r="617" spans="1:25" s="158" customFormat="1">
      <c r="A617" s="759">
        <v>2022</v>
      </c>
      <c r="B617" s="760" t="s">
        <v>4798</v>
      </c>
      <c r="C617" s="760" t="s">
        <v>4799</v>
      </c>
      <c r="D617" s="760" t="s">
        <v>3259</v>
      </c>
      <c r="E617" s="760" t="s">
        <v>3183</v>
      </c>
      <c r="F617" s="760" t="s">
        <v>4361</v>
      </c>
      <c r="G617" s="760">
        <v>41220000</v>
      </c>
      <c r="H617" s="760">
        <v>41220000</v>
      </c>
      <c r="I617" s="760" t="s">
        <v>846</v>
      </c>
      <c r="J617" s="760" t="s">
        <v>846</v>
      </c>
      <c r="K617" s="760" t="s">
        <v>4027</v>
      </c>
      <c r="L617" s="761">
        <v>44582</v>
      </c>
      <c r="M617" s="761">
        <v>44854</v>
      </c>
      <c r="N617" s="760">
        <v>13740000</v>
      </c>
      <c r="O617" s="760">
        <v>90</v>
      </c>
      <c r="P617" s="760" t="s">
        <v>3542</v>
      </c>
      <c r="Q617" s="760" t="s">
        <v>846</v>
      </c>
      <c r="R617" s="760" t="s">
        <v>846</v>
      </c>
      <c r="S617" s="761">
        <v>45005</v>
      </c>
      <c r="T617" s="760" t="s">
        <v>3263</v>
      </c>
      <c r="U617" s="760" t="s">
        <v>846</v>
      </c>
      <c r="V617" s="762" t="s">
        <v>846</v>
      </c>
      <c r="W617" s="760" t="s">
        <v>846</v>
      </c>
      <c r="X617" s="760" t="s">
        <v>3273</v>
      </c>
      <c r="Y617" s="763" t="s">
        <v>3265</v>
      </c>
    </row>
    <row r="618" spans="1:25" s="158" customFormat="1">
      <c r="A618" s="759">
        <v>2022</v>
      </c>
      <c r="B618" s="760" t="s">
        <v>4800</v>
      </c>
      <c r="C618" s="760" t="s">
        <v>4750</v>
      </c>
      <c r="D618" s="760" t="s">
        <v>3259</v>
      </c>
      <c r="E618" s="760" t="s">
        <v>3183</v>
      </c>
      <c r="F618" s="760" t="s">
        <v>3573</v>
      </c>
      <c r="G618" s="760">
        <v>24933333</v>
      </c>
      <c r="H618" s="760">
        <v>24933333</v>
      </c>
      <c r="I618" s="760" t="s">
        <v>846</v>
      </c>
      <c r="J618" s="760" t="s">
        <v>846</v>
      </c>
      <c r="K618" s="760" t="s">
        <v>4036</v>
      </c>
      <c r="L618" s="761">
        <v>44582</v>
      </c>
      <c r="M618" s="761">
        <v>44854</v>
      </c>
      <c r="N618" s="760">
        <v>7333333</v>
      </c>
      <c r="O618" s="760">
        <v>100</v>
      </c>
      <c r="P618" s="760" t="s">
        <v>4028</v>
      </c>
      <c r="Q618" s="760" t="s">
        <v>846</v>
      </c>
      <c r="R618" s="760" t="s">
        <v>846</v>
      </c>
      <c r="S618" s="761">
        <v>45206</v>
      </c>
      <c r="T618" s="760" t="s">
        <v>3263</v>
      </c>
      <c r="U618" s="760" t="s">
        <v>846</v>
      </c>
      <c r="V618" s="762" t="s">
        <v>846</v>
      </c>
      <c r="W618" s="760" t="s">
        <v>846</v>
      </c>
      <c r="X618" s="760" t="s">
        <v>3264</v>
      </c>
      <c r="Y618" s="763" t="s">
        <v>3265</v>
      </c>
    </row>
    <row r="619" spans="1:25" s="158" customFormat="1">
      <c r="A619" s="759">
        <v>2022</v>
      </c>
      <c r="B619" s="760" t="s">
        <v>4801</v>
      </c>
      <c r="C619" s="760" t="s">
        <v>4352</v>
      </c>
      <c r="D619" s="760" t="s">
        <v>3259</v>
      </c>
      <c r="E619" s="760" t="s">
        <v>3183</v>
      </c>
      <c r="F619" s="760" t="s">
        <v>1373</v>
      </c>
      <c r="G619" s="760">
        <v>44100000</v>
      </c>
      <c r="H619" s="760">
        <v>44100000</v>
      </c>
      <c r="I619" s="760" t="s">
        <v>846</v>
      </c>
      <c r="J619" s="760" t="s">
        <v>846</v>
      </c>
      <c r="K619" s="760" t="s">
        <v>4027</v>
      </c>
      <c r="L619" s="761">
        <v>44582</v>
      </c>
      <c r="M619" s="761">
        <v>44854</v>
      </c>
      <c r="N619" s="760">
        <v>14700000</v>
      </c>
      <c r="O619" s="760">
        <v>90</v>
      </c>
      <c r="P619" s="760" t="s">
        <v>4618</v>
      </c>
      <c r="Q619" s="760" t="s">
        <v>846</v>
      </c>
      <c r="R619" s="760" t="s">
        <v>846</v>
      </c>
      <c r="S619" s="761">
        <v>45005</v>
      </c>
      <c r="T619" s="760" t="s">
        <v>3263</v>
      </c>
      <c r="U619" s="760" t="s">
        <v>846</v>
      </c>
      <c r="V619" s="762" t="s">
        <v>846</v>
      </c>
      <c r="W619" s="760" t="s">
        <v>846</v>
      </c>
      <c r="X619" s="760" t="s">
        <v>3273</v>
      </c>
      <c r="Y619" s="763" t="s">
        <v>3265</v>
      </c>
    </row>
    <row r="620" spans="1:25" s="158" customFormat="1">
      <c r="A620" s="759">
        <v>2022</v>
      </c>
      <c r="B620" s="760" t="s">
        <v>4802</v>
      </c>
      <c r="C620" s="760" t="s">
        <v>4754</v>
      </c>
      <c r="D620" s="760" t="s">
        <v>3259</v>
      </c>
      <c r="E620" s="760" t="s">
        <v>3183</v>
      </c>
      <c r="F620" s="760" t="s">
        <v>237</v>
      </c>
      <c r="G620" s="760">
        <v>17775000</v>
      </c>
      <c r="H620" s="760">
        <v>17775000</v>
      </c>
      <c r="I620" s="760" t="s">
        <v>846</v>
      </c>
      <c r="J620" s="760" t="s">
        <v>846</v>
      </c>
      <c r="K620" s="760" t="s">
        <v>4027</v>
      </c>
      <c r="L620" s="761">
        <v>44581</v>
      </c>
      <c r="M620" s="761">
        <v>44853</v>
      </c>
      <c r="N620" s="760">
        <v>5925000</v>
      </c>
      <c r="O620" s="760">
        <v>90</v>
      </c>
      <c r="P620" s="760" t="s">
        <v>3542</v>
      </c>
      <c r="Q620" s="760" t="s">
        <v>846</v>
      </c>
      <c r="R620" s="760" t="s">
        <v>846</v>
      </c>
      <c r="S620" s="761">
        <v>45005</v>
      </c>
      <c r="T620" s="760" t="s">
        <v>3263</v>
      </c>
      <c r="U620" s="760" t="s">
        <v>846</v>
      </c>
      <c r="V620" s="762" t="s">
        <v>846</v>
      </c>
      <c r="W620" s="760" t="s">
        <v>846</v>
      </c>
      <c r="X620" s="760" t="s">
        <v>3273</v>
      </c>
      <c r="Y620" s="763" t="s">
        <v>3265</v>
      </c>
    </row>
    <row r="621" spans="1:25" s="158" customFormat="1">
      <c r="A621" s="759">
        <v>2022</v>
      </c>
      <c r="B621" s="760" t="s">
        <v>4803</v>
      </c>
      <c r="C621" s="760" t="s">
        <v>4804</v>
      </c>
      <c r="D621" s="760" t="s">
        <v>3259</v>
      </c>
      <c r="E621" s="760" t="s">
        <v>3183</v>
      </c>
      <c r="F621" s="760" t="s">
        <v>248</v>
      </c>
      <c r="G621" s="760">
        <v>44100000</v>
      </c>
      <c r="H621" s="760">
        <v>44100000</v>
      </c>
      <c r="I621" s="760" t="s">
        <v>846</v>
      </c>
      <c r="J621" s="760" t="s">
        <v>846</v>
      </c>
      <c r="K621" s="760" t="s">
        <v>4027</v>
      </c>
      <c r="L621" s="761">
        <v>44585</v>
      </c>
      <c r="M621" s="761">
        <v>44857</v>
      </c>
      <c r="N621" s="760">
        <v>14700000</v>
      </c>
      <c r="O621" s="760">
        <v>90</v>
      </c>
      <c r="P621" s="760" t="s">
        <v>4805</v>
      </c>
      <c r="Q621" s="760" t="s">
        <v>846</v>
      </c>
      <c r="R621" s="760" t="s">
        <v>846</v>
      </c>
      <c r="S621" s="761">
        <v>45005</v>
      </c>
      <c r="T621" s="760" t="s">
        <v>3263</v>
      </c>
      <c r="U621" s="760" t="s">
        <v>846</v>
      </c>
      <c r="V621" s="762" t="s">
        <v>846</v>
      </c>
      <c r="W621" s="760" t="s">
        <v>846</v>
      </c>
      <c r="X621" s="760" t="s">
        <v>3273</v>
      </c>
      <c r="Y621" s="763" t="s">
        <v>3265</v>
      </c>
    </row>
    <row r="622" spans="1:25" s="158" customFormat="1">
      <c r="A622" s="759">
        <v>2022</v>
      </c>
      <c r="B622" s="760" t="s">
        <v>4806</v>
      </c>
      <c r="C622" s="760" t="s">
        <v>4807</v>
      </c>
      <c r="D622" s="760" t="s">
        <v>3259</v>
      </c>
      <c r="E622" s="760" t="s">
        <v>3183</v>
      </c>
      <c r="F622" s="760" t="s">
        <v>115</v>
      </c>
      <c r="G622" s="760">
        <v>63800000</v>
      </c>
      <c r="H622" s="760">
        <v>63800000</v>
      </c>
      <c r="I622" s="760" t="s">
        <v>846</v>
      </c>
      <c r="J622" s="760" t="s">
        <v>846</v>
      </c>
      <c r="K622" s="760" t="s">
        <v>3522</v>
      </c>
      <c r="L622" s="761">
        <v>44586</v>
      </c>
      <c r="M622" s="761">
        <v>44854</v>
      </c>
      <c r="N622" s="760">
        <v>17400000</v>
      </c>
      <c r="O622" s="760">
        <v>90</v>
      </c>
      <c r="P622" s="760" t="s">
        <v>4028</v>
      </c>
      <c r="Q622" s="760" t="s">
        <v>846</v>
      </c>
      <c r="R622" s="760" t="s">
        <v>846</v>
      </c>
      <c r="S622" s="761">
        <v>45005</v>
      </c>
      <c r="T622" s="760" t="s">
        <v>3263</v>
      </c>
      <c r="U622" s="760" t="s">
        <v>846</v>
      </c>
      <c r="V622" s="762" t="s">
        <v>846</v>
      </c>
      <c r="W622" s="760" t="s">
        <v>846</v>
      </c>
      <c r="X622" s="760" t="s">
        <v>3264</v>
      </c>
      <c r="Y622" s="763" t="s">
        <v>3265</v>
      </c>
    </row>
    <row r="623" spans="1:25" s="158" customFormat="1">
      <c r="A623" s="759">
        <v>2022</v>
      </c>
      <c r="B623" s="760" t="s">
        <v>4808</v>
      </c>
      <c r="C623" s="760" t="s">
        <v>4809</v>
      </c>
      <c r="D623" s="760" t="s">
        <v>3259</v>
      </c>
      <c r="E623" s="760" t="s">
        <v>3183</v>
      </c>
      <c r="F623" s="760" t="s">
        <v>3291</v>
      </c>
      <c r="G623" s="760">
        <v>95312140</v>
      </c>
      <c r="H623" s="760">
        <v>95312140</v>
      </c>
      <c r="I623" s="760" t="s">
        <v>846</v>
      </c>
      <c r="J623" s="760" t="s">
        <v>846</v>
      </c>
      <c r="K623" s="760" t="s">
        <v>4810</v>
      </c>
      <c r="L623" s="761">
        <v>44582</v>
      </c>
      <c r="M623" s="761">
        <v>44880</v>
      </c>
      <c r="N623" s="760">
        <v>30693740</v>
      </c>
      <c r="O623" s="760">
        <v>114</v>
      </c>
      <c r="P623" s="760" t="s">
        <v>103</v>
      </c>
      <c r="Q623" s="760" t="s">
        <v>846</v>
      </c>
      <c r="R623" s="760" t="s">
        <v>846</v>
      </c>
      <c r="S623" s="761">
        <v>45015</v>
      </c>
      <c r="T623" s="760" t="s">
        <v>3263</v>
      </c>
      <c r="U623" s="760" t="s">
        <v>846</v>
      </c>
      <c r="V623" s="762" t="s">
        <v>846</v>
      </c>
      <c r="W623" s="760" t="s">
        <v>846</v>
      </c>
      <c r="X623" s="760" t="s">
        <v>3264</v>
      </c>
      <c r="Y623" s="763" t="s">
        <v>3265</v>
      </c>
    </row>
    <row r="624" spans="1:25" s="158" customFormat="1">
      <c r="A624" s="759">
        <v>2022</v>
      </c>
      <c r="B624" s="760" t="s">
        <v>4811</v>
      </c>
      <c r="C624" s="760" t="s">
        <v>4411</v>
      </c>
      <c r="D624" s="760" t="s">
        <v>3259</v>
      </c>
      <c r="E624" s="760" t="s">
        <v>3183</v>
      </c>
      <c r="F624" s="760" t="s">
        <v>1393</v>
      </c>
      <c r="G624" s="760">
        <v>44100000</v>
      </c>
      <c r="H624" s="760">
        <v>44100000</v>
      </c>
      <c r="I624" s="760" t="s">
        <v>846</v>
      </c>
      <c r="J624" s="760" t="s">
        <v>846</v>
      </c>
      <c r="K624" s="760" t="s">
        <v>4027</v>
      </c>
      <c r="L624" s="761">
        <v>44581</v>
      </c>
      <c r="M624" s="761">
        <v>44853</v>
      </c>
      <c r="N624" s="760">
        <v>14700000</v>
      </c>
      <c r="O624" s="760">
        <v>90</v>
      </c>
      <c r="P624" s="760" t="s">
        <v>4618</v>
      </c>
      <c r="Q624" s="760" t="s">
        <v>846</v>
      </c>
      <c r="R624" s="760" t="s">
        <v>846</v>
      </c>
      <c r="S624" s="761">
        <v>45005</v>
      </c>
      <c r="T624" s="760" t="s">
        <v>3263</v>
      </c>
      <c r="U624" s="760" t="s">
        <v>846</v>
      </c>
      <c r="V624" s="762" t="s">
        <v>846</v>
      </c>
      <c r="W624" s="760" t="s">
        <v>846</v>
      </c>
      <c r="X624" s="760" t="s">
        <v>3273</v>
      </c>
      <c r="Y624" s="763" t="s">
        <v>3265</v>
      </c>
    </row>
    <row r="625" spans="1:25" s="158" customFormat="1">
      <c r="A625" s="759">
        <v>2022</v>
      </c>
      <c r="B625" s="760" t="s">
        <v>4812</v>
      </c>
      <c r="C625" s="760" t="s">
        <v>4000</v>
      </c>
      <c r="D625" s="760" t="s">
        <v>3259</v>
      </c>
      <c r="E625" s="760" t="s">
        <v>3183</v>
      </c>
      <c r="F625" s="760" t="s">
        <v>4016</v>
      </c>
      <c r="G625" s="760">
        <v>49500000</v>
      </c>
      <c r="H625" s="760">
        <v>49500000</v>
      </c>
      <c r="I625" s="760" t="s">
        <v>846</v>
      </c>
      <c r="J625" s="760" t="s">
        <v>846</v>
      </c>
      <c r="K625" s="760" t="s">
        <v>4027</v>
      </c>
      <c r="L625" s="761">
        <v>44581</v>
      </c>
      <c r="M625" s="761">
        <v>44853</v>
      </c>
      <c r="N625" s="760">
        <v>16500000</v>
      </c>
      <c r="O625" s="760">
        <v>90</v>
      </c>
      <c r="P625" s="760" t="s">
        <v>3997</v>
      </c>
      <c r="Q625" s="760" t="s">
        <v>846</v>
      </c>
      <c r="R625" s="760" t="s">
        <v>846</v>
      </c>
      <c r="S625" s="761">
        <v>45005</v>
      </c>
      <c r="T625" s="760" t="s">
        <v>3263</v>
      </c>
      <c r="U625" s="760" t="s">
        <v>846</v>
      </c>
      <c r="V625" s="762" t="s">
        <v>846</v>
      </c>
      <c r="W625" s="760" t="s">
        <v>846</v>
      </c>
      <c r="X625" s="760" t="s">
        <v>3273</v>
      </c>
      <c r="Y625" s="763" t="s">
        <v>3265</v>
      </c>
    </row>
    <row r="626" spans="1:25" s="158" customFormat="1">
      <c r="A626" s="759">
        <v>2022</v>
      </c>
      <c r="B626" s="760" t="s">
        <v>4813</v>
      </c>
      <c r="C626" s="760" t="s">
        <v>4569</v>
      </c>
      <c r="D626" s="760" t="s">
        <v>3259</v>
      </c>
      <c r="E626" s="760" t="s">
        <v>3183</v>
      </c>
      <c r="F626" s="760" t="s">
        <v>4814</v>
      </c>
      <c r="G626" s="760">
        <v>27600000</v>
      </c>
      <c r="H626" s="760">
        <v>27600000</v>
      </c>
      <c r="I626" s="760" t="s">
        <v>846</v>
      </c>
      <c r="J626" s="760" t="s">
        <v>846</v>
      </c>
      <c r="K626" s="760" t="s">
        <v>3261</v>
      </c>
      <c r="L626" s="761">
        <v>44585</v>
      </c>
      <c r="M626" s="761">
        <v>44796</v>
      </c>
      <c r="N626" s="760">
        <v>0</v>
      </c>
      <c r="O626" s="760">
        <v>0</v>
      </c>
      <c r="P626" s="760" t="s">
        <v>4028</v>
      </c>
      <c r="Q626" s="760" t="s">
        <v>846</v>
      </c>
      <c r="R626" s="760" t="s">
        <v>846</v>
      </c>
      <c r="S626" s="761">
        <v>45005</v>
      </c>
      <c r="T626" s="760" t="s">
        <v>3263</v>
      </c>
      <c r="U626" s="760" t="s">
        <v>846</v>
      </c>
      <c r="V626" s="762" t="s">
        <v>846</v>
      </c>
      <c r="W626" s="760" t="s">
        <v>846</v>
      </c>
      <c r="X626" s="760" t="s">
        <v>3273</v>
      </c>
      <c r="Y626" s="763" t="s">
        <v>3265</v>
      </c>
    </row>
    <row r="627" spans="1:25" s="158" customFormat="1">
      <c r="A627" s="759">
        <v>2022</v>
      </c>
      <c r="B627" s="760" t="s">
        <v>4815</v>
      </c>
      <c r="C627" s="760" t="s">
        <v>4816</v>
      </c>
      <c r="D627" s="760" t="s">
        <v>3259</v>
      </c>
      <c r="E627" s="760" t="s">
        <v>3183</v>
      </c>
      <c r="F627" s="760" t="s">
        <v>112</v>
      </c>
      <c r="G627" s="760">
        <v>22500000</v>
      </c>
      <c r="H627" s="760">
        <v>22500000</v>
      </c>
      <c r="I627" s="760" t="s">
        <v>846</v>
      </c>
      <c r="J627" s="760" t="s">
        <v>846</v>
      </c>
      <c r="K627" s="760" t="s">
        <v>4027</v>
      </c>
      <c r="L627" s="761">
        <v>44582</v>
      </c>
      <c r="M627" s="761">
        <v>44854</v>
      </c>
      <c r="N627" s="760">
        <v>7500000</v>
      </c>
      <c r="O627" s="760">
        <v>90</v>
      </c>
      <c r="P627" s="760" t="s">
        <v>228</v>
      </c>
      <c r="Q627" s="760" t="s">
        <v>846</v>
      </c>
      <c r="R627" s="760" t="s">
        <v>846</v>
      </c>
      <c r="S627" s="761">
        <v>45005</v>
      </c>
      <c r="T627" s="760" t="s">
        <v>3263</v>
      </c>
      <c r="U627" s="760" t="s">
        <v>846</v>
      </c>
      <c r="V627" s="762" t="s">
        <v>846</v>
      </c>
      <c r="W627" s="760" t="s">
        <v>846</v>
      </c>
      <c r="X627" s="760" t="s">
        <v>3273</v>
      </c>
      <c r="Y627" s="763" t="s">
        <v>3265</v>
      </c>
    </row>
    <row r="628" spans="1:25" s="158" customFormat="1">
      <c r="A628" s="759">
        <v>2022</v>
      </c>
      <c r="B628" s="760" t="s">
        <v>4817</v>
      </c>
      <c r="C628" s="760" t="s">
        <v>4818</v>
      </c>
      <c r="D628" s="760" t="s">
        <v>3259</v>
      </c>
      <c r="E628" s="760" t="s">
        <v>3183</v>
      </c>
      <c r="F628" s="760" t="s">
        <v>1275</v>
      </c>
      <c r="G628" s="760">
        <v>57600000</v>
      </c>
      <c r="H628" s="760">
        <v>57600000</v>
      </c>
      <c r="I628" s="760" t="s">
        <v>846</v>
      </c>
      <c r="J628" s="760" t="s">
        <v>846</v>
      </c>
      <c r="K628" s="760" t="s">
        <v>3541</v>
      </c>
      <c r="L628" s="761">
        <v>44582</v>
      </c>
      <c r="M628" s="761">
        <v>44945</v>
      </c>
      <c r="N628" s="760">
        <v>19200000</v>
      </c>
      <c r="O628" s="760">
        <v>120</v>
      </c>
      <c r="P628" s="760" t="s">
        <v>115</v>
      </c>
      <c r="Q628" s="760" t="s">
        <v>846</v>
      </c>
      <c r="R628" s="760" t="s">
        <v>846</v>
      </c>
      <c r="S628" s="761">
        <v>44930</v>
      </c>
      <c r="T628" s="760" t="s">
        <v>3263</v>
      </c>
      <c r="U628" s="760" t="s">
        <v>846</v>
      </c>
      <c r="V628" s="762" t="s">
        <v>846</v>
      </c>
      <c r="W628" s="760" t="s">
        <v>846</v>
      </c>
      <c r="X628" s="760" t="s">
        <v>3273</v>
      </c>
      <c r="Y628" s="763" t="s">
        <v>3265</v>
      </c>
    </row>
    <row r="629" spans="1:25" s="158" customFormat="1">
      <c r="A629" s="759">
        <v>2022</v>
      </c>
      <c r="B629" s="760" t="s">
        <v>4819</v>
      </c>
      <c r="C629" s="760" t="s">
        <v>4820</v>
      </c>
      <c r="D629" s="760" t="s">
        <v>3259</v>
      </c>
      <c r="E629" s="760" t="s">
        <v>3183</v>
      </c>
      <c r="F629" s="760" t="s">
        <v>4276</v>
      </c>
      <c r="G629" s="760">
        <v>86400000</v>
      </c>
      <c r="H629" s="760">
        <v>86400000</v>
      </c>
      <c r="I629" s="760" t="s">
        <v>846</v>
      </c>
      <c r="J629" s="760" t="s">
        <v>846</v>
      </c>
      <c r="K629" s="760" t="s">
        <v>3541</v>
      </c>
      <c r="L629" s="761">
        <v>44581</v>
      </c>
      <c r="M629" s="761">
        <v>44945</v>
      </c>
      <c r="N629" s="760">
        <v>28800000</v>
      </c>
      <c r="O629" s="760">
        <v>120</v>
      </c>
      <c r="P629" s="760" t="s">
        <v>103</v>
      </c>
      <c r="Q629" s="760" t="s">
        <v>846</v>
      </c>
      <c r="R629" s="760" t="s">
        <v>846</v>
      </c>
      <c r="S629" s="761">
        <v>44930</v>
      </c>
      <c r="T629" s="760" t="s">
        <v>3263</v>
      </c>
      <c r="U629" s="760" t="s">
        <v>846</v>
      </c>
      <c r="V629" s="762" t="s">
        <v>846</v>
      </c>
      <c r="W629" s="760" t="s">
        <v>846</v>
      </c>
      <c r="X629" s="760" t="s">
        <v>3273</v>
      </c>
      <c r="Y629" s="763" t="s">
        <v>3265</v>
      </c>
    </row>
    <row r="630" spans="1:25" s="158" customFormat="1">
      <c r="A630" s="759">
        <v>2022</v>
      </c>
      <c r="B630" s="760" t="s">
        <v>4821</v>
      </c>
      <c r="C630" s="760" t="s">
        <v>4822</v>
      </c>
      <c r="D630" s="760" t="s">
        <v>3259</v>
      </c>
      <c r="E630" s="760" t="s">
        <v>3183</v>
      </c>
      <c r="F630" s="760" t="s">
        <v>283</v>
      </c>
      <c r="G630" s="760">
        <v>41400000</v>
      </c>
      <c r="H630" s="760">
        <v>41400000</v>
      </c>
      <c r="I630" s="760" t="s">
        <v>846</v>
      </c>
      <c r="J630" s="760" t="s">
        <v>846</v>
      </c>
      <c r="K630" s="760" t="s">
        <v>4027</v>
      </c>
      <c r="L630" s="761">
        <v>44585</v>
      </c>
      <c r="M630" s="761">
        <v>44857</v>
      </c>
      <c r="N630" s="760">
        <v>13800000</v>
      </c>
      <c r="O630" s="760">
        <v>90</v>
      </c>
      <c r="P630" s="760" t="s">
        <v>4006</v>
      </c>
      <c r="Q630" s="760" t="s">
        <v>846</v>
      </c>
      <c r="R630" s="760" t="s">
        <v>846</v>
      </c>
      <c r="S630" s="761">
        <v>44930</v>
      </c>
      <c r="T630" s="760" t="s">
        <v>3263</v>
      </c>
      <c r="U630" s="760" t="s">
        <v>846</v>
      </c>
      <c r="V630" s="762" t="s">
        <v>846</v>
      </c>
      <c r="W630" s="760" t="s">
        <v>846</v>
      </c>
      <c r="X630" s="760" t="s">
        <v>3273</v>
      </c>
      <c r="Y630" s="763" t="s">
        <v>3265</v>
      </c>
    </row>
    <row r="631" spans="1:25" s="158" customFormat="1">
      <c r="A631" s="759">
        <v>2022</v>
      </c>
      <c r="B631" s="760" t="s">
        <v>4823</v>
      </c>
      <c r="C631" s="760" t="s">
        <v>4824</v>
      </c>
      <c r="D631" s="760" t="s">
        <v>3259</v>
      </c>
      <c r="E631" s="760" t="s">
        <v>3183</v>
      </c>
      <c r="F631" s="760" t="s">
        <v>247</v>
      </c>
      <c r="G631" s="760">
        <v>66000000</v>
      </c>
      <c r="H631" s="760">
        <v>66000000</v>
      </c>
      <c r="I631" s="760" t="s">
        <v>846</v>
      </c>
      <c r="J631" s="760" t="s">
        <v>846</v>
      </c>
      <c r="K631" s="760" t="s">
        <v>3541</v>
      </c>
      <c r="L631" s="761">
        <v>44582</v>
      </c>
      <c r="M631" s="761">
        <v>44946</v>
      </c>
      <c r="N631" s="760">
        <v>22000000</v>
      </c>
      <c r="O631" s="760">
        <v>120</v>
      </c>
      <c r="P631" s="760" t="s">
        <v>103</v>
      </c>
      <c r="Q631" s="760" t="s">
        <v>846</v>
      </c>
      <c r="R631" s="760" t="s">
        <v>846</v>
      </c>
      <c r="S631" s="761">
        <v>44930</v>
      </c>
      <c r="T631" s="760" t="s">
        <v>3263</v>
      </c>
      <c r="U631" s="760" t="s">
        <v>846</v>
      </c>
      <c r="V631" s="762" t="s">
        <v>846</v>
      </c>
      <c r="W631" s="760" t="s">
        <v>846</v>
      </c>
      <c r="X631" s="760" t="s">
        <v>3273</v>
      </c>
      <c r="Y631" s="763" t="s">
        <v>3265</v>
      </c>
    </row>
    <row r="632" spans="1:25" s="158" customFormat="1">
      <c r="A632" s="759">
        <v>2022</v>
      </c>
      <c r="B632" s="760" t="s">
        <v>4825</v>
      </c>
      <c r="C632" s="760" t="s">
        <v>4000</v>
      </c>
      <c r="D632" s="760" t="s">
        <v>3259</v>
      </c>
      <c r="E632" s="760" t="s">
        <v>3183</v>
      </c>
      <c r="F632" s="760" t="s">
        <v>4369</v>
      </c>
      <c r="G632" s="760">
        <v>41220000</v>
      </c>
      <c r="H632" s="760">
        <v>41220000</v>
      </c>
      <c r="I632" s="760" t="s">
        <v>846</v>
      </c>
      <c r="J632" s="760" t="s">
        <v>846</v>
      </c>
      <c r="K632" s="760" t="s">
        <v>4027</v>
      </c>
      <c r="L632" s="761">
        <v>44581</v>
      </c>
      <c r="M632" s="761">
        <v>44853</v>
      </c>
      <c r="N632" s="760">
        <v>13740000</v>
      </c>
      <c r="O632" s="760">
        <v>90</v>
      </c>
      <c r="P632" s="760" t="s">
        <v>3997</v>
      </c>
      <c r="Q632" s="760" t="s">
        <v>846</v>
      </c>
      <c r="R632" s="760" t="s">
        <v>846</v>
      </c>
      <c r="S632" s="761">
        <v>44930</v>
      </c>
      <c r="T632" s="760" t="s">
        <v>3263</v>
      </c>
      <c r="U632" s="760" t="s">
        <v>846</v>
      </c>
      <c r="V632" s="762" t="s">
        <v>846</v>
      </c>
      <c r="W632" s="760" t="s">
        <v>846</v>
      </c>
      <c r="X632" s="760" t="s">
        <v>3273</v>
      </c>
      <c r="Y632" s="763" t="s">
        <v>3265</v>
      </c>
    </row>
    <row r="633" spans="1:25" s="158" customFormat="1">
      <c r="A633" s="759">
        <v>2022</v>
      </c>
      <c r="B633" s="760" t="s">
        <v>4826</v>
      </c>
      <c r="C633" s="760" t="s">
        <v>4827</v>
      </c>
      <c r="D633" s="760" t="s">
        <v>3259</v>
      </c>
      <c r="E633" s="760" t="s">
        <v>3183</v>
      </c>
      <c r="F633" s="760" t="s">
        <v>267</v>
      </c>
      <c r="G633" s="760">
        <v>46458000</v>
      </c>
      <c r="H633" s="760">
        <v>46458000</v>
      </c>
      <c r="I633" s="760" t="s">
        <v>846</v>
      </c>
      <c r="J633" s="760" t="s">
        <v>846</v>
      </c>
      <c r="K633" s="760" t="s">
        <v>4027</v>
      </c>
      <c r="L633" s="761">
        <v>44585</v>
      </c>
      <c r="M633" s="761">
        <v>44857</v>
      </c>
      <c r="N633" s="760">
        <v>15486000</v>
      </c>
      <c r="O633" s="760">
        <v>90</v>
      </c>
      <c r="P633" s="760" t="s">
        <v>4006</v>
      </c>
      <c r="Q633" s="760" t="s">
        <v>846</v>
      </c>
      <c r="R633" s="760" t="s">
        <v>846</v>
      </c>
      <c r="S633" s="761">
        <v>44930</v>
      </c>
      <c r="T633" s="760" t="s">
        <v>3263</v>
      </c>
      <c r="U633" s="760" t="s">
        <v>846</v>
      </c>
      <c r="V633" s="762" t="s">
        <v>846</v>
      </c>
      <c r="W633" s="760" t="s">
        <v>846</v>
      </c>
      <c r="X633" s="760" t="s">
        <v>3273</v>
      </c>
      <c r="Y633" s="763" t="s">
        <v>3265</v>
      </c>
    </row>
    <row r="634" spans="1:25" s="158" customFormat="1">
      <c r="A634" s="759">
        <v>2022</v>
      </c>
      <c r="B634" s="760" t="s">
        <v>4828</v>
      </c>
      <c r="C634" s="760" t="s">
        <v>4050</v>
      </c>
      <c r="D634" s="760" t="s">
        <v>3259</v>
      </c>
      <c r="E634" s="760" t="s">
        <v>3183</v>
      </c>
      <c r="F634" s="760" t="s">
        <v>3757</v>
      </c>
      <c r="G634" s="760">
        <v>45000000</v>
      </c>
      <c r="H634" s="760">
        <v>45000000</v>
      </c>
      <c r="I634" s="760" t="s">
        <v>846</v>
      </c>
      <c r="J634" s="760" t="s">
        <v>846</v>
      </c>
      <c r="K634" s="760" t="s">
        <v>4027</v>
      </c>
      <c r="L634" s="761">
        <v>44585</v>
      </c>
      <c r="M634" s="761">
        <v>44867</v>
      </c>
      <c r="N634" s="760">
        <v>15000000</v>
      </c>
      <c r="O634" s="760">
        <v>90</v>
      </c>
      <c r="P634" s="760" t="s">
        <v>4006</v>
      </c>
      <c r="Q634" s="760" t="s">
        <v>846</v>
      </c>
      <c r="R634" s="760" t="s">
        <v>846</v>
      </c>
      <c r="S634" s="761">
        <v>44988</v>
      </c>
      <c r="T634" s="760" t="s">
        <v>3263</v>
      </c>
      <c r="U634" s="760" t="s">
        <v>846</v>
      </c>
      <c r="V634" s="762" t="s">
        <v>846</v>
      </c>
      <c r="W634" s="760" t="s">
        <v>846</v>
      </c>
      <c r="X634" s="760" t="s">
        <v>3273</v>
      </c>
      <c r="Y634" s="763" t="s">
        <v>3265</v>
      </c>
    </row>
    <row r="635" spans="1:25" s="158" customFormat="1">
      <c r="A635" s="759">
        <v>2022</v>
      </c>
      <c r="B635" s="760" t="s">
        <v>4829</v>
      </c>
      <c r="C635" s="760" t="s">
        <v>4830</v>
      </c>
      <c r="D635" s="760" t="s">
        <v>3259</v>
      </c>
      <c r="E635" s="760" t="s">
        <v>3183</v>
      </c>
      <c r="F635" s="760" t="s">
        <v>338</v>
      </c>
      <c r="G635" s="760">
        <v>45000000</v>
      </c>
      <c r="H635" s="760">
        <v>45000000</v>
      </c>
      <c r="I635" s="760" t="s">
        <v>846</v>
      </c>
      <c r="J635" s="760" t="s">
        <v>846</v>
      </c>
      <c r="K635" s="760" t="s">
        <v>4027</v>
      </c>
      <c r="L635" s="761">
        <v>44585</v>
      </c>
      <c r="M635" s="761">
        <v>44857</v>
      </c>
      <c r="N635" s="760">
        <v>15000000</v>
      </c>
      <c r="O635" s="760">
        <v>90</v>
      </c>
      <c r="P635" s="760" t="s">
        <v>4006</v>
      </c>
      <c r="Q635" s="760" t="s">
        <v>846</v>
      </c>
      <c r="R635" s="760" t="s">
        <v>846</v>
      </c>
      <c r="S635" s="761">
        <v>45036</v>
      </c>
      <c r="T635" s="760" t="s">
        <v>3263</v>
      </c>
      <c r="U635" s="760" t="s">
        <v>846</v>
      </c>
      <c r="V635" s="762" t="s">
        <v>846</v>
      </c>
      <c r="W635" s="760" t="s">
        <v>846</v>
      </c>
      <c r="X635" s="760" t="s">
        <v>3273</v>
      </c>
      <c r="Y635" s="763" t="s">
        <v>3265</v>
      </c>
    </row>
    <row r="636" spans="1:25" s="158" customFormat="1">
      <c r="A636" s="759">
        <v>2022</v>
      </c>
      <c r="B636" s="760" t="s">
        <v>4831</v>
      </c>
      <c r="C636" s="760" t="s">
        <v>4832</v>
      </c>
      <c r="D636" s="760" t="s">
        <v>3259</v>
      </c>
      <c r="E636" s="760" t="s">
        <v>3183</v>
      </c>
      <c r="F636" s="760" t="s">
        <v>1306</v>
      </c>
      <c r="G636" s="760">
        <v>29999999</v>
      </c>
      <c r="H636" s="760">
        <v>29999999</v>
      </c>
      <c r="I636" s="760" t="s">
        <v>846</v>
      </c>
      <c r="J636" s="760" t="s">
        <v>846</v>
      </c>
      <c r="K636" s="760" t="s">
        <v>3541</v>
      </c>
      <c r="L636" s="761">
        <v>44585</v>
      </c>
      <c r="M636" s="761" t="s">
        <v>4833</v>
      </c>
      <c r="N636" s="760">
        <v>9999999</v>
      </c>
      <c r="O636" s="760">
        <v>120</v>
      </c>
      <c r="P636" s="760" t="s">
        <v>3542</v>
      </c>
      <c r="Q636" s="760" t="s">
        <v>846</v>
      </c>
      <c r="R636" s="760" t="s">
        <v>846</v>
      </c>
      <c r="S636" s="761">
        <v>45117</v>
      </c>
      <c r="T636" s="760" t="s">
        <v>3263</v>
      </c>
      <c r="U636" s="760" t="s">
        <v>846</v>
      </c>
      <c r="V636" s="762" t="s">
        <v>846</v>
      </c>
      <c r="W636" s="760" t="s">
        <v>846</v>
      </c>
      <c r="X636" s="760" t="s">
        <v>3273</v>
      </c>
      <c r="Y636" s="763" t="s">
        <v>3265</v>
      </c>
    </row>
    <row r="637" spans="1:25" s="158" customFormat="1">
      <c r="A637" s="759">
        <v>2022</v>
      </c>
      <c r="B637" s="760" t="s">
        <v>4834</v>
      </c>
      <c r="C637" s="760" t="s">
        <v>4835</v>
      </c>
      <c r="D637" s="760" t="s">
        <v>3259</v>
      </c>
      <c r="E637" s="760" t="s">
        <v>3183</v>
      </c>
      <c r="F637" s="760" t="s">
        <v>179</v>
      </c>
      <c r="G637" s="760">
        <v>54000000</v>
      </c>
      <c r="H637" s="760">
        <v>54000000</v>
      </c>
      <c r="I637" s="760" t="s">
        <v>846</v>
      </c>
      <c r="J637" s="760" t="s">
        <v>846</v>
      </c>
      <c r="K637" s="760" t="s">
        <v>4027</v>
      </c>
      <c r="L637" s="761">
        <v>44585</v>
      </c>
      <c r="M637" s="761">
        <v>44857</v>
      </c>
      <c r="N637" s="760">
        <v>18000000</v>
      </c>
      <c r="O637" s="760">
        <v>90</v>
      </c>
      <c r="P637" s="760" t="s">
        <v>3997</v>
      </c>
      <c r="Q637" s="760" t="s">
        <v>846</v>
      </c>
      <c r="R637" s="760" t="s">
        <v>846</v>
      </c>
      <c r="S637" s="761">
        <v>45036</v>
      </c>
      <c r="T637" s="760" t="s">
        <v>3263</v>
      </c>
      <c r="U637" s="760" t="s">
        <v>846</v>
      </c>
      <c r="V637" s="762" t="s">
        <v>846</v>
      </c>
      <c r="W637" s="760" t="s">
        <v>846</v>
      </c>
      <c r="X637" s="760" t="s">
        <v>3273</v>
      </c>
      <c r="Y637" s="763" t="s">
        <v>3265</v>
      </c>
    </row>
    <row r="638" spans="1:25" s="158" customFormat="1">
      <c r="A638" s="759">
        <v>2022</v>
      </c>
      <c r="B638" s="760" t="s">
        <v>4836</v>
      </c>
      <c r="C638" s="760" t="s">
        <v>4837</v>
      </c>
      <c r="D638" s="760" t="s">
        <v>3259</v>
      </c>
      <c r="E638" s="760" t="s">
        <v>3183</v>
      </c>
      <c r="F638" s="760" t="s">
        <v>4838</v>
      </c>
      <c r="G638" s="760">
        <v>60000000</v>
      </c>
      <c r="H638" s="760">
        <v>60000000</v>
      </c>
      <c r="I638" s="760" t="s">
        <v>846</v>
      </c>
      <c r="J638" s="760" t="s">
        <v>846</v>
      </c>
      <c r="K638" s="760" t="s">
        <v>3541</v>
      </c>
      <c r="L638" s="761">
        <v>44585</v>
      </c>
      <c r="M638" s="761" t="s">
        <v>4833</v>
      </c>
      <c r="N638" s="760">
        <v>20000000</v>
      </c>
      <c r="O638" s="760">
        <v>120</v>
      </c>
      <c r="P638" s="760" t="s">
        <v>56</v>
      </c>
      <c r="Q638" s="760" t="s">
        <v>846</v>
      </c>
      <c r="R638" s="760" t="s">
        <v>846</v>
      </c>
      <c r="S638" s="761">
        <v>45117</v>
      </c>
      <c r="T638" s="760" t="s">
        <v>3263</v>
      </c>
      <c r="U638" s="760" t="s">
        <v>846</v>
      </c>
      <c r="V638" s="762" t="s">
        <v>846</v>
      </c>
      <c r="W638" s="760" t="s">
        <v>846</v>
      </c>
      <c r="X638" s="760" t="s">
        <v>3273</v>
      </c>
      <c r="Y638" s="763" t="s">
        <v>3265</v>
      </c>
    </row>
    <row r="639" spans="1:25" s="158" customFormat="1">
      <c r="A639" s="759">
        <v>2022</v>
      </c>
      <c r="B639" s="760" t="s">
        <v>4839</v>
      </c>
      <c r="C639" s="760" t="s">
        <v>4840</v>
      </c>
      <c r="D639" s="760" t="s">
        <v>3259</v>
      </c>
      <c r="E639" s="760" t="s">
        <v>3183</v>
      </c>
      <c r="F639" s="760" t="s">
        <v>4290</v>
      </c>
      <c r="G639" s="760">
        <v>45000000</v>
      </c>
      <c r="H639" s="760">
        <v>45000000</v>
      </c>
      <c r="I639" s="760" t="s">
        <v>846</v>
      </c>
      <c r="J639" s="760" t="s">
        <v>846</v>
      </c>
      <c r="K639" s="760" t="s">
        <v>4027</v>
      </c>
      <c r="L639" s="761">
        <v>44585</v>
      </c>
      <c r="M639" s="761">
        <v>44857</v>
      </c>
      <c r="N639" s="760">
        <v>15000000</v>
      </c>
      <c r="O639" s="760">
        <v>90</v>
      </c>
      <c r="P639" s="760" t="s">
        <v>56</v>
      </c>
      <c r="Q639" s="760" t="s">
        <v>846</v>
      </c>
      <c r="R639" s="760" t="s">
        <v>846</v>
      </c>
      <c r="S639" s="761">
        <v>45036</v>
      </c>
      <c r="T639" s="760" t="s">
        <v>3263</v>
      </c>
      <c r="U639" s="760" t="s">
        <v>846</v>
      </c>
      <c r="V639" s="762" t="s">
        <v>846</v>
      </c>
      <c r="W639" s="760" t="s">
        <v>846</v>
      </c>
      <c r="X639" s="760" t="s">
        <v>3273</v>
      </c>
      <c r="Y639" s="763" t="s">
        <v>3265</v>
      </c>
    </row>
    <row r="640" spans="1:25" s="158" customFormat="1">
      <c r="A640" s="759">
        <v>2022</v>
      </c>
      <c r="B640" s="760" t="s">
        <v>4841</v>
      </c>
      <c r="C640" s="760" t="s">
        <v>4842</v>
      </c>
      <c r="D640" s="760" t="s">
        <v>3259</v>
      </c>
      <c r="E640" s="760" t="s">
        <v>3183</v>
      </c>
      <c r="F640" s="760" t="s">
        <v>134</v>
      </c>
      <c r="G640" s="760">
        <v>53820000</v>
      </c>
      <c r="H640" s="760">
        <v>53820000</v>
      </c>
      <c r="I640" s="760" t="s">
        <v>846</v>
      </c>
      <c r="J640" s="760" t="s">
        <v>846</v>
      </c>
      <c r="K640" s="760" t="s">
        <v>4843</v>
      </c>
      <c r="L640" s="761">
        <v>44585</v>
      </c>
      <c r="M640" s="761">
        <v>44939</v>
      </c>
      <c r="N640" s="760">
        <v>17020000</v>
      </c>
      <c r="O640" s="760">
        <v>111</v>
      </c>
      <c r="P640" s="760" t="s">
        <v>103</v>
      </c>
      <c r="Q640" s="760" t="s">
        <v>846</v>
      </c>
      <c r="R640" s="760" t="s">
        <v>846</v>
      </c>
      <c r="S640" s="761">
        <v>45008</v>
      </c>
      <c r="T640" s="760" t="s">
        <v>3263</v>
      </c>
      <c r="U640" s="760" t="s">
        <v>846</v>
      </c>
      <c r="V640" s="762" t="s">
        <v>846</v>
      </c>
      <c r="W640" s="760" t="s">
        <v>846</v>
      </c>
      <c r="X640" s="760" t="s">
        <v>3273</v>
      </c>
      <c r="Y640" s="763" t="s">
        <v>3265</v>
      </c>
    </row>
    <row r="641" spans="1:25" s="158" customFormat="1">
      <c r="A641" s="759">
        <v>2022</v>
      </c>
      <c r="B641" s="760" t="s">
        <v>4844</v>
      </c>
      <c r="C641" s="760" t="s">
        <v>4142</v>
      </c>
      <c r="D641" s="760" t="s">
        <v>3259</v>
      </c>
      <c r="E641" s="760" t="s">
        <v>3183</v>
      </c>
      <c r="F641" s="760" t="s">
        <v>4097</v>
      </c>
      <c r="G641" s="760">
        <v>49600000</v>
      </c>
      <c r="H641" s="760">
        <v>49600000</v>
      </c>
      <c r="I641" s="760" t="s">
        <v>846</v>
      </c>
      <c r="J641" s="760" t="s">
        <v>846</v>
      </c>
      <c r="K641" s="760" t="s">
        <v>3528</v>
      </c>
      <c r="L641" s="761">
        <v>44585</v>
      </c>
      <c r="M641" s="761">
        <v>44789</v>
      </c>
      <c r="N641" s="760">
        <v>0</v>
      </c>
      <c r="O641" s="760">
        <v>0</v>
      </c>
      <c r="P641" s="760" t="s">
        <v>4006</v>
      </c>
      <c r="Q641" s="760" t="s">
        <v>846</v>
      </c>
      <c r="R641" s="760" t="s">
        <v>846</v>
      </c>
      <c r="S641" s="761">
        <v>45050</v>
      </c>
      <c r="T641" s="760" t="s">
        <v>3263</v>
      </c>
      <c r="U641" s="760" t="s">
        <v>846</v>
      </c>
      <c r="V641" s="762" t="s">
        <v>846</v>
      </c>
      <c r="W641" s="760" t="s">
        <v>846</v>
      </c>
      <c r="X641" s="760" t="s">
        <v>3264</v>
      </c>
      <c r="Y641" s="763" t="s">
        <v>3265</v>
      </c>
    </row>
    <row r="642" spans="1:25" s="158" customFormat="1">
      <c r="A642" s="759">
        <v>2022</v>
      </c>
      <c r="B642" s="760" t="s">
        <v>4845</v>
      </c>
      <c r="C642" s="760" t="s">
        <v>4846</v>
      </c>
      <c r="D642" s="760" t="s">
        <v>3259</v>
      </c>
      <c r="E642" s="760" t="s">
        <v>3183</v>
      </c>
      <c r="F642" s="760" t="s">
        <v>4847</v>
      </c>
      <c r="G642" s="760">
        <v>31199999</v>
      </c>
      <c r="H642" s="760">
        <v>31199999</v>
      </c>
      <c r="I642" s="760" t="s">
        <v>846</v>
      </c>
      <c r="J642" s="760" t="s">
        <v>846</v>
      </c>
      <c r="K642" s="760" t="s">
        <v>3541</v>
      </c>
      <c r="L642" s="761">
        <v>44582</v>
      </c>
      <c r="M642" s="761" t="s">
        <v>4848</v>
      </c>
      <c r="N642" s="760">
        <v>10399999</v>
      </c>
      <c r="O642" s="760">
        <v>120</v>
      </c>
      <c r="P642" s="760" t="s">
        <v>3542</v>
      </c>
      <c r="Q642" s="760" t="s">
        <v>846</v>
      </c>
      <c r="R642" s="760" t="s">
        <v>846</v>
      </c>
      <c r="S642" s="761">
        <v>45050</v>
      </c>
      <c r="T642" s="760" t="s">
        <v>3263</v>
      </c>
      <c r="U642" s="760" t="s">
        <v>846</v>
      </c>
      <c r="V642" s="762" t="s">
        <v>846</v>
      </c>
      <c r="W642" s="760" t="s">
        <v>846</v>
      </c>
      <c r="X642" s="760" t="s">
        <v>3273</v>
      </c>
      <c r="Y642" s="763" t="s">
        <v>3265</v>
      </c>
    </row>
    <row r="643" spans="1:25" s="158" customFormat="1">
      <c r="A643" s="759">
        <v>2022</v>
      </c>
      <c r="B643" s="760" t="s">
        <v>4849</v>
      </c>
      <c r="C643" s="760" t="s">
        <v>4850</v>
      </c>
      <c r="D643" s="760" t="s">
        <v>3259</v>
      </c>
      <c r="E643" s="760" t="s">
        <v>3183</v>
      </c>
      <c r="F643" s="760" t="s">
        <v>266</v>
      </c>
      <c r="G643" s="760">
        <v>45000000</v>
      </c>
      <c r="H643" s="760">
        <v>45000000</v>
      </c>
      <c r="I643" s="760" t="s">
        <v>846</v>
      </c>
      <c r="J643" s="760" t="s">
        <v>846</v>
      </c>
      <c r="K643" s="760" t="s">
        <v>4027</v>
      </c>
      <c r="L643" s="761">
        <v>44585</v>
      </c>
      <c r="M643" s="761">
        <v>44857</v>
      </c>
      <c r="N643" s="760">
        <v>15000000</v>
      </c>
      <c r="O643" s="760">
        <v>90</v>
      </c>
      <c r="P643" s="760" t="s">
        <v>4006</v>
      </c>
      <c r="Q643" s="760" t="s">
        <v>846</v>
      </c>
      <c r="R643" s="760" t="s">
        <v>846</v>
      </c>
      <c r="S643" s="761">
        <v>45036</v>
      </c>
      <c r="T643" s="760" t="s">
        <v>3263</v>
      </c>
      <c r="U643" s="760" t="s">
        <v>846</v>
      </c>
      <c r="V643" s="762" t="s">
        <v>846</v>
      </c>
      <c r="W643" s="760" t="s">
        <v>846</v>
      </c>
      <c r="X643" s="760" t="s">
        <v>3273</v>
      </c>
      <c r="Y643" s="763" t="s">
        <v>3265</v>
      </c>
    </row>
    <row r="644" spans="1:25" s="158" customFormat="1">
      <c r="A644" s="759">
        <v>2022</v>
      </c>
      <c r="B644" s="760" t="s">
        <v>4851</v>
      </c>
      <c r="C644" s="760" t="s">
        <v>4569</v>
      </c>
      <c r="D644" s="760" t="s">
        <v>3259</v>
      </c>
      <c r="E644" s="760" t="s">
        <v>3183</v>
      </c>
      <c r="F644" s="760" t="s">
        <v>4123</v>
      </c>
      <c r="G644" s="760">
        <v>50600000</v>
      </c>
      <c r="H644" s="760">
        <v>50600000</v>
      </c>
      <c r="I644" s="760" t="s">
        <v>846</v>
      </c>
      <c r="J644" s="760" t="s">
        <v>846</v>
      </c>
      <c r="K644" s="760" t="s">
        <v>3522</v>
      </c>
      <c r="L644" s="761">
        <v>44585</v>
      </c>
      <c r="M644" s="761">
        <v>44918</v>
      </c>
      <c r="N644" s="760">
        <v>13800000</v>
      </c>
      <c r="O644" s="760">
        <v>90</v>
      </c>
      <c r="P644" s="760" t="s">
        <v>3464</v>
      </c>
      <c r="Q644" s="760" t="s">
        <v>846</v>
      </c>
      <c r="R644" s="760" t="s">
        <v>846</v>
      </c>
      <c r="S644" s="761">
        <v>45036</v>
      </c>
      <c r="T644" s="760" t="s">
        <v>3263</v>
      </c>
      <c r="U644" s="760" t="s">
        <v>846</v>
      </c>
      <c r="V644" s="762" t="s">
        <v>846</v>
      </c>
      <c r="W644" s="760" t="s">
        <v>846</v>
      </c>
      <c r="X644" s="760" t="s">
        <v>3273</v>
      </c>
      <c r="Y644" s="763" t="s">
        <v>3265</v>
      </c>
    </row>
    <row r="645" spans="1:25" s="158" customFormat="1">
      <c r="A645" s="759">
        <v>2022</v>
      </c>
      <c r="B645" s="760" t="s">
        <v>4852</v>
      </c>
      <c r="C645" s="760" t="s">
        <v>4853</v>
      </c>
      <c r="D645" s="760" t="s">
        <v>3259</v>
      </c>
      <c r="E645" s="760" t="s">
        <v>3183</v>
      </c>
      <c r="F645" s="760" t="s">
        <v>83</v>
      </c>
      <c r="G645" s="760">
        <v>23400000</v>
      </c>
      <c r="H645" s="760">
        <v>23400000</v>
      </c>
      <c r="I645" s="760" t="s">
        <v>846</v>
      </c>
      <c r="J645" s="760" t="s">
        <v>846</v>
      </c>
      <c r="K645" s="760" t="s">
        <v>4027</v>
      </c>
      <c r="L645" s="761">
        <v>44585</v>
      </c>
      <c r="M645" s="761">
        <v>44857</v>
      </c>
      <c r="N645" s="760">
        <v>7800000</v>
      </c>
      <c r="O645" s="760">
        <v>90</v>
      </c>
      <c r="P645" s="760" t="s">
        <v>3542</v>
      </c>
      <c r="Q645" s="760" t="s">
        <v>846</v>
      </c>
      <c r="R645" s="760" t="s">
        <v>846</v>
      </c>
      <c r="S645" s="761">
        <v>45036</v>
      </c>
      <c r="T645" s="760" t="s">
        <v>3263</v>
      </c>
      <c r="U645" s="760" t="s">
        <v>846</v>
      </c>
      <c r="V645" s="762" t="s">
        <v>846</v>
      </c>
      <c r="W645" s="760" t="s">
        <v>846</v>
      </c>
      <c r="X645" s="760" t="s">
        <v>3273</v>
      </c>
      <c r="Y645" s="763" t="s">
        <v>3265</v>
      </c>
    </row>
    <row r="646" spans="1:25" s="158" customFormat="1">
      <c r="A646" s="759">
        <v>2022</v>
      </c>
      <c r="B646" s="760" t="s">
        <v>4854</v>
      </c>
      <c r="C646" s="760" t="s">
        <v>4855</v>
      </c>
      <c r="D646" s="760" t="s">
        <v>3259</v>
      </c>
      <c r="E646" s="760" t="s">
        <v>3183</v>
      </c>
      <c r="F646" s="760" t="s">
        <v>3424</v>
      </c>
      <c r="G646" s="760">
        <v>30000000</v>
      </c>
      <c r="H646" s="760">
        <v>30000000</v>
      </c>
      <c r="I646" s="760" t="s">
        <v>846</v>
      </c>
      <c r="J646" s="760" t="s">
        <v>846</v>
      </c>
      <c r="K646" s="760" t="s">
        <v>3261</v>
      </c>
      <c r="L646" s="761">
        <v>44585</v>
      </c>
      <c r="M646" s="761">
        <v>44785</v>
      </c>
      <c r="N646" s="760">
        <v>0</v>
      </c>
      <c r="O646" s="760">
        <v>0</v>
      </c>
      <c r="P646" s="760" t="s">
        <v>134</v>
      </c>
      <c r="Q646" s="760" t="s">
        <v>846</v>
      </c>
      <c r="R646" s="760" t="s">
        <v>846</v>
      </c>
      <c r="S646" s="761">
        <v>44928</v>
      </c>
      <c r="T646" s="760" t="s">
        <v>3263</v>
      </c>
      <c r="U646" s="760" t="s">
        <v>846</v>
      </c>
      <c r="V646" s="762" t="s">
        <v>846</v>
      </c>
      <c r="W646" s="760" t="s">
        <v>846</v>
      </c>
      <c r="X646" s="760" t="s">
        <v>3264</v>
      </c>
      <c r="Y646" s="763" t="s">
        <v>3265</v>
      </c>
    </row>
    <row r="647" spans="1:25" s="158" customFormat="1">
      <c r="A647" s="759">
        <v>2022</v>
      </c>
      <c r="B647" s="760" t="s">
        <v>4856</v>
      </c>
      <c r="C647" s="760" t="s">
        <v>4250</v>
      </c>
      <c r="D647" s="760" t="s">
        <v>3259</v>
      </c>
      <c r="E647" s="760" t="s">
        <v>3183</v>
      </c>
      <c r="F647" s="760" t="s">
        <v>3776</v>
      </c>
      <c r="G647" s="760">
        <v>16800000</v>
      </c>
      <c r="H647" s="760">
        <v>16800000</v>
      </c>
      <c r="I647" s="760" t="s">
        <v>846</v>
      </c>
      <c r="J647" s="760" t="s">
        <v>846</v>
      </c>
      <c r="K647" s="760" t="s">
        <v>3261</v>
      </c>
      <c r="L647" s="761">
        <v>44585</v>
      </c>
      <c r="M647" s="761">
        <v>44765</v>
      </c>
      <c r="N647" s="760">
        <v>0</v>
      </c>
      <c r="O647" s="760">
        <v>0</v>
      </c>
      <c r="P647" s="760" t="s">
        <v>4857</v>
      </c>
      <c r="Q647" s="760" t="s">
        <v>846</v>
      </c>
      <c r="R647" s="760" t="s">
        <v>846</v>
      </c>
      <c r="S647" s="761">
        <v>44960</v>
      </c>
      <c r="T647" s="760" t="s">
        <v>3263</v>
      </c>
      <c r="U647" s="760" t="s">
        <v>846</v>
      </c>
      <c r="V647" s="762" t="s">
        <v>846</v>
      </c>
      <c r="W647" s="760" t="s">
        <v>846</v>
      </c>
      <c r="X647" s="760" t="s">
        <v>3273</v>
      </c>
      <c r="Y647" s="763" t="s">
        <v>3265</v>
      </c>
    </row>
    <row r="648" spans="1:25" s="158" customFormat="1">
      <c r="A648" s="759">
        <v>2022</v>
      </c>
      <c r="B648" s="760" t="s">
        <v>4858</v>
      </c>
      <c r="C648" s="760" t="s">
        <v>4859</v>
      </c>
      <c r="D648" s="760" t="s">
        <v>3259</v>
      </c>
      <c r="E648" s="760" t="s">
        <v>3183</v>
      </c>
      <c r="F648" s="760" t="s">
        <v>1511</v>
      </c>
      <c r="G648" s="760">
        <v>41400000</v>
      </c>
      <c r="H648" s="760">
        <v>41400000</v>
      </c>
      <c r="I648" s="760" t="s">
        <v>846</v>
      </c>
      <c r="J648" s="760" t="s">
        <v>846</v>
      </c>
      <c r="K648" s="760" t="s">
        <v>4027</v>
      </c>
      <c r="L648" s="761">
        <v>44585</v>
      </c>
      <c r="M648" s="761">
        <v>44857</v>
      </c>
      <c r="N648" s="760">
        <v>13800000</v>
      </c>
      <c r="O648" s="760">
        <v>90</v>
      </c>
      <c r="P648" s="760" t="s">
        <v>134</v>
      </c>
      <c r="Q648" s="760" t="s">
        <v>846</v>
      </c>
      <c r="R648" s="760" t="s">
        <v>846</v>
      </c>
      <c r="S648" s="761">
        <v>45036</v>
      </c>
      <c r="T648" s="760" t="s">
        <v>3263</v>
      </c>
      <c r="U648" s="760" t="s">
        <v>846</v>
      </c>
      <c r="V648" s="762" t="s">
        <v>846</v>
      </c>
      <c r="W648" s="760" t="s">
        <v>846</v>
      </c>
      <c r="X648" s="760" t="s">
        <v>3273</v>
      </c>
      <c r="Y648" s="763" t="s">
        <v>3265</v>
      </c>
    </row>
    <row r="649" spans="1:25" s="158" customFormat="1">
      <c r="A649" s="759">
        <v>2022</v>
      </c>
      <c r="B649" s="760" t="s">
        <v>4860</v>
      </c>
      <c r="C649" s="760" t="s">
        <v>3940</v>
      </c>
      <c r="D649" s="760" t="s">
        <v>3259</v>
      </c>
      <c r="E649" s="760" t="s">
        <v>3183</v>
      </c>
      <c r="F649" s="760" t="s">
        <v>3425</v>
      </c>
      <c r="G649" s="760">
        <v>46548000</v>
      </c>
      <c r="H649" s="760">
        <v>46548000</v>
      </c>
      <c r="I649" s="760" t="s">
        <v>846</v>
      </c>
      <c r="J649" s="760" t="s">
        <v>846</v>
      </c>
      <c r="K649" s="760" t="s">
        <v>4027</v>
      </c>
      <c r="L649" s="761">
        <v>44585</v>
      </c>
      <c r="M649" s="761">
        <v>44857</v>
      </c>
      <c r="N649" s="760">
        <v>15516000</v>
      </c>
      <c r="O649" s="760">
        <v>90</v>
      </c>
      <c r="P649" s="760" t="s">
        <v>4006</v>
      </c>
      <c r="Q649" s="760" t="s">
        <v>846</v>
      </c>
      <c r="R649" s="760" t="s">
        <v>846</v>
      </c>
      <c r="S649" s="761">
        <v>45036</v>
      </c>
      <c r="T649" s="760" t="s">
        <v>3263</v>
      </c>
      <c r="U649" s="760" t="s">
        <v>846</v>
      </c>
      <c r="V649" s="762" t="s">
        <v>846</v>
      </c>
      <c r="W649" s="760" t="s">
        <v>846</v>
      </c>
      <c r="X649" s="760" t="s">
        <v>3273</v>
      </c>
      <c r="Y649" s="763" t="s">
        <v>3265</v>
      </c>
    </row>
    <row r="650" spans="1:25" s="158" customFormat="1">
      <c r="A650" s="759">
        <v>2022</v>
      </c>
      <c r="B650" s="760" t="s">
        <v>4861</v>
      </c>
      <c r="C650" s="760" t="s">
        <v>4862</v>
      </c>
      <c r="D650" s="760" t="s">
        <v>3259</v>
      </c>
      <c r="E650" s="760" t="s">
        <v>3183</v>
      </c>
      <c r="F650" s="760" t="s">
        <v>4181</v>
      </c>
      <c r="G650" s="760">
        <v>41400000</v>
      </c>
      <c r="H650" s="760">
        <v>41400000</v>
      </c>
      <c r="I650" s="760" t="s">
        <v>846</v>
      </c>
      <c r="J650" s="760" t="s">
        <v>846</v>
      </c>
      <c r="K650" s="760" t="s">
        <v>4027</v>
      </c>
      <c r="L650" s="761">
        <v>44585</v>
      </c>
      <c r="M650" s="761">
        <v>44857</v>
      </c>
      <c r="N650" s="760">
        <v>13800000</v>
      </c>
      <c r="O650" s="760">
        <v>90</v>
      </c>
      <c r="P650" s="760" t="s">
        <v>4006</v>
      </c>
      <c r="Q650" s="760" t="s">
        <v>846</v>
      </c>
      <c r="R650" s="760" t="s">
        <v>846</v>
      </c>
      <c r="S650" s="761">
        <v>45036</v>
      </c>
      <c r="T650" s="760" t="s">
        <v>3263</v>
      </c>
      <c r="U650" s="760" t="s">
        <v>846</v>
      </c>
      <c r="V650" s="762" t="s">
        <v>846</v>
      </c>
      <c r="W650" s="760" t="s">
        <v>846</v>
      </c>
      <c r="X650" s="760" t="s">
        <v>3273</v>
      </c>
      <c r="Y650" s="763" t="s">
        <v>3265</v>
      </c>
    </row>
    <row r="651" spans="1:25" s="158" customFormat="1">
      <c r="A651" s="759">
        <v>2022</v>
      </c>
      <c r="B651" s="760" t="s">
        <v>4863</v>
      </c>
      <c r="C651" s="760" t="s">
        <v>4272</v>
      </c>
      <c r="D651" s="760" t="s">
        <v>3259</v>
      </c>
      <c r="E651" s="760" t="s">
        <v>3183</v>
      </c>
      <c r="F651" s="760" t="s">
        <v>4273</v>
      </c>
      <c r="G651" s="760">
        <v>28890000</v>
      </c>
      <c r="H651" s="760">
        <v>28890000</v>
      </c>
      <c r="I651" s="760" t="s">
        <v>846</v>
      </c>
      <c r="J651" s="760" t="s">
        <v>846</v>
      </c>
      <c r="K651" s="760" t="s">
        <v>4027</v>
      </c>
      <c r="L651" s="761">
        <v>44585</v>
      </c>
      <c r="M651" s="761">
        <v>44857</v>
      </c>
      <c r="N651" s="760">
        <v>9630000</v>
      </c>
      <c r="O651" s="760">
        <v>90</v>
      </c>
      <c r="P651" s="760" t="s">
        <v>338</v>
      </c>
      <c r="Q651" s="760" t="s">
        <v>846</v>
      </c>
      <c r="R651" s="760" t="s">
        <v>846</v>
      </c>
      <c r="S651" s="761">
        <v>45036</v>
      </c>
      <c r="T651" s="760" t="s">
        <v>3263</v>
      </c>
      <c r="U651" s="760" t="s">
        <v>846</v>
      </c>
      <c r="V651" s="762" t="s">
        <v>846</v>
      </c>
      <c r="W651" s="760" t="s">
        <v>846</v>
      </c>
      <c r="X651" s="760" t="s">
        <v>3273</v>
      </c>
      <c r="Y651" s="763" t="s">
        <v>3265</v>
      </c>
    </row>
    <row r="652" spans="1:25" s="158" customFormat="1">
      <c r="A652" s="759">
        <v>2022</v>
      </c>
      <c r="B652" s="760" t="s">
        <v>4864</v>
      </c>
      <c r="C652" s="760" t="s">
        <v>4865</v>
      </c>
      <c r="D652" s="760" t="s">
        <v>3259</v>
      </c>
      <c r="E652" s="760" t="s">
        <v>3183</v>
      </c>
      <c r="F652" s="760" t="s">
        <v>121</v>
      </c>
      <c r="G652" s="760">
        <v>31500000</v>
      </c>
      <c r="H652" s="760">
        <v>31500000</v>
      </c>
      <c r="I652" s="760" t="s">
        <v>846</v>
      </c>
      <c r="J652" s="760" t="s">
        <v>846</v>
      </c>
      <c r="K652" s="760" t="s">
        <v>4027</v>
      </c>
      <c r="L652" s="761">
        <v>44587</v>
      </c>
      <c r="M652" s="761">
        <v>44859</v>
      </c>
      <c r="N652" s="760">
        <v>10500000</v>
      </c>
      <c r="O652" s="760">
        <v>90</v>
      </c>
      <c r="P652" s="760" t="s">
        <v>4028</v>
      </c>
      <c r="Q652" s="760" t="s">
        <v>846</v>
      </c>
      <c r="R652" s="760" t="s">
        <v>846</v>
      </c>
      <c r="S652" s="761">
        <v>45036</v>
      </c>
      <c r="T652" s="760" t="s">
        <v>3263</v>
      </c>
      <c r="U652" s="760" t="s">
        <v>846</v>
      </c>
      <c r="V652" s="762" t="s">
        <v>846</v>
      </c>
      <c r="W652" s="760" t="s">
        <v>846</v>
      </c>
      <c r="X652" s="760" t="s">
        <v>3273</v>
      </c>
      <c r="Y652" s="763" t="s">
        <v>3265</v>
      </c>
    </row>
    <row r="653" spans="1:25" s="158" customFormat="1">
      <c r="A653" s="759">
        <v>2022</v>
      </c>
      <c r="B653" s="760" t="s">
        <v>4866</v>
      </c>
      <c r="C653" s="760" t="s">
        <v>4867</v>
      </c>
      <c r="D653" s="760" t="s">
        <v>3259</v>
      </c>
      <c r="E653" s="760" t="s">
        <v>3183</v>
      </c>
      <c r="F653" s="760" t="s">
        <v>4868</v>
      </c>
      <c r="G653" s="760">
        <v>44100000</v>
      </c>
      <c r="H653" s="760">
        <v>44100000</v>
      </c>
      <c r="I653" s="760" t="s">
        <v>846</v>
      </c>
      <c r="J653" s="760" t="s">
        <v>846</v>
      </c>
      <c r="K653" s="760" t="s">
        <v>4027</v>
      </c>
      <c r="L653" s="761">
        <v>44585</v>
      </c>
      <c r="M653" s="761">
        <v>44857</v>
      </c>
      <c r="N653" s="760">
        <v>14700000</v>
      </c>
      <c r="O653" s="760">
        <v>90</v>
      </c>
      <c r="P653" s="760" t="s">
        <v>4028</v>
      </c>
      <c r="Q653" s="760" t="s">
        <v>846</v>
      </c>
      <c r="R653" s="760" t="s">
        <v>846</v>
      </c>
      <c r="S653" s="761">
        <v>45036</v>
      </c>
      <c r="T653" s="760" t="s">
        <v>3263</v>
      </c>
      <c r="U653" s="760" t="s">
        <v>846</v>
      </c>
      <c r="V653" s="762" t="s">
        <v>846</v>
      </c>
      <c r="W653" s="760" t="s">
        <v>846</v>
      </c>
      <c r="X653" s="760" t="s">
        <v>3273</v>
      </c>
      <c r="Y653" s="763" t="s">
        <v>3265</v>
      </c>
    </row>
    <row r="654" spans="1:25" s="158" customFormat="1">
      <c r="A654" s="759">
        <v>2022</v>
      </c>
      <c r="B654" s="760" t="s">
        <v>4869</v>
      </c>
      <c r="C654" s="760" t="s">
        <v>4104</v>
      </c>
      <c r="D654" s="760" t="s">
        <v>3259</v>
      </c>
      <c r="E654" s="760" t="s">
        <v>3183</v>
      </c>
      <c r="F654" s="760" t="s">
        <v>175</v>
      </c>
      <c r="G654" s="760">
        <v>84000000</v>
      </c>
      <c r="H654" s="760">
        <v>84000000</v>
      </c>
      <c r="I654" s="760" t="s">
        <v>846</v>
      </c>
      <c r="J654" s="760" t="s">
        <v>846</v>
      </c>
      <c r="K654" s="760" t="s">
        <v>3541</v>
      </c>
      <c r="L654" s="761">
        <v>44585</v>
      </c>
      <c r="M654" s="761">
        <v>44949</v>
      </c>
      <c r="N654" s="760">
        <v>28000000</v>
      </c>
      <c r="O654" s="760">
        <v>120</v>
      </c>
      <c r="P654" s="760" t="s">
        <v>103</v>
      </c>
      <c r="Q654" s="760" t="s">
        <v>846</v>
      </c>
      <c r="R654" s="760" t="s">
        <v>846</v>
      </c>
      <c r="S654" s="761">
        <v>45026</v>
      </c>
      <c r="T654" s="760" t="s">
        <v>3263</v>
      </c>
      <c r="U654" s="760" t="s">
        <v>846</v>
      </c>
      <c r="V654" s="762" t="s">
        <v>846</v>
      </c>
      <c r="W654" s="760" t="s">
        <v>846</v>
      </c>
      <c r="X654" s="760" t="s">
        <v>3273</v>
      </c>
      <c r="Y654" s="763" t="s">
        <v>3265</v>
      </c>
    </row>
    <row r="655" spans="1:25" s="158" customFormat="1">
      <c r="A655" s="759">
        <v>2022</v>
      </c>
      <c r="B655" s="760" t="s">
        <v>4870</v>
      </c>
      <c r="C655" s="760" t="s">
        <v>4104</v>
      </c>
      <c r="D655" s="760" t="s">
        <v>3259</v>
      </c>
      <c r="E655" s="760" t="s">
        <v>3183</v>
      </c>
      <c r="F655" s="760" t="s">
        <v>310</v>
      </c>
      <c r="G655" s="760">
        <v>78000000</v>
      </c>
      <c r="H655" s="760">
        <v>78000000</v>
      </c>
      <c r="I655" s="760" t="s">
        <v>846</v>
      </c>
      <c r="J655" s="760" t="s">
        <v>846</v>
      </c>
      <c r="K655" s="760" t="s">
        <v>3541</v>
      </c>
      <c r="L655" s="761">
        <v>44585</v>
      </c>
      <c r="M655" s="761">
        <v>44956</v>
      </c>
      <c r="N655" s="760">
        <v>26000000</v>
      </c>
      <c r="O655" s="760">
        <v>120</v>
      </c>
      <c r="P655" s="760" t="s">
        <v>175</v>
      </c>
      <c r="Q655" s="760" t="s">
        <v>846</v>
      </c>
      <c r="R655" s="760" t="s">
        <v>846</v>
      </c>
      <c r="S655" s="761">
        <v>45016</v>
      </c>
      <c r="T655" s="760" t="s">
        <v>3263</v>
      </c>
      <c r="U655" s="760" t="s">
        <v>846</v>
      </c>
      <c r="V655" s="762" t="s">
        <v>846</v>
      </c>
      <c r="W655" s="760" t="s">
        <v>846</v>
      </c>
      <c r="X655" s="760" t="s">
        <v>3273</v>
      </c>
      <c r="Y655" s="763" t="s">
        <v>3265</v>
      </c>
    </row>
    <row r="656" spans="1:25" s="158" customFormat="1">
      <c r="A656" s="759">
        <v>2022</v>
      </c>
      <c r="B656" s="760" t="s">
        <v>4871</v>
      </c>
      <c r="C656" s="760" t="s">
        <v>4115</v>
      </c>
      <c r="D656" s="760" t="s">
        <v>3259</v>
      </c>
      <c r="E656" s="760" t="s">
        <v>3183</v>
      </c>
      <c r="F656" s="760" t="s">
        <v>201</v>
      </c>
      <c r="G656" s="760">
        <v>41400000</v>
      </c>
      <c r="H656" s="760">
        <v>41400000</v>
      </c>
      <c r="I656" s="760" t="s">
        <v>846</v>
      </c>
      <c r="J656" s="760" t="s">
        <v>846</v>
      </c>
      <c r="K656" s="760" t="s">
        <v>4027</v>
      </c>
      <c r="L656" s="761">
        <v>44585</v>
      </c>
      <c r="M656" s="761">
        <v>44857</v>
      </c>
      <c r="N656" s="760">
        <v>13800000</v>
      </c>
      <c r="O656" s="760">
        <v>90</v>
      </c>
      <c r="P656" s="760" t="s">
        <v>93</v>
      </c>
      <c r="Q656" s="760" t="s">
        <v>846</v>
      </c>
      <c r="R656" s="760" t="s">
        <v>846</v>
      </c>
      <c r="S656" s="761">
        <v>45036</v>
      </c>
      <c r="T656" s="760" t="s">
        <v>3263</v>
      </c>
      <c r="U656" s="760" t="s">
        <v>846</v>
      </c>
      <c r="V656" s="762" t="s">
        <v>846</v>
      </c>
      <c r="W656" s="760" t="s">
        <v>846</v>
      </c>
      <c r="X656" s="760" t="s">
        <v>3273</v>
      </c>
      <c r="Y656" s="763" t="s">
        <v>3265</v>
      </c>
    </row>
    <row r="657" spans="1:25" s="158" customFormat="1">
      <c r="A657" s="759">
        <v>2022</v>
      </c>
      <c r="B657" s="760" t="s">
        <v>4872</v>
      </c>
      <c r="C657" s="760" t="s">
        <v>4170</v>
      </c>
      <c r="D657" s="760" t="s">
        <v>3259</v>
      </c>
      <c r="E657" s="760" t="s">
        <v>3183</v>
      </c>
      <c r="F657" s="760" t="s">
        <v>181</v>
      </c>
      <c r="G657" s="760">
        <v>41220000</v>
      </c>
      <c r="H657" s="760">
        <v>41220000</v>
      </c>
      <c r="I657" s="760" t="s">
        <v>846</v>
      </c>
      <c r="J657" s="760" t="s">
        <v>846</v>
      </c>
      <c r="K657" s="760" t="s">
        <v>4027</v>
      </c>
      <c r="L657" s="761">
        <v>44585</v>
      </c>
      <c r="M657" s="761">
        <v>44857</v>
      </c>
      <c r="N657" s="760">
        <v>13740000</v>
      </c>
      <c r="O657" s="760">
        <v>90</v>
      </c>
      <c r="P657" s="760" t="s">
        <v>4276</v>
      </c>
      <c r="Q657" s="760" t="s">
        <v>846</v>
      </c>
      <c r="R657" s="760" t="s">
        <v>846</v>
      </c>
      <c r="S657" s="761">
        <v>45036</v>
      </c>
      <c r="T657" s="760" t="s">
        <v>3263</v>
      </c>
      <c r="U657" s="760" t="s">
        <v>846</v>
      </c>
      <c r="V657" s="762" t="s">
        <v>846</v>
      </c>
      <c r="W657" s="760" t="s">
        <v>846</v>
      </c>
      <c r="X657" s="760" t="s">
        <v>3273</v>
      </c>
      <c r="Y657" s="763" t="s">
        <v>3265</v>
      </c>
    </row>
    <row r="658" spans="1:25" s="158" customFormat="1">
      <c r="A658" s="759">
        <v>2022</v>
      </c>
      <c r="B658" s="760" t="s">
        <v>4873</v>
      </c>
      <c r="C658" s="760" t="s">
        <v>4874</v>
      </c>
      <c r="D658" s="760" t="s">
        <v>3259</v>
      </c>
      <c r="E658" s="760" t="s">
        <v>3183</v>
      </c>
      <c r="F658" s="760" t="s">
        <v>4875</v>
      </c>
      <c r="G658" s="760">
        <v>22500000</v>
      </c>
      <c r="H658" s="760">
        <v>22500000</v>
      </c>
      <c r="I658" s="760" t="s">
        <v>846</v>
      </c>
      <c r="J658" s="760" t="s">
        <v>846</v>
      </c>
      <c r="K658" s="760" t="s">
        <v>4027</v>
      </c>
      <c r="L658" s="761">
        <v>44585</v>
      </c>
      <c r="M658" s="761">
        <v>44906</v>
      </c>
      <c r="N658" s="760">
        <v>7500000</v>
      </c>
      <c r="O658" s="760">
        <v>90</v>
      </c>
      <c r="P658" s="760" t="s">
        <v>228</v>
      </c>
      <c r="Q658" s="760" t="s">
        <v>846</v>
      </c>
      <c r="R658" s="760" t="s">
        <v>846</v>
      </c>
      <c r="S658" s="761">
        <v>45036</v>
      </c>
      <c r="T658" s="760" t="s">
        <v>3263</v>
      </c>
      <c r="U658" s="760" t="s">
        <v>846</v>
      </c>
      <c r="V658" s="762" t="s">
        <v>846</v>
      </c>
      <c r="W658" s="760" t="s">
        <v>846</v>
      </c>
      <c r="X658" s="760" t="s">
        <v>3273</v>
      </c>
      <c r="Y658" s="763" t="s">
        <v>3265</v>
      </c>
    </row>
    <row r="659" spans="1:25" s="158" customFormat="1">
      <c r="A659" s="759">
        <v>2022</v>
      </c>
      <c r="B659" s="760" t="s">
        <v>4876</v>
      </c>
      <c r="C659" s="760" t="s">
        <v>4235</v>
      </c>
      <c r="D659" s="760" t="s">
        <v>3259</v>
      </c>
      <c r="E659" s="760" t="s">
        <v>3183</v>
      </c>
      <c r="F659" s="760" t="s">
        <v>1257</v>
      </c>
      <c r="G659" s="760">
        <v>22500000</v>
      </c>
      <c r="H659" s="760">
        <v>22500000</v>
      </c>
      <c r="I659" s="760" t="s">
        <v>846</v>
      </c>
      <c r="J659" s="760" t="s">
        <v>846</v>
      </c>
      <c r="K659" s="760" t="s">
        <v>4027</v>
      </c>
      <c r="L659" s="761">
        <v>44585</v>
      </c>
      <c r="M659" s="761">
        <v>44857</v>
      </c>
      <c r="N659" s="760">
        <v>7500000</v>
      </c>
      <c r="O659" s="760">
        <v>90</v>
      </c>
      <c r="P659" s="760" t="s">
        <v>228</v>
      </c>
      <c r="Q659" s="760" t="s">
        <v>846</v>
      </c>
      <c r="R659" s="760" t="s">
        <v>846</v>
      </c>
      <c r="S659" s="761">
        <v>45036</v>
      </c>
      <c r="T659" s="760" t="s">
        <v>3263</v>
      </c>
      <c r="U659" s="760" t="s">
        <v>846</v>
      </c>
      <c r="V659" s="762" t="s">
        <v>846</v>
      </c>
      <c r="W659" s="760" t="s">
        <v>846</v>
      </c>
      <c r="X659" s="760" t="s">
        <v>3273</v>
      </c>
      <c r="Y659" s="763" t="s">
        <v>3265</v>
      </c>
    </row>
    <row r="660" spans="1:25" s="158" customFormat="1">
      <c r="A660" s="759">
        <v>2022</v>
      </c>
      <c r="B660" s="760" t="s">
        <v>4877</v>
      </c>
      <c r="C660" s="760" t="s">
        <v>4878</v>
      </c>
      <c r="D660" s="760" t="s">
        <v>3259</v>
      </c>
      <c r="E660" s="760" t="s">
        <v>3183</v>
      </c>
      <c r="F660" s="760" t="s">
        <v>4879</v>
      </c>
      <c r="G660" s="760">
        <v>46548000</v>
      </c>
      <c r="H660" s="760">
        <v>46548000</v>
      </c>
      <c r="I660" s="760" t="s">
        <v>846</v>
      </c>
      <c r="J660" s="760" t="s">
        <v>846</v>
      </c>
      <c r="K660" s="760" t="s">
        <v>4027</v>
      </c>
      <c r="L660" s="761">
        <v>44587</v>
      </c>
      <c r="M660" s="761">
        <v>44859</v>
      </c>
      <c r="N660" s="760">
        <v>15516000</v>
      </c>
      <c r="O660" s="760">
        <v>90</v>
      </c>
      <c r="P660" s="760" t="s">
        <v>4276</v>
      </c>
      <c r="Q660" s="760" t="s">
        <v>846</v>
      </c>
      <c r="R660" s="760" t="s">
        <v>846</v>
      </c>
      <c r="S660" s="761">
        <v>45036</v>
      </c>
      <c r="T660" s="760" t="s">
        <v>3263</v>
      </c>
      <c r="U660" s="760" t="s">
        <v>846</v>
      </c>
      <c r="V660" s="762" t="s">
        <v>846</v>
      </c>
      <c r="W660" s="760" t="s">
        <v>846</v>
      </c>
      <c r="X660" s="760" t="s">
        <v>3273</v>
      </c>
      <c r="Y660" s="763" t="s">
        <v>3265</v>
      </c>
    </row>
    <row r="661" spans="1:25" s="158" customFormat="1">
      <c r="A661" s="759">
        <v>2022</v>
      </c>
      <c r="B661" s="760" t="s">
        <v>4880</v>
      </c>
      <c r="C661" s="760" t="s">
        <v>4881</v>
      </c>
      <c r="D661" s="760" t="s">
        <v>3259</v>
      </c>
      <c r="E661" s="760" t="s">
        <v>3183</v>
      </c>
      <c r="F661" s="760" t="s">
        <v>281</v>
      </c>
      <c r="G661" s="760">
        <v>41400000</v>
      </c>
      <c r="H661" s="760">
        <v>41400000</v>
      </c>
      <c r="I661" s="760" t="s">
        <v>846</v>
      </c>
      <c r="J661" s="760" t="s">
        <v>846</v>
      </c>
      <c r="K661" s="760" t="s">
        <v>4027</v>
      </c>
      <c r="L661" s="761">
        <v>44586</v>
      </c>
      <c r="M661" s="761">
        <v>44858</v>
      </c>
      <c r="N661" s="760">
        <v>13800000</v>
      </c>
      <c r="O661" s="760">
        <v>90</v>
      </c>
      <c r="P661" s="760" t="s">
        <v>3464</v>
      </c>
      <c r="Q661" s="760" t="s">
        <v>846</v>
      </c>
      <c r="R661" s="760" t="s">
        <v>846</v>
      </c>
      <c r="S661" s="761">
        <v>45036</v>
      </c>
      <c r="T661" s="760" t="s">
        <v>3263</v>
      </c>
      <c r="U661" s="760" t="s">
        <v>846</v>
      </c>
      <c r="V661" s="762" t="s">
        <v>846</v>
      </c>
      <c r="W661" s="760" t="s">
        <v>846</v>
      </c>
      <c r="X661" s="760" t="s">
        <v>3273</v>
      </c>
      <c r="Y661" s="763" t="s">
        <v>3265</v>
      </c>
    </row>
    <row r="662" spans="1:25" s="158" customFormat="1">
      <c r="A662" s="759">
        <v>2022</v>
      </c>
      <c r="B662" s="760" t="s">
        <v>4882</v>
      </c>
      <c r="C662" s="760" t="s">
        <v>4883</v>
      </c>
      <c r="D662" s="760" t="s">
        <v>3259</v>
      </c>
      <c r="E662" s="760" t="s">
        <v>3183</v>
      </c>
      <c r="F662" s="760" t="s">
        <v>4159</v>
      </c>
      <c r="G662" s="760">
        <v>41400000</v>
      </c>
      <c r="H662" s="760">
        <v>41400000</v>
      </c>
      <c r="I662" s="760" t="s">
        <v>846</v>
      </c>
      <c r="J662" s="760" t="s">
        <v>846</v>
      </c>
      <c r="K662" s="760" t="s">
        <v>4027</v>
      </c>
      <c r="L662" s="761">
        <v>44585</v>
      </c>
      <c r="M662" s="761">
        <v>44857</v>
      </c>
      <c r="N662" s="760">
        <v>13800000</v>
      </c>
      <c r="O662" s="760">
        <v>90</v>
      </c>
      <c r="P662" s="760" t="s">
        <v>4028</v>
      </c>
      <c r="Q662" s="760" t="s">
        <v>846</v>
      </c>
      <c r="R662" s="760" t="s">
        <v>846</v>
      </c>
      <c r="S662" s="761">
        <v>45036</v>
      </c>
      <c r="T662" s="760" t="s">
        <v>3263</v>
      </c>
      <c r="U662" s="760" t="s">
        <v>846</v>
      </c>
      <c r="V662" s="762" t="s">
        <v>846</v>
      </c>
      <c r="W662" s="760" t="s">
        <v>846</v>
      </c>
      <c r="X662" s="760" t="s">
        <v>3273</v>
      </c>
      <c r="Y662" s="763" t="s">
        <v>3265</v>
      </c>
    </row>
    <row r="663" spans="1:25" s="158" customFormat="1">
      <c r="A663" s="759">
        <v>2022</v>
      </c>
      <c r="B663" s="760" t="s">
        <v>4884</v>
      </c>
      <c r="C663" s="760" t="s">
        <v>4134</v>
      </c>
      <c r="D663" s="760" t="s">
        <v>3259</v>
      </c>
      <c r="E663" s="760" t="s">
        <v>3183</v>
      </c>
      <c r="F663" s="760" t="s">
        <v>1504</v>
      </c>
      <c r="G663" s="760">
        <v>34300000</v>
      </c>
      <c r="H663" s="760">
        <v>34300000</v>
      </c>
      <c r="I663" s="760" t="s">
        <v>846</v>
      </c>
      <c r="J663" s="760" t="s">
        <v>846</v>
      </c>
      <c r="K663" s="760" t="s">
        <v>3537</v>
      </c>
      <c r="L663" s="761">
        <v>44585</v>
      </c>
      <c r="M663" s="761">
        <v>44796</v>
      </c>
      <c r="N663" s="760">
        <v>4900000</v>
      </c>
      <c r="O663" s="760">
        <v>30</v>
      </c>
      <c r="P663" s="760" t="s">
        <v>4618</v>
      </c>
      <c r="Q663" s="760" t="s">
        <v>846</v>
      </c>
      <c r="R663" s="760" t="s">
        <v>846</v>
      </c>
      <c r="S663" s="761">
        <v>45036</v>
      </c>
      <c r="T663" s="760" t="s">
        <v>3263</v>
      </c>
      <c r="U663" s="760" t="s">
        <v>846</v>
      </c>
      <c r="V663" s="762" t="s">
        <v>846</v>
      </c>
      <c r="W663" s="760" t="s">
        <v>846</v>
      </c>
      <c r="X663" s="760" t="s">
        <v>3273</v>
      </c>
      <c r="Y663" s="763" t="s">
        <v>3265</v>
      </c>
    </row>
    <row r="664" spans="1:25" s="158" customFormat="1">
      <c r="A664" s="759">
        <v>2022</v>
      </c>
      <c r="B664" s="760" t="s">
        <v>4885</v>
      </c>
      <c r="C664" s="760" t="s">
        <v>4886</v>
      </c>
      <c r="D664" s="760" t="s">
        <v>3259</v>
      </c>
      <c r="E664" s="760" t="s">
        <v>3183</v>
      </c>
      <c r="F664" s="760" t="s">
        <v>1383</v>
      </c>
      <c r="G664" s="760">
        <v>43200000</v>
      </c>
      <c r="H664" s="760">
        <v>43200000</v>
      </c>
      <c r="I664" s="760" t="s">
        <v>846</v>
      </c>
      <c r="J664" s="760" t="s">
        <v>846</v>
      </c>
      <c r="K664" s="760" t="s">
        <v>4027</v>
      </c>
      <c r="L664" s="761">
        <v>44585</v>
      </c>
      <c r="M664" s="761">
        <v>44857</v>
      </c>
      <c r="N664" s="760">
        <v>14400000</v>
      </c>
      <c r="O664" s="760">
        <v>90</v>
      </c>
      <c r="P664" s="760" t="s">
        <v>40</v>
      </c>
      <c r="Q664" s="760" t="s">
        <v>846</v>
      </c>
      <c r="R664" s="760" t="s">
        <v>846</v>
      </c>
      <c r="S664" s="761">
        <v>45036</v>
      </c>
      <c r="T664" s="760" t="s">
        <v>3263</v>
      </c>
      <c r="U664" s="760" t="s">
        <v>846</v>
      </c>
      <c r="V664" s="762" t="s">
        <v>846</v>
      </c>
      <c r="W664" s="760" t="s">
        <v>846</v>
      </c>
      <c r="X664" s="760" t="s">
        <v>3273</v>
      </c>
      <c r="Y664" s="763" t="s">
        <v>3265</v>
      </c>
    </row>
    <row r="665" spans="1:25" s="158" customFormat="1">
      <c r="A665" s="759">
        <v>2022</v>
      </c>
      <c r="B665" s="760" t="s">
        <v>4887</v>
      </c>
      <c r="C665" s="760" t="s">
        <v>4888</v>
      </c>
      <c r="D665" s="760" t="s">
        <v>3259</v>
      </c>
      <c r="E665" s="760" t="s">
        <v>3183</v>
      </c>
      <c r="F665" s="760" t="s">
        <v>4889</v>
      </c>
      <c r="G665" s="760">
        <v>21000000</v>
      </c>
      <c r="H665" s="760">
        <v>21000000</v>
      </c>
      <c r="I665" s="760" t="s">
        <v>846</v>
      </c>
      <c r="J665" s="760" t="s">
        <v>846</v>
      </c>
      <c r="K665" s="760" t="s">
        <v>3261</v>
      </c>
      <c r="L665" s="761">
        <v>44594</v>
      </c>
      <c r="M665" s="761">
        <v>44774</v>
      </c>
      <c r="N665" s="760">
        <v>0</v>
      </c>
      <c r="O665" s="760">
        <v>0</v>
      </c>
      <c r="P665" s="760" t="s">
        <v>4028</v>
      </c>
      <c r="Q665" s="760" t="s">
        <v>846</v>
      </c>
      <c r="R665" s="760" t="s">
        <v>846</v>
      </c>
      <c r="S665" s="761">
        <v>44926</v>
      </c>
      <c r="T665" s="760" t="s">
        <v>3263</v>
      </c>
      <c r="U665" s="760" t="s">
        <v>846</v>
      </c>
      <c r="V665" s="762" t="s">
        <v>846</v>
      </c>
      <c r="W665" s="760" t="s">
        <v>846</v>
      </c>
      <c r="X665" s="760" t="s">
        <v>3273</v>
      </c>
      <c r="Y665" s="763" t="s">
        <v>3265</v>
      </c>
    </row>
    <row r="666" spans="1:25" s="158" customFormat="1">
      <c r="A666" s="759">
        <v>2022</v>
      </c>
      <c r="B666" s="760" t="s">
        <v>4890</v>
      </c>
      <c r="C666" s="760" t="s">
        <v>4891</v>
      </c>
      <c r="D666" s="760" t="s">
        <v>3259</v>
      </c>
      <c r="E666" s="760" t="s">
        <v>3183</v>
      </c>
      <c r="F666" s="760" t="s">
        <v>1365</v>
      </c>
      <c r="G666" s="760">
        <v>46620000</v>
      </c>
      <c r="H666" s="760">
        <v>46620000</v>
      </c>
      <c r="I666" s="760" t="s">
        <v>846</v>
      </c>
      <c r="J666" s="760" t="s">
        <v>846</v>
      </c>
      <c r="K666" s="760" t="s">
        <v>4027</v>
      </c>
      <c r="L666" s="761">
        <v>44594</v>
      </c>
      <c r="M666" s="761">
        <v>44866</v>
      </c>
      <c r="N666" s="760">
        <v>15540000</v>
      </c>
      <c r="O666" s="760">
        <v>90</v>
      </c>
      <c r="P666" s="760" t="s">
        <v>4892</v>
      </c>
      <c r="Q666" s="760" t="s">
        <v>846</v>
      </c>
      <c r="R666" s="760" t="s">
        <v>846</v>
      </c>
      <c r="S666" s="761">
        <v>45036</v>
      </c>
      <c r="T666" s="760" t="s">
        <v>3263</v>
      </c>
      <c r="U666" s="760" t="s">
        <v>846</v>
      </c>
      <c r="V666" s="762" t="s">
        <v>846</v>
      </c>
      <c r="W666" s="760" t="s">
        <v>846</v>
      </c>
      <c r="X666" s="760" t="s">
        <v>3273</v>
      </c>
      <c r="Y666" s="763" t="s">
        <v>3265</v>
      </c>
    </row>
    <row r="667" spans="1:25" s="158" customFormat="1">
      <c r="A667" s="759">
        <v>2022</v>
      </c>
      <c r="B667" s="760" t="s">
        <v>4893</v>
      </c>
      <c r="C667" s="760" t="s">
        <v>4894</v>
      </c>
      <c r="D667" s="760" t="s">
        <v>3259</v>
      </c>
      <c r="E667" s="760" t="s">
        <v>3183</v>
      </c>
      <c r="F667" s="760" t="s">
        <v>1333</v>
      </c>
      <c r="G667" s="760">
        <v>41400000</v>
      </c>
      <c r="H667" s="760">
        <v>41400000</v>
      </c>
      <c r="I667" s="760" t="s">
        <v>846</v>
      </c>
      <c r="J667" s="760" t="s">
        <v>846</v>
      </c>
      <c r="K667" s="760" t="s">
        <v>4027</v>
      </c>
      <c r="L667" s="761">
        <v>44593</v>
      </c>
      <c r="M667" s="761">
        <v>44865</v>
      </c>
      <c r="N667" s="760">
        <v>13800000</v>
      </c>
      <c r="O667" s="760">
        <v>90</v>
      </c>
      <c r="P667" s="760" t="s">
        <v>3673</v>
      </c>
      <c r="Q667" s="760" t="s">
        <v>846</v>
      </c>
      <c r="R667" s="760" t="s">
        <v>846</v>
      </c>
      <c r="S667" s="761">
        <v>45036</v>
      </c>
      <c r="T667" s="760" t="s">
        <v>3263</v>
      </c>
      <c r="U667" s="760" t="s">
        <v>846</v>
      </c>
      <c r="V667" s="762" t="s">
        <v>846</v>
      </c>
      <c r="W667" s="760" t="s">
        <v>846</v>
      </c>
      <c r="X667" s="760" t="s">
        <v>3273</v>
      </c>
      <c r="Y667" s="763" t="s">
        <v>3265</v>
      </c>
    </row>
    <row r="668" spans="1:25" s="158" customFormat="1">
      <c r="A668" s="759">
        <v>2022</v>
      </c>
      <c r="B668" s="760" t="s">
        <v>4895</v>
      </c>
      <c r="C668" s="760" t="s">
        <v>4073</v>
      </c>
      <c r="D668" s="760" t="s">
        <v>3259</v>
      </c>
      <c r="E668" s="760" t="s">
        <v>3183</v>
      </c>
      <c r="F668" s="760" t="s">
        <v>4074</v>
      </c>
      <c r="G668" s="760">
        <v>19800000</v>
      </c>
      <c r="H668" s="760">
        <v>19800000</v>
      </c>
      <c r="I668" s="760" t="s">
        <v>846</v>
      </c>
      <c r="J668" s="760" t="s">
        <v>846</v>
      </c>
      <c r="K668" s="760" t="s">
        <v>4027</v>
      </c>
      <c r="L668" s="761">
        <v>44587</v>
      </c>
      <c r="M668" s="761">
        <v>44859</v>
      </c>
      <c r="N668" s="760">
        <v>6600000</v>
      </c>
      <c r="O668" s="760">
        <v>90</v>
      </c>
      <c r="P668" s="760" t="s">
        <v>235</v>
      </c>
      <c r="Q668" s="760" t="s">
        <v>846</v>
      </c>
      <c r="R668" s="760" t="s">
        <v>846</v>
      </c>
      <c r="S668" s="761">
        <v>45036</v>
      </c>
      <c r="T668" s="760" t="s">
        <v>3263</v>
      </c>
      <c r="U668" s="760" t="s">
        <v>846</v>
      </c>
      <c r="V668" s="762" t="s">
        <v>846</v>
      </c>
      <c r="W668" s="760" t="s">
        <v>846</v>
      </c>
      <c r="X668" s="760" t="s">
        <v>3273</v>
      </c>
      <c r="Y668" s="763" t="s">
        <v>3265</v>
      </c>
    </row>
    <row r="669" spans="1:25" s="158" customFormat="1">
      <c r="A669" s="759">
        <v>2022</v>
      </c>
      <c r="B669" s="760" t="s">
        <v>4896</v>
      </c>
      <c r="C669" s="760" t="s">
        <v>4897</v>
      </c>
      <c r="D669" s="760" t="s">
        <v>3259</v>
      </c>
      <c r="E669" s="760" t="s">
        <v>3183</v>
      </c>
      <c r="F669" s="760" t="s">
        <v>4240</v>
      </c>
      <c r="G669" s="760">
        <v>16356000</v>
      </c>
      <c r="H669" s="760">
        <v>16356000</v>
      </c>
      <c r="I669" s="760" t="s">
        <v>846</v>
      </c>
      <c r="J669" s="760" t="s">
        <v>846</v>
      </c>
      <c r="K669" s="760" t="s">
        <v>3261</v>
      </c>
      <c r="L669" s="761">
        <v>44593</v>
      </c>
      <c r="M669" s="761">
        <v>44773</v>
      </c>
      <c r="N669" s="760">
        <v>5452000</v>
      </c>
      <c r="O669" s="760">
        <v>60</v>
      </c>
      <c r="P669" s="760" t="s">
        <v>4793</v>
      </c>
      <c r="Q669" s="760" t="s">
        <v>846</v>
      </c>
      <c r="R669" s="760" t="s">
        <v>846</v>
      </c>
      <c r="S669" s="761">
        <v>45036</v>
      </c>
      <c r="T669" s="760" t="s">
        <v>3263</v>
      </c>
      <c r="U669" s="760" t="s">
        <v>846</v>
      </c>
      <c r="V669" s="762" t="s">
        <v>846</v>
      </c>
      <c r="W669" s="760" t="s">
        <v>846</v>
      </c>
      <c r="X669" s="760" t="s">
        <v>3273</v>
      </c>
      <c r="Y669" s="763" t="s">
        <v>3265</v>
      </c>
    </row>
    <row r="670" spans="1:25" s="158" customFormat="1">
      <c r="A670" s="759">
        <v>2022</v>
      </c>
      <c r="B670" s="760" t="s">
        <v>4898</v>
      </c>
      <c r="C670" s="760" t="s">
        <v>4899</v>
      </c>
      <c r="D670" s="760" t="s">
        <v>3259</v>
      </c>
      <c r="E670" s="760" t="s">
        <v>3183</v>
      </c>
      <c r="F670" s="760" t="s">
        <v>136</v>
      </c>
      <c r="G670" s="760">
        <v>41399999</v>
      </c>
      <c r="H670" s="760">
        <v>41399999</v>
      </c>
      <c r="I670" s="760" t="s">
        <v>846</v>
      </c>
      <c r="J670" s="760" t="s">
        <v>846</v>
      </c>
      <c r="K670" s="760" t="s">
        <v>3528</v>
      </c>
      <c r="L670" s="761">
        <v>44593</v>
      </c>
      <c r="M670" s="761">
        <v>44864</v>
      </c>
      <c r="N670" s="760">
        <v>13799999</v>
      </c>
      <c r="O670" s="760">
        <v>60</v>
      </c>
      <c r="P670" s="760" t="s">
        <v>235</v>
      </c>
      <c r="Q670" s="760" t="s">
        <v>846</v>
      </c>
      <c r="R670" s="760" t="s">
        <v>846</v>
      </c>
      <c r="S670" s="761">
        <v>45036</v>
      </c>
      <c r="T670" s="760" t="s">
        <v>3263</v>
      </c>
      <c r="U670" s="760" t="s">
        <v>846</v>
      </c>
      <c r="V670" s="762" t="s">
        <v>846</v>
      </c>
      <c r="W670" s="760" t="s">
        <v>846</v>
      </c>
      <c r="X670" s="760" t="s">
        <v>3273</v>
      </c>
      <c r="Y670" s="763" t="s">
        <v>3265</v>
      </c>
    </row>
    <row r="671" spans="1:25" s="158" customFormat="1">
      <c r="A671" s="759">
        <v>2022</v>
      </c>
      <c r="B671" s="760" t="s">
        <v>4900</v>
      </c>
      <c r="C671" s="760" t="s">
        <v>4411</v>
      </c>
      <c r="D671" s="760" t="s">
        <v>3259</v>
      </c>
      <c r="E671" s="760" t="s">
        <v>3183</v>
      </c>
      <c r="F671" s="760" t="s">
        <v>299</v>
      </c>
      <c r="G671" s="760">
        <v>44100000</v>
      </c>
      <c r="H671" s="760">
        <v>44100000</v>
      </c>
      <c r="I671" s="760" t="s">
        <v>846</v>
      </c>
      <c r="J671" s="760" t="s">
        <v>846</v>
      </c>
      <c r="K671" s="760" t="s">
        <v>4027</v>
      </c>
      <c r="L671" s="761">
        <v>44587</v>
      </c>
      <c r="M671" s="761">
        <v>44859</v>
      </c>
      <c r="N671" s="760">
        <v>14700000</v>
      </c>
      <c r="O671" s="760">
        <v>90</v>
      </c>
      <c r="P671" s="760" t="s">
        <v>4618</v>
      </c>
      <c r="Q671" s="760" t="s">
        <v>846</v>
      </c>
      <c r="R671" s="760" t="s">
        <v>846</v>
      </c>
      <c r="S671" s="761">
        <v>45036</v>
      </c>
      <c r="T671" s="760" t="s">
        <v>3263</v>
      </c>
      <c r="U671" s="760" t="s">
        <v>846</v>
      </c>
      <c r="V671" s="762" t="s">
        <v>846</v>
      </c>
      <c r="W671" s="760" t="s">
        <v>846</v>
      </c>
      <c r="X671" s="760" t="s">
        <v>3273</v>
      </c>
      <c r="Y671" s="763" t="s">
        <v>3265</v>
      </c>
    </row>
    <row r="672" spans="1:25" s="158" customFormat="1">
      <c r="A672" s="759">
        <v>2022</v>
      </c>
      <c r="B672" s="760" t="s">
        <v>4901</v>
      </c>
      <c r="C672" s="760" t="s">
        <v>4902</v>
      </c>
      <c r="D672" s="760" t="s">
        <v>3259</v>
      </c>
      <c r="E672" s="760" t="s">
        <v>3183</v>
      </c>
      <c r="F672" s="760" t="s">
        <v>4903</v>
      </c>
      <c r="G672" s="760">
        <v>13200000</v>
      </c>
      <c r="H672" s="760">
        <v>13200000</v>
      </c>
      <c r="I672" s="760" t="s">
        <v>846</v>
      </c>
      <c r="J672" s="760" t="s">
        <v>846</v>
      </c>
      <c r="K672" s="760" t="s">
        <v>3261</v>
      </c>
      <c r="L672" s="761">
        <v>44593</v>
      </c>
      <c r="M672" s="761">
        <v>44773</v>
      </c>
      <c r="N672" s="760">
        <v>0</v>
      </c>
      <c r="O672" s="760">
        <v>0</v>
      </c>
      <c r="P672" s="760" t="s">
        <v>1329</v>
      </c>
      <c r="Q672" s="760" t="s">
        <v>846</v>
      </c>
      <c r="R672" s="760" t="s">
        <v>846</v>
      </c>
      <c r="S672" s="761">
        <v>44957</v>
      </c>
      <c r="T672" s="760" t="s">
        <v>3263</v>
      </c>
      <c r="U672" s="760" t="s">
        <v>846</v>
      </c>
      <c r="V672" s="762" t="s">
        <v>846</v>
      </c>
      <c r="W672" s="760" t="s">
        <v>846</v>
      </c>
      <c r="X672" s="760" t="s">
        <v>3273</v>
      </c>
      <c r="Y672" s="763" t="s">
        <v>3265</v>
      </c>
    </row>
    <row r="673" spans="1:25" s="158" customFormat="1">
      <c r="A673" s="759">
        <v>2022</v>
      </c>
      <c r="B673" s="760" t="s">
        <v>4904</v>
      </c>
      <c r="C673" s="760" t="s">
        <v>4905</v>
      </c>
      <c r="D673" s="760" t="s">
        <v>3259</v>
      </c>
      <c r="E673" s="760" t="s">
        <v>3183</v>
      </c>
      <c r="F673" s="760" t="s">
        <v>168</v>
      </c>
      <c r="G673" s="760">
        <v>46548000</v>
      </c>
      <c r="H673" s="760">
        <v>46548000</v>
      </c>
      <c r="I673" s="760" t="s">
        <v>846</v>
      </c>
      <c r="J673" s="760" t="s">
        <v>846</v>
      </c>
      <c r="K673" s="760" t="s">
        <v>4027</v>
      </c>
      <c r="L673" s="761">
        <v>44588</v>
      </c>
      <c r="M673" s="761">
        <v>44860</v>
      </c>
      <c r="N673" s="760">
        <v>15516000</v>
      </c>
      <c r="O673" s="760">
        <v>90</v>
      </c>
      <c r="P673" s="760" t="s">
        <v>4276</v>
      </c>
      <c r="Q673" s="760" t="s">
        <v>846</v>
      </c>
      <c r="R673" s="760" t="s">
        <v>846</v>
      </c>
      <c r="S673" s="761">
        <v>45036</v>
      </c>
      <c r="T673" s="760" t="s">
        <v>3263</v>
      </c>
      <c r="U673" s="760" t="s">
        <v>846</v>
      </c>
      <c r="V673" s="762" t="s">
        <v>846</v>
      </c>
      <c r="W673" s="760" t="s">
        <v>846</v>
      </c>
      <c r="X673" s="760" t="s">
        <v>3273</v>
      </c>
      <c r="Y673" s="763" t="s">
        <v>3265</v>
      </c>
    </row>
    <row r="674" spans="1:25" s="158" customFormat="1">
      <c r="A674" s="759">
        <v>2022</v>
      </c>
      <c r="B674" s="760" t="s">
        <v>4906</v>
      </c>
      <c r="C674" s="760" t="s">
        <v>4907</v>
      </c>
      <c r="D674" s="760" t="s">
        <v>3259</v>
      </c>
      <c r="E674" s="760" t="s">
        <v>3183</v>
      </c>
      <c r="F674" s="760" t="s">
        <v>293</v>
      </c>
      <c r="G674" s="760">
        <v>42300000</v>
      </c>
      <c r="H674" s="760">
        <v>42300000</v>
      </c>
      <c r="I674" s="760" t="s">
        <v>846</v>
      </c>
      <c r="J674" s="760" t="s">
        <v>846</v>
      </c>
      <c r="K674" s="760" t="s">
        <v>4027</v>
      </c>
      <c r="L674" s="761">
        <v>44593</v>
      </c>
      <c r="M674" s="761">
        <v>44865</v>
      </c>
      <c r="N674" s="760">
        <v>14100000</v>
      </c>
      <c r="O674" s="760">
        <v>90</v>
      </c>
      <c r="P674" s="760" t="s">
        <v>4006</v>
      </c>
      <c r="Q674" s="760" t="s">
        <v>846</v>
      </c>
      <c r="R674" s="760" t="s">
        <v>846</v>
      </c>
      <c r="S674" s="761">
        <v>45036</v>
      </c>
      <c r="T674" s="760" t="s">
        <v>3263</v>
      </c>
      <c r="U674" s="760" t="s">
        <v>846</v>
      </c>
      <c r="V674" s="762" t="s">
        <v>846</v>
      </c>
      <c r="W674" s="760" t="s">
        <v>846</v>
      </c>
      <c r="X674" s="760" t="s">
        <v>3273</v>
      </c>
      <c r="Y674" s="763" t="s">
        <v>3265</v>
      </c>
    </row>
    <row r="675" spans="1:25" s="158" customFormat="1">
      <c r="A675" s="759">
        <v>2022</v>
      </c>
      <c r="B675" s="760" t="s">
        <v>4908</v>
      </c>
      <c r="C675" s="760" t="s">
        <v>4909</v>
      </c>
      <c r="D675" s="760" t="s">
        <v>3259</v>
      </c>
      <c r="E675" s="760" t="s">
        <v>3183</v>
      </c>
      <c r="F675" s="760" t="s">
        <v>4910</v>
      </c>
      <c r="G675" s="760">
        <v>16500000</v>
      </c>
      <c r="H675" s="760">
        <v>16500000</v>
      </c>
      <c r="I675" s="760" t="s">
        <v>846</v>
      </c>
      <c r="J675" s="760" t="s">
        <v>846</v>
      </c>
      <c r="K675" s="760" t="s">
        <v>4001</v>
      </c>
      <c r="L675" s="761">
        <v>44594</v>
      </c>
      <c r="M675" s="761">
        <v>44803</v>
      </c>
      <c r="N675" s="760">
        <v>5500000</v>
      </c>
      <c r="O675" s="760">
        <v>75</v>
      </c>
      <c r="P675" s="760" t="s">
        <v>4618</v>
      </c>
      <c r="Q675" s="760" t="s">
        <v>846</v>
      </c>
      <c r="R675" s="760" t="s">
        <v>846</v>
      </c>
      <c r="S675" s="761">
        <v>45036</v>
      </c>
      <c r="T675" s="760" t="s">
        <v>3263</v>
      </c>
      <c r="U675" s="760" t="s">
        <v>846</v>
      </c>
      <c r="V675" s="762" t="s">
        <v>846</v>
      </c>
      <c r="W675" s="760" t="s">
        <v>846</v>
      </c>
      <c r="X675" s="760" t="s">
        <v>3273</v>
      </c>
      <c r="Y675" s="763" t="s">
        <v>3265</v>
      </c>
    </row>
    <row r="676" spans="1:25" s="158" customFormat="1">
      <c r="A676" s="759">
        <v>2022</v>
      </c>
      <c r="B676" s="760" t="s">
        <v>4911</v>
      </c>
      <c r="C676" s="760" t="s">
        <v>4912</v>
      </c>
      <c r="D676" s="760" t="s">
        <v>3259</v>
      </c>
      <c r="E676" s="760" t="s">
        <v>3183</v>
      </c>
      <c r="F676" s="760" t="s">
        <v>300</v>
      </c>
      <c r="G676" s="760">
        <v>27000000</v>
      </c>
      <c r="H676" s="760">
        <v>27000000</v>
      </c>
      <c r="I676" s="760" t="s">
        <v>846</v>
      </c>
      <c r="J676" s="760" t="s">
        <v>846</v>
      </c>
      <c r="K676" s="760" t="s">
        <v>4027</v>
      </c>
      <c r="L676" s="761">
        <v>44587</v>
      </c>
      <c r="M676" s="761">
        <v>44859</v>
      </c>
      <c r="N676" s="760">
        <v>9000000</v>
      </c>
      <c r="O676" s="760">
        <v>90</v>
      </c>
      <c r="P676" s="760" t="s">
        <v>1354</v>
      </c>
      <c r="Q676" s="760" t="s">
        <v>846</v>
      </c>
      <c r="R676" s="760" t="s">
        <v>846</v>
      </c>
      <c r="S676" s="761">
        <v>45036</v>
      </c>
      <c r="T676" s="760" t="s">
        <v>3263</v>
      </c>
      <c r="U676" s="760" t="s">
        <v>846</v>
      </c>
      <c r="V676" s="762" t="s">
        <v>846</v>
      </c>
      <c r="W676" s="760" t="s">
        <v>846</v>
      </c>
      <c r="X676" s="760" t="s">
        <v>3273</v>
      </c>
      <c r="Y676" s="763" t="s">
        <v>3265</v>
      </c>
    </row>
    <row r="677" spans="1:25" s="158" customFormat="1">
      <c r="A677" s="759">
        <v>2022</v>
      </c>
      <c r="B677" s="760" t="s">
        <v>4913</v>
      </c>
      <c r="C677" s="760" t="s">
        <v>4914</v>
      </c>
      <c r="D677" s="760" t="s">
        <v>3259</v>
      </c>
      <c r="E677" s="760" t="s">
        <v>3183</v>
      </c>
      <c r="F677" s="760" t="s">
        <v>117</v>
      </c>
      <c r="G677" s="760">
        <v>18000000</v>
      </c>
      <c r="H677" s="760">
        <v>18000000</v>
      </c>
      <c r="I677" s="760" t="s">
        <v>846</v>
      </c>
      <c r="J677" s="760" t="s">
        <v>846</v>
      </c>
      <c r="K677" s="760" t="s">
        <v>3261</v>
      </c>
      <c r="L677" s="761">
        <v>44587</v>
      </c>
      <c r="M677" s="761">
        <v>44767</v>
      </c>
      <c r="N677" s="760">
        <v>6000000</v>
      </c>
      <c r="O677" s="760">
        <v>60</v>
      </c>
      <c r="P677" s="760" t="s">
        <v>4192</v>
      </c>
      <c r="Q677" s="760" t="s">
        <v>846</v>
      </c>
      <c r="R677" s="760" t="s">
        <v>846</v>
      </c>
      <c r="S677" s="761">
        <v>45036</v>
      </c>
      <c r="T677" s="760" t="s">
        <v>3263</v>
      </c>
      <c r="U677" s="760" t="s">
        <v>846</v>
      </c>
      <c r="V677" s="762" t="s">
        <v>846</v>
      </c>
      <c r="W677" s="760" t="s">
        <v>846</v>
      </c>
      <c r="X677" s="760" t="s">
        <v>3273</v>
      </c>
      <c r="Y677" s="763" t="s">
        <v>3265</v>
      </c>
    </row>
    <row r="678" spans="1:25" s="158" customFormat="1">
      <c r="A678" s="759">
        <v>2022</v>
      </c>
      <c r="B678" s="760" t="s">
        <v>4915</v>
      </c>
      <c r="C678" s="760" t="s">
        <v>4916</v>
      </c>
      <c r="D678" s="760" t="s">
        <v>3259</v>
      </c>
      <c r="E678" s="760" t="s">
        <v>3183</v>
      </c>
      <c r="F678" s="760" t="s">
        <v>3567</v>
      </c>
      <c r="G678" s="760">
        <v>19800000</v>
      </c>
      <c r="H678" s="760">
        <v>19800000</v>
      </c>
      <c r="I678" s="760" t="s">
        <v>846</v>
      </c>
      <c r="J678" s="760" t="s">
        <v>846</v>
      </c>
      <c r="K678" s="760" t="s">
        <v>4027</v>
      </c>
      <c r="L678" s="761">
        <v>44586</v>
      </c>
      <c r="M678" s="761">
        <v>44846</v>
      </c>
      <c r="N678" s="760">
        <v>6600000</v>
      </c>
      <c r="O678" s="760">
        <v>90</v>
      </c>
      <c r="P678" s="760" t="s">
        <v>4006</v>
      </c>
      <c r="Q678" s="760" t="s">
        <v>846</v>
      </c>
      <c r="R678" s="760" t="s">
        <v>846</v>
      </c>
      <c r="S678" s="761">
        <v>45036</v>
      </c>
      <c r="T678" s="760" t="s">
        <v>3263</v>
      </c>
      <c r="U678" s="760" t="s">
        <v>846</v>
      </c>
      <c r="V678" s="762" t="s">
        <v>846</v>
      </c>
      <c r="W678" s="760" t="s">
        <v>846</v>
      </c>
      <c r="X678" s="760" t="s">
        <v>3264</v>
      </c>
      <c r="Y678" s="763" t="s">
        <v>3265</v>
      </c>
    </row>
    <row r="679" spans="1:25" s="158" customFormat="1">
      <c r="A679" s="759">
        <v>2022</v>
      </c>
      <c r="B679" s="760" t="s">
        <v>4917</v>
      </c>
      <c r="C679" s="760" t="s">
        <v>4191</v>
      </c>
      <c r="D679" s="760" t="s">
        <v>3259</v>
      </c>
      <c r="E679" s="760" t="s">
        <v>3183</v>
      </c>
      <c r="F679" s="760" t="s">
        <v>295</v>
      </c>
      <c r="G679" s="760">
        <v>30000000</v>
      </c>
      <c r="H679" s="760">
        <v>30000000</v>
      </c>
      <c r="I679" s="760" t="s">
        <v>846</v>
      </c>
      <c r="J679" s="760" t="s">
        <v>846</v>
      </c>
      <c r="K679" s="760" t="s">
        <v>3528</v>
      </c>
      <c r="L679" s="761">
        <v>44587</v>
      </c>
      <c r="M679" s="761" t="s">
        <v>4918</v>
      </c>
      <c r="N679" s="760">
        <v>6000000</v>
      </c>
      <c r="O679" s="760">
        <v>60</v>
      </c>
      <c r="P679" s="760" t="s">
        <v>4192</v>
      </c>
      <c r="Q679" s="760" t="s">
        <v>846</v>
      </c>
      <c r="R679" s="760" t="s">
        <v>846</v>
      </c>
      <c r="S679" s="761">
        <v>45026</v>
      </c>
      <c r="T679" s="760" t="s">
        <v>3263</v>
      </c>
      <c r="U679" s="760" t="s">
        <v>846</v>
      </c>
      <c r="V679" s="762" t="s">
        <v>846</v>
      </c>
      <c r="W679" s="760" t="s">
        <v>846</v>
      </c>
      <c r="X679" s="760" t="s">
        <v>3273</v>
      </c>
      <c r="Y679" s="763" t="s">
        <v>3265</v>
      </c>
    </row>
    <row r="680" spans="1:25" s="158" customFormat="1">
      <c r="A680" s="759">
        <v>2022</v>
      </c>
      <c r="B680" s="760" t="s">
        <v>4919</v>
      </c>
      <c r="C680" s="760" t="s">
        <v>4920</v>
      </c>
      <c r="D680" s="760" t="s">
        <v>3259</v>
      </c>
      <c r="E680" s="760" t="s">
        <v>3183</v>
      </c>
      <c r="F680" s="760" t="s">
        <v>3464</v>
      </c>
      <c r="G680" s="760">
        <v>44520000</v>
      </c>
      <c r="H680" s="760">
        <v>44520000</v>
      </c>
      <c r="I680" s="760" t="s">
        <v>846</v>
      </c>
      <c r="J680" s="760" t="s">
        <v>846</v>
      </c>
      <c r="K680" s="760" t="s">
        <v>4921</v>
      </c>
      <c r="L680" s="761">
        <v>44587</v>
      </c>
      <c r="M680" s="761">
        <v>44841</v>
      </c>
      <c r="N680" s="760">
        <v>2120000</v>
      </c>
      <c r="O680" s="760">
        <v>12</v>
      </c>
      <c r="P680" s="760" t="s">
        <v>103</v>
      </c>
      <c r="Q680" s="760" t="s">
        <v>846</v>
      </c>
      <c r="R680" s="760" t="s">
        <v>846</v>
      </c>
      <c r="S680" s="761">
        <v>45036</v>
      </c>
      <c r="T680" s="760" t="s">
        <v>3263</v>
      </c>
      <c r="U680" s="760" t="s">
        <v>846</v>
      </c>
      <c r="V680" s="762" t="s">
        <v>846</v>
      </c>
      <c r="W680" s="760" t="s">
        <v>846</v>
      </c>
      <c r="X680" s="760" t="s">
        <v>3273</v>
      </c>
      <c r="Y680" s="763" t="s">
        <v>3265</v>
      </c>
    </row>
    <row r="681" spans="1:25" s="158" customFormat="1">
      <c r="A681" s="759">
        <v>2022</v>
      </c>
      <c r="B681" s="760" t="s">
        <v>4922</v>
      </c>
      <c r="C681" s="760" t="s">
        <v>4923</v>
      </c>
      <c r="D681" s="760" t="s">
        <v>3259</v>
      </c>
      <c r="E681" s="760" t="s">
        <v>3183</v>
      </c>
      <c r="F681" s="760" t="s">
        <v>4924</v>
      </c>
      <c r="G681" s="760">
        <v>27600000</v>
      </c>
      <c r="H681" s="760">
        <v>27600000</v>
      </c>
      <c r="I681" s="760" t="s">
        <v>846</v>
      </c>
      <c r="J681" s="760" t="s">
        <v>846</v>
      </c>
      <c r="K681" s="760" t="s">
        <v>3261</v>
      </c>
      <c r="L681" s="761">
        <v>44594</v>
      </c>
      <c r="M681" s="761">
        <v>44774</v>
      </c>
      <c r="N681" s="760">
        <v>9200000</v>
      </c>
      <c r="O681" s="760">
        <v>60</v>
      </c>
      <c r="P681" s="760" t="s">
        <v>1329</v>
      </c>
      <c r="Q681" s="760" t="s">
        <v>846</v>
      </c>
      <c r="R681" s="760" t="s">
        <v>846</v>
      </c>
      <c r="S681" s="761">
        <v>45036</v>
      </c>
      <c r="T681" s="760" t="s">
        <v>3263</v>
      </c>
      <c r="U681" s="760" t="s">
        <v>846</v>
      </c>
      <c r="V681" s="762" t="s">
        <v>846</v>
      </c>
      <c r="W681" s="760" t="s">
        <v>846</v>
      </c>
      <c r="X681" s="760" t="s">
        <v>3273</v>
      </c>
      <c r="Y681" s="763" t="s">
        <v>3265</v>
      </c>
    </row>
    <row r="682" spans="1:25" s="158" customFormat="1">
      <c r="A682" s="759">
        <v>2022</v>
      </c>
      <c r="B682" s="760" t="s">
        <v>4925</v>
      </c>
      <c r="C682" s="760" t="s">
        <v>4044</v>
      </c>
      <c r="D682" s="760" t="s">
        <v>3259</v>
      </c>
      <c r="E682" s="760" t="s">
        <v>3183</v>
      </c>
      <c r="F682" s="760" t="s">
        <v>163</v>
      </c>
      <c r="G682" s="760">
        <v>19800000</v>
      </c>
      <c r="H682" s="760">
        <v>19800000</v>
      </c>
      <c r="I682" s="760" t="s">
        <v>846</v>
      </c>
      <c r="J682" s="760" t="s">
        <v>846</v>
      </c>
      <c r="K682" s="760" t="s">
        <v>4027</v>
      </c>
      <c r="L682" s="761">
        <v>44587</v>
      </c>
      <c r="M682" s="761">
        <v>44921</v>
      </c>
      <c r="N682" s="760">
        <v>6600000</v>
      </c>
      <c r="O682" s="760">
        <v>90</v>
      </c>
      <c r="P682" s="760" t="s">
        <v>4618</v>
      </c>
      <c r="Q682" s="760" t="s">
        <v>846</v>
      </c>
      <c r="R682" s="760" t="s">
        <v>846</v>
      </c>
      <c r="S682" s="761">
        <v>45036</v>
      </c>
      <c r="T682" s="760" t="s">
        <v>3263</v>
      </c>
      <c r="U682" s="760" t="s">
        <v>846</v>
      </c>
      <c r="V682" s="762" t="s">
        <v>846</v>
      </c>
      <c r="W682" s="760" t="s">
        <v>846</v>
      </c>
      <c r="X682" s="760" t="s">
        <v>3273</v>
      </c>
      <c r="Y682" s="763" t="s">
        <v>3265</v>
      </c>
    </row>
    <row r="683" spans="1:25" s="158" customFormat="1">
      <c r="A683" s="759">
        <v>2022</v>
      </c>
      <c r="B683" s="760" t="s">
        <v>4926</v>
      </c>
      <c r="C683" s="760" t="s">
        <v>4853</v>
      </c>
      <c r="D683" s="760" t="s">
        <v>3259</v>
      </c>
      <c r="E683" s="760" t="s">
        <v>3183</v>
      </c>
      <c r="F683" s="760" t="s">
        <v>81</v>
      </c>
      <c r="G683" s="760">
        <v>31200000</v>
      </c>
      <c r="H683" s="760">
        <v>31200000</v>
      </c>
      <c r="I683" s="760" t="s">
        <v>846</v>
      </c>
      <c r="J683" s="760" t="s">
        <v>846</v>
      </c>
      <c r="K683" s="760" t="s">
        <v>3541</v>
      </c>
      <c r="L683" s="761">
        <v>44587</v>
      </c>
      <c r="M683" s="761" t="s">
        <v>4927</v>
      </c>
      <c r="N683" s="760">
        <v>10400000</v>
      </c>
      <c r="O683" s="760">
        <v>120</v>
      </c>
      <c r="P683" s="760" t="s">
        <v>3542</v>
      </c>
      <c r="Q683" s="760" t="s">
        <v>846</v>
      </c>
      <c r="R683" s="760" t="s">
        <v>846</v>
      </c>
      <c r="S683" s="761">
        <v>45026</v>
      </c>
      <c r="T683" s="760" t="s">
        <v>3263</v>
      </c>
      <c r="U683" s="760" t="s">
        <v>846</v>
      </c>
      <c r="V683" s="762" t="s">
        <v>846</v>
      </c>
      <c r="W683" s="760" t="s">
        <v>846</v>
      </c>
      <c r="X683" s="760" t="s">
        <v>3273</v>
      </c>
      <c r="Y683" s="763" t="s">
        <v>3265</v>
      </c>
    </row>
    <row r="684" spans="1:25" s="158" customFormat="1">
      <c r="A684" s="759">
        <v>2022</v>
      </c>
      <c r="B684" s="760" t="s">
        <v>4928</v>
      </c>
      <c r="C684" s="760" t="s">
        <v>4376</v>
      </c>
      <c r="D684" s="760" t="s">
        <v>3259</v>
      </c>
      <c r="E684" s="760" t="s">
        <v>3183</v>
      </c>
      <c r="F684" s="760" t="s">
        <v>3310</v>
      </c>
      <c r="G684" s="760">
        <v>33000000</v>
      </c>
      <c r="H684" s="760">
        <v>33000000</v>
      </c>
      <c r="I684" s="760" t="s">
        <v>846</v>
      </c>
      <c r="J684" s="760" t="s">
        <v>846</v>
      </c>
      <c r="K684" s="760" t="s">
        <v>3261</v>
      </c>
      <c r="L684" s="761">
        <v>44587</v>
      </c>
      <c r="M684" s="761">
        <v>44713</v>
      </c>
      <c r="N684" s="760">
        <v>0</v>
      </c>
      <c r="O684" s="760">
        <v>0</v>
      </c>
      <c r="P684" s="760" t="s">
        <v>175</v>
      </c>
      <c r="Q684" s="760" t="s">
        <v>846</v>
      </c>
      <c r="R684" s="760" t="s">
        <v>846</v>
      </c>
      <c r="S684" s="761">
        <v>44967</v>
      </c>
      <c r="T684" s="760" t="s">
        <v>3263</v>
      </c>
      <c r="U684" s="760" t="s">
        <v>846</v>
      </c>
      <c r="V684" s="762" t="s">
        <v>846</v>
      </c>
      <c r="W684" s="760" t="s">
        <v>846</v>
      </c>
      <c r="X684" s="760" t="s">
        <v>3264</v>
      </c>
      <c r="Y684" s="763" t="s">
        <v>3265</v>
      </c>
    </row>
    <row r="685" spans="1:25" s="158" customFormat="1">
      <c r="A685" s="759">
        <v>2022</v>
      </c>
      <c r="B685" s="760" t="s">
        <v>4929</v>
      </c>
      <c r="C685" s="760" t="s">
        <v>4465</v>
      </c>
      <c r="D685" s="760" t="s">
        <v>3259</v>
      </c>
      <c r="E685" s="760" t="s">
        <v>3183</v>
      </c>
      <c r="F685" s="760" t="s">
        <v>4466</v>
      </c>
      <c r="G685" s="760">
        <v>26100000</v>
      </c>
      <c r="H685" s="760">
        <v>26100000</v>
      </c>
      <c r="I685" s="760" t="s">
        <v>846</v>
      </c>
      <c r="J685" s="760" t="s">
        <v>846</v>
      </c>
      <c r="K685" s="760" t="s">
        <v>4027</v>
      </c>
      <c r="L685" s="761">
        <v>44593</v>
      </c>
      <c r="M685" s="761">
        <v>44865</v>
      </c>
      <c r="N685" s="760">
        <v>8700000</v>
      </c>
      <c r="O685" s="760">
        <v>90</v>
      </c>
      <c r="P685" s="760" t="s">
        <v>175</v>
      </c>
      <c r="Q685" s="760" t="s">
        <v>846</v>
      </c>
      <c r="R685" s="760" t="s">
        <v>846</v>
      </c>
      <c r="S685" s="761">
        <v>45036</v>
      </c>
      <c r="T685" s="760" t="s">
        <v>3263</v>
      </c>
      <c r="U685" s="760" t="s">
        <v>846</v>
      </c>
      <c r="V685" s="762" t="s">
        <v>846</v>
      </c>
      <c r="W685" s="760" t="s">
        <v>846</v>
      </c>
      <c r="X685" s="760" t="s">
        <v>3273</v>
      </c>
      <c r="Y685" s="763" t="s">
        <v>3265</v>
      </c>
    </row>
    <row r="686" spans="1:25" s="158" customFormat="1">
      <c r="A686" s="759">
        <v>2022</v>
      </c>
      <c r="B686" s="760" t="s">
        <v>4930</v>
      </c>
      <c r="C686" s="760" t="s">
        <v>4931</v>
      </c>
      <c r="D686" s="760" t="s">
        <v>3259</v>
      </c>
      <c r="E686" s="760" t="s">
        <v>3183</v>
      </c>
      <c r="F686" s="760" t="s">
        <v>4035</v>
      </c>
      <c r="G686" s="760">
        <v>64000000</v>
      </c>
      <c r="H686" s="760">
        <v>64000000</v>
      </c>
      <c r="I686" s="760" t="s">
        <v>846</v>
      </c>
      <c r="J686" s="760" t="s">
        <v>846</v>
      </c>
      <c r="K686" s="760" t="s">
        <v>4932</v>
      </c>
      <c r="L686" s="761">
        <v>44587</v>
      </c>
      <c r="M686" s="761">
        <v>44850</v>
      </c>
      <c r="N686" s="760">
        <v>4000000</v>
      </c>
      <c r="O686" s="760">
        <v>16</v>
      </c>
      <c r="P686" s="760" t="s">
        <v>103</v>
      </c>
      <c r="Q686" s="760" t="s">
        <v>846</v>
      </c>
      <c r="R686" s="760" t="s">
        <v>846</v>
      </c>
      <c r="S686" s="761">
        <v>45012</v>
      </c>
      <c r="T686" s="760" t="s">
        <v>3263</v>
      </c>
      <c r="U686" s="760" t="s">
        <v>846</v>
      </c>
      <c r="V686" s="762" t="s">
        <v>846</v>
      </c>
      <c r="W686" s="760" t="s">
        <v>846</v>
      </c>
      <c r="X686" s="760" t="s">
        <v>3273</v>
      </c>
      <c r="Y686" s="763" t="s">
        <v>3265</v>
      </c>
    </row>
    <row r="687" spans="1:25" s="158" customFormat="1">
      <c r="A687" s="759">
        <v>2022</v>
      </c>
      <c r="B687" s="760" t="s">
        <v>4933</v>
      </c>
      <c r="C687" s="760" t="s">
        <v>4341</v>
      </c>
      <c r="D687" s="760" t="s">
        <v>3259</v>
      </c>
      <c r="E687" s="760" t="s">
        <v>3183</v>
      </c>
      <c r="F687" s="760" t="s">
        <v>4149</v>
      </c>
      <c r="G687" s="760">
        <v>41400000</v>
      </c>
      <c r="H687" s="760">
        <v>41400000</v>
      </c>
      <c r="I687" s="760" t="s">
        <v>846</v>
      </c>
      <c r="J687" s="760" t="s">
        <v>846</v>
      </c>
      <c r="K687" s="760" t="s">
        <v>4027</v>
      </c>
      <c r="L687" s="761">
        <v>44593</v>
      </c>
      <c r="M687" s="761">
        <v>44865</v>
      </c>
      <c r="N687" s="760">
        <v>13800000</v>
      </c>
      <c r="O687" s="760">
        <v>90</v>
      </c>
      <c r="P687" s="760" t="s">
        <v>4028</v>
      </c>
      <c r="Q687" s="760" t="s">
        <v>846</v>
      </c>
      <c r="R687" s="760" t="s">
        <v>846</v>
      </c>
      <c r="S687" s="761">
        <v>45036</v>
      </c>
      <c r="T687" s="760" t="s">
        <v>3263</v>
      </c>
      <c r="U687" s="760" t="s">
        <v>846</v>
      </c>
      <c r="V687" s="762" t="s">
        <v>846</v>
      </c>
      <c r="W687" s="760" t="s">
        <v>846</v>
      </c>
      <c r="X687" s="760" t="s">
        <v>3273</v>
      </c>
      <c r="Y687" s="763" t="s">
        <v>3265</v>
      </c>
    </row>
    <row r="688" spans="1:25" s="158" customFormat="1">
      <c r="A688" s="759">
        <v>2022</v>
      </c>
      <c r="B688" s="760" t="s">
        <v>4934</v>
      </c>
      <c r="C688" s="760" t="s">
        <v>4935</v>
      </c>
      <c r="D688" s="760" t="s">
        <v>3259</v>
      </c>
      <c r="E688" s="760" t="s">
        <v>3183</v>
      </c>
      <c r="F688" s="760" t="s">
        <v>332</v>
      </c>
      <c r="G688" s="760">
        <v>43200000</v>
      </c>
      <c r="H688" s="760">
        <v>43200000</v>
      </c>
      <c r="I688" s="760" t="s">
        <v>846</v>
      </c>
      <c r="J688" s="760" t="s">
        <v>846</v>
      </c>
      <c r="K688" s="760" t="s">
        <v>4027</v>
      </c>
      <c r="L688" s="761">
        <v>44593</v>
      </c>
      <c r="M688" s="761">
        <v>44865</v>
      </c>
      <c r="N688" s="760">
        <v>14400000</v>
      </c>
      <c r="O688" s="760">
        <v>90</v>
      </c>
      <c r="P688" s="760" t="s">
        <v>4742</v>
      </c>
      <c r="Q688" s="760" t="s">
        <v>846</v>
      </c>
      <c r="R688" s="760" t="s">
        <v>846</v>
      </c>
      <c r="S688" s="761">
        <v>45036</v>
      </c>
      <c r="T688" s="760" t="s">
        <v>3263</v>
      </c>
      <c r="U688" s="760" t="s">
        <v>846</v>
      </c>
      <c r="V688" s="762" t="s">
        <v>846</v>
      </c>
      <c r="W688" s="760" t="s">
        <v>846</v>
      </c>
      <c r="X688" s="760" t="s">
        <v>3273</v>
      </c>
      <c r="Y688" s="763" t="s">
        <v>3265</v>
      </c>
    </row>
    <row r="689" spans="1:25" s="158" customFormat="1">
      <c r="A689" s="759">
        <v>2022</v>
      </c>
      <c r="B689" s="760" t="s">
        <v>4936</v>
      </c>
      <c r="C689" s="760" t="s">
        <v>4937</v>
      </c>
      <c r="D689" s="760" t="s">
        <v>3259</v>
      </c>
      <c r="E689" s="760" t="s">
        <v>3183</v>
      </c>
      <c r="F689" s="760" t="s">
        <v>4938</v>
      </c>
      <c r="G689" s="760">
        <v>28800000</v>
      </c>
      <c r="H689" s="760">
        <v>28800000</v>
      </c>
      <c r="I689" s="760" t="s">
        <v>846</v>
      </c>
      <c r="J689" s="760" t="s">
        <v>846</v>
      </c>
      <c r="K689" s="760" t="s">
        <v>3261</v>
      </c>
      <c r="L689" s="761">
        <v>44595</v>
      </c>
      <c r="M689" s="761">
        <v>44775</v>
      </c>
      <c r="N689" s="760">
        <v>0</v>
      </c>
      <c r="O689" s="760">
        <v>0</v>
      </c>
      <c r="P689" s="760" t="s">
        <v>4742</v>
      </c>
      <c r="Q689" s="760" t="s">
        <v>846</v>
      </c>
      <c r="R689" s="760" t="s">
        <v>846</v>
      </c>
      <c r="S689" s="761">
        <v>44962</v>
      </c>
      <c r="T689" s="760" t="s">
        <v>3263</v>
      </c>
      <c r="U689" s="760" t="s">
        <v>846</v>
      </c>
      <c r="V689" s="762" t="s">
        <v>846</v>
      </c>
      <c r="W689" s="760" t="s">
        <v>846</v>
      </c>
      <c r="X689" s="760" t="s">
        <v>3273</v>
      </c>
      <c r="Y689" s="763" t="s">
        <v>3265</v>
      </c>
    </row>
    <row r="690" spans="1:25" s="158" customFormat="1">
      <c r="A690" s="759">
        <v>2022</v>
      </c>
      <c r="B690" s="760" t="s">
        <v>4939</v>
      </c>
      <c r="C690" s="760" t="s">
        <v>4940</v>
      </c>
      <c r="D690" s="760" t="s">
        <v>3259</v>
      </c>
      <c r="E690" s="760" t="s">
        <v>3183</v>
      </c>
      <c r="F690" s="760" t="s">
        <v>4941</v>
      </c>
      <c r="G690" s="760">
        <v>41400000</v>
      </c>
      <c r="H690" s="760">
        <v>41400000</v>
      </c>
      <c r="I690" s="760" t="s">
        <v>846</v>
      </c>
      <c r="J690" s="760" t="s">
        <v>846</v>
      </c>
      <c r="K690" s="760" t="s">
        <v>3528</v>
      </c>
      <c r="L690" s="761">
        <v>44594</v>
      </c>
      <c r="M690" s="761">
        <v>44866</v>
      </c>
      <c r="N690" s="760">
        <v>13800000</v>
      </c>
      <c r="O690" s="760">
        <v>90</v>
      </c>
      <c r="P690" s="760" t="s">
        <v>1668</v>
      </c>
      <c r="Q690" s="760" t="s">
        <v>846</v>
      </c>
      <c r="R690" s="760" t="s">
        <v>846</v>
      </c>
      <c r="S690" s="761">
        <v>45036</v>
      </c>
      <c r="T690" s="760" t="s">
        <v>3263</v>
      </c>
      <c r="U690" s="760" t="s">
        <v>846</v>
      </c>
      <c r="V690" s="762" t="s">
        <v>846</v>
      </c>
      <c r="W690" s="760" t="s">
        <v>846</v>
      </c>
      <c r="X690" s="760" t="s">
        <v>3273</v>
      </c>
      <c r="Y690" s="763" t="s">
        <v>3265</v>
      </c>
    </row>
    <row r="691" spans="1:25" s="158" customFormat="1">
      <c r="A691" s="759">
        <v>2022</v>
      </c>
      <c r="B691" s="760" t="s">
        <v>4942</v>
      </c>
      <c r="C691" s="760" t="s">
        <v>4549</v>
      </c>
      <c r="D691" s="760" t="s">
        <v>3259</v>
      </c>
      <c r="E691" s="760" t="s">
        <v>3183</v>
      </c>
      <c r="F691" s="760" t="s">
        <v>4550</v>
      </c>
      <c r="G691" s="760">
        <v>45000000</v>
      </c>
      <c r="H691" s="760">
        <v>45000000</v>
      </c>
      <c r="I691" s="760" t="s">
        <v>846</v>
      </c>
      <c r="J691" s="760" t="s">
        <v>846</v>
      </c>
      <c r="K691" s="760" t="s">
        <v>4943</v>
      </c>
      <c r="L691" s="761">
        <v>44593</v>
      </c>
      <c r="M691" s="761">
        <v>44865</v>
      </c>
      <c r="N691" s="760">
        <v>15000000</v>
      </c>
      <c r="O691" s="760">
        <v>90</v>
      </c>
      <c r="P691" s="760" t="s">
        <v>4006</v>
      </c>
      <c r="Q691" s="760" t="s">
        <v>846</v>
      </c>
      <c r="R691" s="760" t="s">
        <v>846</v>
      </c>
      <c r="S691" s="761">
        <v>45036</v>
      </c>
      <c r="T691" s="760" t="s">
        <v>3263</v>
      </c>
      <c r="U691" s="760" t="s">
        <v>846</v>
      </c>
      <c r="V691" s="762" t="s">
        <v>846</v>
      </c>
      <c r="W691" s="760" t="s">
        <v>846</v>
      </c>
      <c r="X691" s="760" t="s">
        <v>3273</v>
      </c>
      <c r="Y691" s="763" t="s">
        <v>3265</v>
      </c>
    </row>
    <row r="692" spans="1:25" s="158" customFormat="1">
      <c r="A692" s="759">
        <v>2022</v>
      </c>
      <c r="B692" s="760" t="s">
        <v>4944</v>
      </c>
      <c r="C692" s="760" t="s">
        <v>4945</v>
      </c>
      <c r="D692" s="760" t="s">
        <v>3259</v>
      </c>
      <c r="E692" s="760" t="s">
        <v>3183</v>
      </c>
      <c r="F692" s="760" t="s">
        <v>335</v>
      </c>
      <c r="G692" s="760">
        <v>19800000</v>
      </c>
      <c r="H692" s="760">
        <v>19800000</v>
      </c>
      <c r="I692" s="760" t="s">
        <v>846</v>
      </c>
      <c r="J692" s="760" t="s">
        <v>846</v>
      </c>
      <c r="K692" s="760" t="s">
        <v>4027</v>
      </c>
      <c r="L692" s="761">
        <v>44594</v>
      </c>
      <c r="M692" s="761">
        <v>44866</v>
      </c>
      <c r="N692" s="760">
        <v>6600000</v>
      </c>
      <c r="O692" s="760">
        <v>90</v>
      </c>
      <c r="P692" s="760" t="s">
        <v>266</v>
      </c>
      <c r="Q692" s="760" t="s">
        <v>846</v>
      </c>
      <c r="R692" s="760" t="s">
        <v>846</v>
      </c>
      <c r="S692" s="761">
        <v>45036</v>
      </c>
      <c r="T692" s="760" t="s">
        <v>3263</v>
      </c>
      <c r="U692" s="760" t="s">
        <v>846</v>
      </c>
      <c r="V692" s="762" t="s">
        <v>846</v>
      </c>
      <c r="W692" s="760" t="s">
        <v>846</v>
      </c>
      <c r="X692" s="760" t="s">
        <v>3273</v>
      </c>
      <c r="Y692" s="763" t="s">
        <v>3265</v>
      </c>
    </row>
    <row r="693" spans="1:25" s="158" customFormat="1">
      <c r="A693" s="759">
        <v>2022</v>
      </c>
      <c r="B693" s="760" t="s">
        <v>4946</v>
      </c>
      <c r="C693" s="760" t="s">
        <v>4947</v>
      </c>
      <c r="D693" s="760" t="s">
        <v>3259</v>
      </c>
      <c r="E693" s="760" t="s">
        <v>3183</v>
      </c>
      <c r="F693" s="760" t="s">
        <v>273</v>
      </c>
      <c r="G693" s="760">
        <v>19800000</v>
      </c>
      <c r="H693" s="760">
        <v>19800000</v>
      </c>
      <c r="I693" s="760" t="s">
        <v>846</v>
      </c>
      <c r="J693" s="760" t="s">
        <v>846</v>
      </c>
      <c r="K693" s="760" t="s">
        <v>4027</v>
      </c>
      <c r="L693" s="761">
        <v>44594</v>
      </c>
      <c r="M693" s="761">
        <v>44866</v>
      </c>
      <c r="N693" s="760">
        <v>6600000</v>
      </c>
      <c r="O693" s="760">
        <v>90</v>
      </c>
      <c r="P693" s="760" t="s">
        <v>4550</v>
      </c>
      <c r="Q693" s="760" t="s">
        <v>846</v>
      </c>
      <c r="R693" s="760" t="s">
        <v>846</v>
      </c>
      <c r="S693" s="761">
        <v>45036</v>
      </c>
      <c r="T693" s="760" t="s">
        <v>3263</v>
      </c>
      <c r="U693" s="760" t="s">
        <v>846</v>
      </c>
      <c r="V693" s="762" t="s">
        <v>846</v>
      </c>
      <c r="W693" s="760" t="s">
        <v>846</v>
      </c>
      <c r="X693" s="760" t="s">
        <v>3273</v>
      </c>
      <c r="Y693" s="763" t="s">
        <v>3265</v>
      </c>
    </row>
    <row r="694" spans="1:25" s="158" customFormat="1">
      <c r="A694" s="759">
        <v>2022</v>
      </c>
      <c r="B694" s="760" t="s">
        <v>4948</v>
      </c>
      <c r="C694" s="760" t="s">
        <v>4949</v>
      </c>
      <c r="D694" s="760" t="s">
        <v>3259</v>
      </c>
      <c r="E694" s="760" t="s">
        <v>3183</v>
      </c>
      <c r="F694" s="760" t="s">
        <v>1419</v>
      </c>
      <c r="G694" s="760">
        <v>27000000</v>
      </c>
      <c r="H694" s="760">
        <v>27000000</v>
      </c>
      <c r="I694" s="760" t="s">
        <v>846</v>
      </c>
      <c r="J694" s="760" t="s">
        <v>846</v>
      </c>
      <c r="K694" s="760" t="s">
        <v>4027</v>
      </c>
      <c r="L694" s="761">
        <v>44593</v>
      </c>
      <c r="M694" s="761">
        <v>44865</v>
      </c>
      <c r="N694" s="760">
        <v>9000000</v>
      </c>
      <c r="O694" s="760">
        <v>90</v>
      </c>
      <c r="P694" s="760" t="s">
        <v>40</v>
      </c>
      <c r="Q694" s="760" t="s">
        <v>846</v>
      </c>
      <c r="R694" s="760" t="s">
        <v>846</v>
      </c>
      <c r="S694" s="761">
        <v>45036</v>
      </c>
      <c r="T694" s="760" t="s">
        <v>3263</v>
      </c>
      <c r="U694" s="760" t="s">
        <v>846</v>
      </c>
      <c r="V694" s="762" t="s">
        <v>846</v>
      </c>
      <c r="W694" s="760" t="s">
        <v>846</v>
      </c>
      <c r="X694" s="760" t="s">
        <v>3273</v>
      </c>
      <c r="Y694" s="763" t="s">
        <v>3265</v>
      </c>
    </row>
    <row r="695" spans="1:25" s="158" customFormat="1">
      <c r="A695" s="759">
        <v>2022</v>
      </c>
      <c r="B695" s="760" t="s">
        <v>4950</v>
      </c>
      <c r="C695" s="760" t="s">
        <v>4569</v>
      </c>
      <c r="D695" s="760" t="s">
        <v>3259</v>
      </c>
      <c r="E695" s="760" t="s">
        <v>3183</v>
      </c>
      <c r="F695" s="760" t="s">
        <v>4303</v>
      </c>
      <c r="G695" s="760">
        <v>41400000</v>
      </c>
      <c r="H695" s="760">
        <v>41400000</v>
      </c>
      <c r="I695" s="760" t="s">
        <v>846</v>
      </c>
      <c r="J695" s="760" t="s">
        <v>846</v>
      </c>
      <c r="K695" s="760" t="s">
        <v>4027</v>
      </c>
      <c r="L695" s="761">
        <v>44593</v>
      </c>
      <c r="M695" s="761">
        <v>44865</v>
      </c>
      <c r="N695" s="760">
        <v>13800000</v>
      </c>
      <c r="O695" s="760">
        <v>90</v>
      </c>
      <c r="P695" s="760" t="s">
        <v>3464</v>
      </c>
      <c r="Q695" s="760" t="s">
        <v>846</v>
      </c>
      <c r="R695" s="760" t="s">
        <v>846</v>
      </c>
      <c r="S695" s="761">
        <v>45036</v>
      </c>
      <c r="T695" s="760" t="s">
        <v>3263</v>
      </c>
      <c r="U695" s="760" t="s">
        <v>846</v>
      </c>
      <c r="V695" s="762" t="s">
        <v>846</v>
      </c>
      <c r="W695" s="760" t="s">
        <v>846</v>
      </c>
      <c r="X695" s="760" t="s">
        <v>3273</v>
      </c>
      <c r="Y695" s="763" t="s">
        <v>3265</v>
      </c>
    </row>
    <row r="696" spans="1:25" s="158" customFormat="1">
      <c r="A696" s="759">
        <v>2022</v>
      </c>
      <c r="B696" s="760" t="s">
        <v>4951</v>
      </c>
      <c r="C696" s="760" t="s">
        <v>4952</v>
      </c>
      <c r="D696" s="760" t="s">
        <v>3259</v>
      </c>
      <c r="E696" s="760" t="s">
        <v>3183</v>
      </c>
      <c r="F696" s="760" t="s">
        <v>320</v>
      </c>
      <c r="G696" s="760">
        <v>18000000</v>
      </c>
      <c r="H696" s="760">
        <v>18000000</v>
      </c>
      <c r="I696" s="760" t="s">
        <v>846</v>
      </c>
      <c r="J696" s="760" t="s">
        <v>846</v>
      </c>
      <c r="K696" s="760" t="s">
        <v>4027</v>
      </c>
      <c r="L696" s="761">
        <v>44593</v>
      </c>
      <c r="M696" s="761">
        <v>44865</v>
      </c>
      <c r="N696" s="760">
        <v>6000000</v>
      </c>
      <c r="O696" s="760">
        <v>90</v>
      </c>
      <c r="P696" s="760" t="s">
        <v>3757</v>
      </c>
      <c r="Q696" s="760" t="s">
        <v>846</v>
      </c>
      <c r="R696" s="760" t="s">
        <v>846</v>
      </c>
      <c r="S696" s="761">
        <v>45036</v>
      </c>
      <c r="T696" s="760" t="s">
        <v>3263</v>
      </c>
      <c r="U696" s="760" t="s">
        <v>846</v>
      </c>
      <c r="V696" s="762" t="s">
        <v>846</v>
      </c>
      <c r="W696" s="760" t="s">
        <v>846</v>
      </c>
      <c r="X696" s="760" t="s">
        <v>3273</v>
      </c>
      <c r="Y696" s="763" t="s">
        <v>3265</v>
      </c>
    </row>
    <row r="697" spans="1:25" s="158" customFormat="1">
      <c r="A697" s="759">
        <v>2022</v>
      </c>
      <c r="B697" s="760" t="s">
        <v>4953</v>
      </c>
      <c r="C697" s="760" t="s">
        <v>4954</v>
      </c>
      <c r="D697" s="760" t="s">
        <v>3259</v>
      </c>
      <c r="E697" s="760" t="s">
        <v>3183</v>
      </c>
      <c r="F697" s="760" t="s">
        <v>1491</v>
      </c>
      <c r="G697" s="760">
        <v>24480000</v>
      </c>
      <c r="H697" s="760">
        <v>24480000</v>
      </c>
      <c r="I697" s="760" t="s">
        <v>846</v>
      </c>
      <c r="J697" s="760" t="s">
        <v>846</v>
      </c>
      <c r="K697" s="760" t="s">
        <v>4027</v>
      </c>
      <c r="L697" s="761">
        <v>44593</v>
      </c>
      <c r="M697" s="761">
        <v>44865</v>
      </c>
      <c r="N697" s="760">
        <v>8160000</v>
      </c>
      <c r="O697" s="760">
        <v>90</v>
      </c>
      <c r="P697" s="760" t="s">
        <v>4742</v>
      </c>
      <c r="Q697" s="760" t="s">
        <v>846</v>
      </c>
      <c r="R697" s="760" t="s">
        <v>846</v>
      </c>
      <c r="S697" s="761">
        <v>45036</v>
      </c>
      <c r="T697" s="760" t="s">
        <v>3263</v>
      </c>
      <c r="U697" s="760" t="s">
        <v>846</v>
      </c>
      <c r="V697" s="762" t="s">
        <v>846</v>
      </c>
      <c r="W697" s="760" t="s">
        <v>846</v>
      </c>
      <c r="X697" s="760" t="s">
        <v>3273</v>
      </c>
      <c r="Y697" s="763" t="s">
        <v>3265</v>
      </c>
    </row>
    <row r="698" spans="1:25" s="158" customFormat="1">
      <c r="A698" s="759">
        <v>2022</v>
      </c>
      <c r="B698" s="760" t="s">
        <v>4955</v>
      </c>
      <c r="C698" s="760" t="s">
        <v>4070</v>
      </c>
      <c r="D698" s="760" t="s">
        <v>3259</v>
      </c>
      <c r="E698" s="760" t="s">
        <v>3183</v>
      </c>
      <c r="F698" s="760" t="s">
        <v>4071</v>
      </c>
      <c r="G698" s="760">
        <v>28800000</v>
      </c>
      <c r="H698" s="760">
        <v>28800000</v>
      </c>
      <c r="I698" s="760" t="s">
        <v>846</v>
      </c>
      <c r="J698" s="760" t="s">
        <v>846</v>
      </c>
      <c r="K698" s="760" t="s">
        <v>3261</v>
      </c>
      <c r="L698" s="761">
        <v>44587</v>
      </c>
      <c r="M698" s="761">
        <v>44782</v>
      </c>
      <c r="N698" s="760">
        <v>0</v>
      </c>
      <c r="O698" s="760">
        <v>0</v>
      </c>
      <c r="P698" s="760" t="s">
        <v>4805</v>
      </c>
      <c r="Q698" s="760" t="s">
        <v>846</v>
      </c>
      <c r="R698" s="760" t="s">
        <v>846</v>
      </c>
      <c r="S698" s="761">
        <v>45102</v>
      </c>
      <c r="T698" s="760" t="s">
        <v>3263</v>
      </c>
      <c r="U698" s="760" t="s">
        <v>846</v>
      </c>
      <c r="V698" s="762" t="s">
        <v>846</v>
      </c>
      <c r="W698" s="760" t="s">
        <v>846</v>
      </c>
      <c r="X698" s="760" t="s">
        <v>3273</v>
      </c>
      <c r="Y698" s="763" t="s">
        <v>3265</v>
      </c>
    </row>
    <row r="699" spans="1:25" s="158" customFormat="1">
      <c r="A699" s="759">
        <v>2022</v>
      </c>
      <c r="B699" s="760" t="s">
        <v>4956</v>
      </c>
      <c r="C699" s="760" t="s">
        <v>4957</v>
      </c>
      <c r="D699" s="760" t="s">
        <v>3259</v>
      </c>
      <c r="E699" s="760" t="s">
        <v>3183</v>
      </c>
      <c r="F699" s="760" t="s">
        <v>4226</v>
      </c>
      <c r="G699" s="760">
        <v>41400000</v>
      </c>
      <c r="H699" s="760">
        <v>41400000</v>
      </c>
      <c r="I699" s="760" t="s">
        <v>846</v>
      </c>
      <c r="J699" s="760" t="s">
        <v>846</v>
      </c>
      <c r="K699" s="760" t="s">
        <v>4027</v>
      </c>
      <c r="L699" s="761">
        <v>44589</v>
      </c>
      <c r="M699" s="761">
        <v>44861</v>
      </c>
      <c r="N699" s="760">
        <v>13800000</v>
      </c>
      <c r="O699" s="760">
        <v>90</v>
      </c>
      <c r="P699" s="760" t="s">
        <v>134</v>
      </c>
      <c r="Q699" s="760" t="s">
        <v>846</v>
      </c>
      <c r="R699" s="760" t="s">
        <v>846</v>
      </c>
      <c r="S699" s="761">
        <v>45036</v>
      </c>
      <c r="T699" s="760" t="s">
        <v>3263</v>
      </c>
      <c r="U699" s="760" t="s">
        <v>846</v>
      </c>
      <c r="V699" s="762" t="s">
        <v>846</v>
      </c>
      <c r="W699" s="760" t="s">
        <v>846</v>
      </c>
      <c r="X699" s="760" t="s">
        <v>3273</v>
      </c>
      <c r="Y699" s="763" t="s">
        <v>3265</v>
      </c>
    </row>
    <row r="700" spans="1:25" s="158" customFormat="1">
      <c r="A700" s="759">
        <v>2022</v>
      </c>
      <c r="B700" s="760" t="s">
        <v>4958</v>
      </c>
      <c r="C700" s="760" t="s">
        <v>4959</v>
      </c>
      <c r="D700" s="760" t="s">
        <v>3259</v>
      </c>
      <c r="E700" s="760" t="s">
        <v>3183</v>
      </c>
      <c r="F700" s="760" t="s">
        <v>4960</v>
      </c>
      <c r="G700" s="760">
        <v>12000000</v>
      </c>
      <c r="H700" s="760">
        <v>12000000</v>
      </c>
      <c r="I700" s="760" t="s">
        <v>846</v>
      </c>
      <c r="J700" s="760" t="s">
        <v>846</v>
      </c>
      <c r="K700" s="760" t="s">
        <v>3261</v>
      </c>
      <c r="L700" s="761">
        <v>44589</v>
      </c>
      <c r="M700" s="761">
        <v>44769</v>
      </c>
      <c r="N700" s="760">
        <v>0</v>
      </c>
      <c r="O700" s="760">
        <v>0</v>
      </c>
      <c r="P700" s="760" t="s">
        <v>4226</v>
      </c>
      <c r="Q700" s="760" t="s">
        <v>846</v>
      </c>
      <c r="R700" s="760" t="s">
        <v>846</v>
      </c>
      <c r="S700" s="761">
        <v>45036</v>
      </c>
      <c r="T700" s="760" t="s">
        <v>3263</v>
      </c>
      <c r="U700" s="760" t="s">
        <v>846</v>
      </c>
      <c r="V700" s="762" t="s">
        <v>846</v>
      </c>
      <c r="W700" s="760" t="s">
        <v>846</v>
      </c>
      <c r="X700" s="760" t="s">
        <v>3273</v>
      </c>
      <c r="Y700" s="763" t="s">
        <v>3265</v>
      </c>
    </row>
    <row r="701" spans="1:25" s="158" customFormat="1">
      <c r="A701" s="759">
        <v>2022</v>
      </c>
      <c r="B701" s="760" t="s">
        <v>4961</v>
      </c>
      <c r="C701" s="760" t="s">
        <v>4962</v>
      </c>
      <c r="D701" s="760" t="s">
        <v>3259</v>
      </c>
      <c r="E701" s="760" t="s">
        <v>3183</v>
      </c>
      <c r="F701" s="760" t="s">
        <v>4963</v>
      </c>
      <c r="G701" s="760">
        <v>45000000</v>
      </c>
      <c r="H701" s="760">
        <v>45000000</v>
      </c>
      <c r="I701" s="760" t="s">
        <v>846</v>
      </c>
      <c r="J701" s="760" t="s">
        <v>846</v>
      </c>
      <c r="K701" s="760" t="s">
        <v>4027</v>
      </c>
      <c r="L701" s="761">
        <v>44593</v>
      </c>
      <c r="M701" s="761">
        <v>44865</v>
      </c>
      <c r="N701" s="760">
        <v>15000000</v>
      </c>
      <c r="O701" s="760">
        <v>90</v>
      </c>
      <c r="P701" s="760" t="s">
        <v>310</v>
      </c>
      <c r="Q701" s="760" t="s">
        <v>846</v>
      </c>
      <c r="R701" s="760" t="s">
        <v>846</v>
      </c>
      <c r="S701" s="761">
        <v>45036</v>
      </c>
      <c r="T701" s="760" t="s">
        <v>3263</v>
      </c>
      <c r="U701" s="760" t="s">
        <v>846</v>
      </c>
      <c r="V701" s="762" t="s">
        <v>846</v>
      </c>
      <c r="W701" s="760" t="s">
        <v>846</v>
      </c>
      <c r="X701" s="760" t="s">
        <v>3273</v>
      </c>
      <c r="Y701" s="763" t="s">
        <v>3265</v>
      </c>
    </row>
    <row r="702" spans="1:25" s="158" customFormat="1">
      <c r="A702" s="759">
        <v>2022</v>
      </c>
      <c r="B702" s="760" t="s">
        <v>4964</v>
      </c>
      <c r="C702" s="760" t="s">
        <v>4965</v>
      </c>
      <c r="D702" s="760" t="s">
        <v>3259</v>
      </c>
      <c r="E702" s="760" t="s">
        <v>3183</v>
      </c>
      <c r="F702" s="760" t="s">
        <v>1497</v>
      </c>
      <c r="G702" s="760">
        <v>26100000</v>
      </c>
      <c r="H702" s="760">
        <v>26100000</v>
      </c>
      <c r="I702" s="760" t="s">
        <v>846</v>
      </c>
      <c r="J702" s="760" t="s">
        <v>846</v>
      </c>
      <c r="K702" s="760" t="s">
        <v>4027</v>
      </c>
      <c r="L702" s="761">
        <v>44593</v>
      </c>
      <c r="M702" s="761">
        <v>44865</v>
      </c>
      <c r="N702" s="760">
        <v>8700000</v>
      </c>
      <c r="O702" s="760">
        <v>90</v>
      </c>
      <c r="P702" s="760" t="s">
        <v>310</v>
      </c>
      <c r="Q702" s="760" t="s">
        <v>846</v>
      </c>
      <c r="R702" s="760" t="s">
        <v>846</v>
      </c>
      <c r="S702" s="761">
        <v>45036</v>
      </c>
      <c r="T702" s="760" t="s">
        <v>3263</v>
      </c>
      <c r="U702" s="760" t="s">
        <v>846</v>
      </c>
      <c r="V702" s="762" t="s">
        <v>846</v>
      </c>
      <c r="W702" s="760" t="s">
        <v>846</v>
      </c>
      <c r="X702" s="760" t="s">
        <v>3273</v>
      </c>
      <c r="Y702" s="763" t="s">
        <v>3265</v>
      </c>
    </row>
    <row r="703" spans="1:25" s="158" customFormat="1">
      <c r="A703" s="759">
        <v>2022</v>
      </c>
      <c r="B703" s="760" t="s">
        <v>4966</v>
      </c>
      <c r="C703" s="760" t="s">
        <v>4965</v>
      </c>
      <c r="D703" s="760" t="s">
        <v>3259</v>
      </c>
      <c r="E703" s="760" t="s">
        <v>3183</v>
      </c>
      <c r="F703" s="760" t="s">
        <v>122</v>
      </c>
      <c r="G703" s="760">
        <v>17400000</v>
      </c>
      <c r="H703" s="760">
        <v>17400000</v>
      </c>
      <c r="I703" s="760" t="s">
        <v>846</v>
      </c>
      <c r="J703" s="760" t="s">
        <v>846</v>
      </c>
      <c r="K703" s="760" t="s">
        <v>3261</v>
      </c>
      <c r="L703" s="761">
        <v>44593</v>
      </c>
      <c r="M703" s="761">
        <v>44773</v>
      </c>
      <c r="N703" s="760">
        <v>0</v>
      </c>
      <c r="O703" s="760">
        <v>0</v>
      </c>
      <c r="P703" s="760" t="s">
        <v>175</v>
      </c>
      <c r="Q703" s="760" t="s">
        <v>846</v>
      </c>
      <c r="R703" s="760" t="s">
        <v>846</v>
      </c>
      <c r="S703" s="761">
        <v>44844</v>
      </c>
      <c r="T703" s="760" t="s">
        <v>3263</v>
      </c>
      <c r="U703" s="760" t="s">
        <v>846</v>
      </c>
      <c r="V703" s="762" t="s">
        <v>846</v>
      </c>
      <c r="W703" s="760" t="s">
        <v>846</v>
      </c>
      <c r="X703" s="760" t="s">
        <v>3273</v>
      </c>
      <c r="Y703" s="763" t="s">
        <v>3265</v>
      </c>
    </row>
    <row r="704" spans="1:25" s="158" customFormat="1">
      <c r="A704" s="759">
        <v>2022</v>
      </c>
      <c r="B704" s="760" t="s">
        <v>4967</v>
      </c>
      <c r="C704" s="760" t="s">
        <v>4968</v>
      </c>
      <c r="D704" s="760" t="s">
        <v>3259</v>
      </c>
      <c r="E704" s="760" t="s">
        <v>3183</v>
      </c>
      <c r="F704" s="760" t="s">
        <v>180</v>
      </c>
      <c r="G704" s="760">
        <v>47666667</v>
      </c>
      <c r="H704" s="760">
        <v>47666667</v>
      </c>
      <c r="I704" s="760" t="s">
        <v>846</v>
      </c>
      <c r="J704" s="760" t="s">
        <v>846</v>
      </c>
      <c r="K704" s="760" t="s">
        <v>4969</v>
      </c>
      <c r="L704" s="761">
        <v>44587</v>
      </c>
      <c r="M704" s="761">
        <v>44849</v>
      </c>
      <c r="N704" s="760">
        <v>14666667</v>
      </c>
      <c r="O704" s="760">
        <v>80</v>
      </c>
      <c r="P704" s="760" t="s">
        <v>103</v>
      </c>
      <c r="Q704" s="760" t="s">
        <v>846</v>
      </c>
      <c r="R704" s="760" t="s">
        <v>846</v>
      </c>
      <c r="S704" s="761">
        <v>45036</v>
      </c>
      <c r="T704" s="760" t="s">
        <v>3263</v>
      </c>
      <c r="U704" s="760" t="s">
        <v>846</v>
      </c>
      <c r="V704" s="762" t="s">
        <v>846</v>
      </c>
      <c r="W704" s="760" t="s">
        <v>846</v>
      </c>
      <c r="X704" s="760" t="s">
        <v>3273</v>
      </c>
      <c r="Y704" s="763" t="s">
        <v>3265</v>
      </c>
    </row>
    <row r="705" spans="1:25" s="158" customFormat="1">
      <c r="A705" s="759">
        <v>2022</v>
      </c>
      <c r="B705" s="760" t="s">
        <v>4970</v>
      </c>
      <c r="C705" s="760" t="s">
        <v>4971</v>
      </c>
      <c r="D705" s="760" t="s">
        <v>3259</v>
      </c>
      <c r="E705" s="760" t="s">
        <v>3183</v>
      </c>
      <c r="F705" s="760" t="s">
        <v>291</v>
      </c>
      <c r="G705" s="760">
        <v>41400000</v>
      </c>
      <c r="H705" s="760">
        <v>41400000</v>
      </c>
      <c r="I705" s="760" t="s">
        <v>846</v>
      </c>
      <c r="J705" s="760" t="s">
        <v>846</v>
      </c>
      <c r="K705" s="760" t="s">
        <v>4027</v>
      </c>
      <c r="L705" s="761">
        <v>44593</v>
      </c>
      <c r="M705" s="761">
        <v>44865</v>
      </c>
      <c r="N705" s="760">
        <v>13800000</v>
      </c>
      <c r="O705" s="760">
        <v>90</v>
      </c>
      <c r="P705" s="760" t="s">
        <v>175</v>
      </c>
      <c r="Q705" s="760" t="s">
        <v>846</v>
      </c>
      <c r="R705" s="760" t="s">
        <v>846</v>
      </c>
      <c r="S705" s="761">
        <v>45036</v>
      </c>
      <c r="T705" s="760" t="s">
        <v>3263</v>
      </c>
      <c r="U705" s="760" t="s">
        <v>846</v>
      </c>
      <c r="V705" s="762" t="s">
        <v>846</v>
      </c>
      <c r="W705" s="760" t="s">
        <v>846</v>
      </c>
      <c r="X705" s="760" t="s">
        <v>3273</v>
      </c>
      <c r="Y705" s="763" t="s">
        <v>3265</v>
      </c>
    </row>
    <row r="706" spans="1:25" s="158" customFormat="1">
      <c r="A706" s="759">
        <v>2022</v>
      </c>
      <c r="B706" s="760" t="s">
        <v>4972</v>
      </c>
      <c r="C706" s="760" t="s">
        <v>4973</v>
      </c>
      <c r="D706" s="760" t="s">
        <v>3259</v>
      </c>
      <c r="E706" s="760" t="s">
        <v>3183</v>
      </c>
      <c r="F706" s="760" t="s">
        <v>1359</v>
      </c>
      <c r="G706" s="760">
        <v>46620000</v>
      </c>
      <c r="H706" s="760">
        <v>46620000</v>
      </c>
      <c r="I706" s="760" t="s">
        <v>846</v>
      </c>
      <c r="J706" s="760" t="s">
        <v>846</v>
      </c>
      <c r="K706" s="760" t="s">
        <v>4027</v>
      </c>
      <c r="L706" s="761">
        <v>44594</v>
      </c>
      <c r="M706" s="761">
        <v>44866</v>
      </c>
      <c r="N706" s="760">
        <v>15540000</v>
      </c>
      <c r="O706" s="760">
        <v>90</v>
      </c>
      <c r="P706" s="760" t="s">
        <v>3650</v>
      </c>
      <c r="Q706" s="760" t="s">
        <v>846</v>
      </c>
      <c r="R706" s="760" t="s">
        <v>846</v>
      </c>
      <c r="S706" s="761">
        <v>45036</v>
      </c>
      <c r="T706" s="760" t="s">
        <v>3263</v>
      </c>
      <c r="U706" s="760" t="s">
        <v>846</v>
      </c>
      <c r="V706" s="762" t="s">
        <v>846</v>
      </c>
      <c r="W706" s="760" t="s">
        <v>846</v>
      </c>
      <c r="X706" s="760" t="s">
        <v>3273</v>
      </c>
      <c r="Y706" s="763" t="s">
        <v>3265</v>
      </c>
    </row>
    <row r="707" spans="1:25" s="158" customFormat="1">
      <c r="A707" s="759">
        <v>2022</v>
      </c>
      <c r="B707" s="760" t="s">
        <v>4974</v>
      </c>
      <c r="C707" s="760" t="s">
        <v>4975</v>
      </c>
      <c r="D707" s="760" t="s">
        <v>3259</v>
      </c>
      <c r="E707" s="760" t="s">
        <v>3183</v>
      </c>
      <c r="F707" s="760" t="s">
        <v>4976</v>
      </c>
      <c r="G707" s="760">
        <v>38400000</v>
      </c>
      <c r="H707" s="760">
        <v>38400000</v>
      </c>
      <c r="I707" s="760" t="s">
        <v>846</v>
      </c>
      <c r="J707" s="760" t="s">
        <v>846</v>
      </c>
      <c r="K707" s="760" t="s">
        <v>3528</v>
      </c>
      <c r="L707" s="761">
        <v>44622</v>
      </c>
      <c r="M707" s="761">
        <v>44859</v>
      </c>
      <c r="N707" s="760">
        <v>9600000</v>
      </c>
      <c r="O707" s="760">
        <v>60</v>
      </c>
      <c r="P707" s="760" t="s">
        <v>338</v>
      </c>
      <c r="Q707" s="760" t="s">
        <v>846</v>
      </c>
      <c r="R707" s="760" t="s">
        <v>846</v>
      </c>
      <c r="S707" s="761">
        <v>45036</v>
      </c>
      <c r="T707" s="760" t="s">
        <v>3263</v>
      </c>
      <c r="U707" s="760" t="s">
        <v>846</v>
      </c>
      <c r="V707" s="762" t="s">
        <v>846</v>
      </c>
      <c r="W707" s="760" t="s">
        <v>846</v>
      </c>
      <c r="X707" s="760" t="s">
        <v>3264</v>
      </c>
      <c r="Y707" s="763" t="s">
        <v>3265</v>
      </c>
    </row>
    <row r="708" spans="1:25" s="158" customFormat="1">
      <c r="A708" s="759">
        <v>2022</v>
      </c>
      <c r="B708" s="760" t="s">
        <v>4977</v>
      </c>
      <c r="C708" s="760" t="s">
        <v>4978</v>
      </c>
      <c r="D708" s="760" t="s">
        <v>3259</v>
      </c>
      <c r="E708" s="760" t="s">
        <v>3183</v>
      </c>
      <c r="F708" s="760" t="s">
        <v>129</v>
      </c>
      <c r="G708" s="760">
        <v>41400000</v>
      </c>
      <c r="H708" s="760">
        <v>41400000</v>
      </c>
      <c r="I708" s="760" t="s">
        <v>846</v>
      </c>
      <c r="J708" s="760" t="s">
        <v>846</v>
      </c>
      <c r="K708" s="760" t="s">
        <v>4027</v>
      </c>
      <c r="L708" s="761">
        <v>44588</v>
      </c>
      <c r="M708" s="761">
        <v>44860</v>
      </c>
      <c r="N708" s="760">
        <v>13800000</v>
      </c>
      <c r="O708" s="760">
        <v>90</v>
      </c>
      <c r="P708" s="760" t="s">
        <v>175</v>
      </c>
      <c r="Q708" s="760" t="s">
        <v>846</v>
      </c>
      <c r="R708" s="760" t="s">
        <v>846</v>
      </c>
      <c r="S708" s="761">
        <v>45036</v>
      </c>
      <c r="T708" s="760" t="s">
        <v>3263</v>
      </c>
      <c r="U708" s="760" t="s">
        <v>846</v>
      </c>
      <c r="V708" s="762" t="s">
        <v>846</v>
      </c>
      <c r="W708" s="760" t="s">
        <v>846</v>
      </c>
      <c r="X708" s="760" t="s">
        <v>3273</v>
      </c>
      <c r="Y708" s="763" t="s">
        <v>3265</v>
      </c>
    </row>
    <row r="709" spans="1:25" s="158" customFormat="1">
      <c r="A709" s="759">
        <v>2022</v>
      </c>
      <c r="B709" s="760" t="s">
        <v>4979</v>
      </c>
      <c r="C709" s="760" t="s">
        <v>4065</v>
      </c>
      <c r="D709" s="760" t="s">
        <v>3259</v>
      </c>
      <c r="E709" s="760" t="s">
        <v>3183</v>
      </c>
      <c r="F709" s="760" t="s">
        <v>3625</v>
      </c>
      <c r="G709" s="760">
        <v>34200000</v>
      </c>
      <c r="H709" s="760">
        <v>34200000</v>
      </c>
      <c r="I709" s="760" t="s">
        <v>846</v>
      </c>
      <c r="J709" s="760" t="s">
        <v>846</v>
      </c>
      <c r="K709" s="760" t="s">
        <v>3261</v>
      </c>
      <c r="L709" s="761">
        <v>44593</v>
      </c>
      <c r="M709" s="761">
        <v>44773</v>
      </c>
      <c r="N709" s="760">
        <v>11400000</v>
      </c>
      <c r="O709" s="760">
        <v>60</v>
      </c>
      <c r="P709" s="760" t="s">
        <v>4006</v>
      </c>
      <c r="Q709" s="760" t="s">
        <v>846</v>
      </c>
      <c r="R709" s="760" t="s">
        <v>846</v>
      </c>
      <c r="S709" s="761">
        <v>45036</v>
      </c>
      <c r="T709" s="760" t="s">
        <v>3263</v>
      </c>
      <c r="U709" s="760" t="s">
        <v>846</v>
      </c>
      <c r="V709" s="762" t="s">
        <v>846</v>
      </c>
      <c r="W709" s="760" t="s">
        <v>846</v>
      </c>
      <c r="X709" s="760" t="s">
        <v>3273</v>
      </c>
      <c r="Y709" s="763" t="s">
        <v>3265</v>
      </c>
    </row>
    <row r="710" spans="1:25" s="158" customFormat="1">
      <c r="A710" s="759">
        <v>2022</v>
      </c>
      <c r="B710" s="760" t="s">
        <v>4980</v>
      </c>
      <c r="C710" s="760" t="s">
        <v>4981</v>
      </c>
      <c r="D710" s="760" t="s">
        <v>3259</v>
      </c>
      <c r="E710" s="760" t="s">
        <v>3183</v>
      </c>
      <c r="F710" s="760" t="s">
        <v>1402</v>
      </c>
      <c r="G710" s="760">
        <v>19800000</v>
      </c>
      <c r="H710" s="760">
        <v>19800000</v>
      </c>
      <c r="I710" s="760" t="s">
        <v>846</v>
      </c>
      <c r="J710" s="760" t="s">
        <v>846</v>
      </c>
      <c r="K710" s="760" t="s">
        <v>4027</v>
      </c>
      <c r="L710" s="761">
        <v>44593</v>
      </c>
      <c r="M710" s="761">
        <v>44865</v>
      </c>
      <c r="N710" s="760">
        <v>6600000</v>
      </c>
      <c r="O710" s="760">
        <v>90</v>
      </c>
      <c r="P710" s="760" t="s">
        <v>3542</v>
      </c>
      <c r="Q710" s="760" t="s">
        <v>846</v>
      </c>
      <c r="R710" s="760" t="s">
        <v>846</v>
      </c>
      <c r="S710" s="761">
        <v>45036</v>
      </c>
      <c r="T710" s="760" t="s">
        <v>3263</v>
      </c>
      <c r="U710" s="760" t="s">
        <v>846</v>
      </c>
      <c r="V710" s="762" t="s">
        <v>846</v>
      </c>
      <c r="W710" s="760" t="s">
        <v>846</v>
      </c>
      <c r="X710" s="760" t="s">
        <v>3273</v>
      </c>
      <c r="Y710" s="763" t="s">
        <v>3265</v>
      </c>
    </row>
    <row r="711" spans="1:25" s="158" customFormat="1">
      <c r="A711" s="759">
        <v>2022</v>
      </c>
      <c r="B711" s="760" t="s">
        <v>4982</v>
      </c>
      <c r="C711" s="760" t="s">
        <v>4983</v>
      </c>
      <c r="D711" s="760" t="s">
        <v>3259</v>
      </c>
      <c r="E711" s="760" t="s">
        <v>3183</v>
      </c>
      <c r="F711" s="760" t="s">
        <v>188</v>
      </c>
      <c r="G711" s="760">
        <v>16500000</v>
      </c>
      <c r="H711" s="760">
        <v>16500000</v>
      </c>
      <c r="I711" s="760" t="s">
        <v>846</v>
      </c>
      <c r="J711" s="760" t="s">
        <v>846</v>
      </c>
      <c r="K711" s="760" t="s">
        <v>3261</v>
      </c>
      <c r="L711" s="761">
        <v>44594</v>
      </c>
      <c r="M711" s="761">
        <v>44774</v>
      </c>
      <c r="N711" s="760">
        <v>0</v>
      </c>
      <c r="O711" s="760">
        <v>0</v>
      </c>
      <c r="P711" s="760" t="s">
        <v>1668</v>
      </c>
      <c r="Q711" s="760" t="s">
        <v>846</v>
      </c>
      <c r="R711" s="760" t="s">
        <v>846</v>
      </c>
      <c r="S711" s="761">
        <v>44972</v>
      </c>
      <c r="T711" s="760" t="s">
        <v>3263</v>
      </c>
      <c r="U711" s="760" t="s">
        <v>846</v>
      </c>
      <c r="V711" s="762" t="s">
        <v>846</v>
      </c>
      <c r="W711" s="760" t="s">
        <v>846</v>
      </c>
      <c r="X711" s="760" t="s">
        <v>3273</v>
      </c>
      <c r="Y711" s="763" t="s">
        <v>3265</v>
      </c>
    </row>
    <row r="712" spans="1:25" s="158" customFormat="1">
      <c r="A712" s="759">
        <v>2022</v>
      </c>
      <c r="B712" s="760" t="s">
        <v>4984</v>
      </c>
      <c r="C712" s="760" t="s">
        <v>4981</v>
      </c>
      <c r="D712" s="760" t="s">
        <v>3259</v>
      </c>
      <c r="E712" s="760" t="s">
        <v>3183</v>
      </c>
      <c r="F712" s="760" t="s">
        <v>1414</v>
      </c>
      <c r="G712" s="760">
        <v>19800000</v>
      </c>
      <c r="H712" s="760">
        <v>19800000</v>
      </c>
      <c r="I712" s="760" t="s">
        <v>846</v>
      </c>
      <c r="J712" s="760" t="s">
        <v>846</v>
      </c>
      <c r="K712" s="760" t="s">
        <v>4027</v>
      </c>
      <c r="L712" s="761">
        <v>44593</v>
      </c>
      <c r="M712" s="761">
        <v>44865</v>
      </c>
      <c r="N712" s="760">
        <v>6600000</v>
      </c>
      <c r="O712" s="760">
        <v>90</v>
      </c>
      <c r="P712" s="760" t="s">
        <v>3542</v>
      </c>
      <c r="Q712" s="760" t="s">
        <v>846</v>
      </c>
      <c r="R712" s="760" t="s">
        <v>846</v>
      </c>
      <c r="S712" s="761">
        <v>45036</v>
      </c>
      <c r="T712" s="760" t="s">
        <v>3263</v>
      </c>
      <c r="U712" s="760" t="s">
        <v>846</v>
      </c>
      <c r="V712" s="762" t="s">
        <v>846</v>
      </c>
      <c r="W712" s="760" t="s">
        <v>846</v>
      </c>
      <c r="X712" s="760" t="s">
        <v>3273</v>
      </c>
      <c r="Y712" s="763" t="s">
        <v>3265</v>
      </c>
    </row>
    <row r="713" spans="1:25" s="158" customFormat="1">
      <c r="A713" s="759">
        <v>2022</v>
      </c>
      <c r="B713" s="760" t="s">
        <v>4985</v>
      </c>
      <c r="C713" s="760" t="s">
        <v>4986</v>
      </c>
      <c r="D713" s="760" t="s">
        <v>3259</v>
      </c>
      <c r="E713" s="760" t="s">
        <v>3183</v>
      </c>
      <c r="F713" s="760" t="s">
        <v>4987</v>
      </c>
      <c r="G713" s="760">
        <v>12000000</v>
      </c>
      <c r="H713" s="760">
        <v>12000000</v>
      </c>
      <c r="I713" s="760" t="s">
        <v>846</v>
      </c>
      <c r="J713" s="760" t="s">
        <v>846</v>
      </c>
      <c r="K713" s="760" t="s">
        <v>3261</v>
      </c>
      <c r="L713" s="761">
        <v>44594</v>
      </c>
      <c r="M713" s="761">
        <v>44774</v>
      </c>
      <c r="N713" s="760">
        <v>4000000</v>
      </c>
      <c r="O713" s="760">
        <v>60</v>
      </c>
      <c r="P713" s="760" t="s">
        <v>4028</v>
      </c>
      <c r="Q713" s="760" t="s">
        <v>846</v>
      </c>
      <c r="R713" s="760" t="s">
        <v>846</v>
      </c>
      <c r="S713" s="761">
        <v>45036</v>
      </c>
      <c r="T713" s="760" t="s">
        <v>3263</v>
      </c>
      <c r="U713" s="760" t="s">
        <v>846</v>
      </c>
      <c r="V713" s="762" t="s">
        <v>846</v>
      </c>
      <c r="W713" s="760" t="s">
        <v>846</v>
      </c>
      <c r="X713" s="760" t="s">
        <v>3273</v>
      </c>
      <c r="Y713" s="763" t="s">
        <v>3265</v>
      </c>
    </row>
    <row r="714" spans="1:25" s="158" customFormat="1">
      <c r="A714" s="759">
        <v>2022</v>
      </c>
      <c r="B714" s="760" t="s">
        <v>4988</v>
      </c>
      <c r="C714" s="760" t="s">
        <v>4989</v>
      </c>
      <c r="D714" s="760" t="s">
        <v>3259</v>
      </c>
      <c r="E714" s="760" t="s">
        <v>3183</v>
      </c>
      <c r="F714" s="760" t="s">
        <v>4990</v>
      </c>
      <c r="G714" s="760">
        <v>42240000</v>
      </c>
      <c r="H714" s="760">
        <v>42240000</v>
      </c>
      <c r="I714" s="760" t="s">
        <v>846</v>
      </c>
      <c r="J714" s="760" t="s">
        <v>846</v>
      </c>
      <c r="K714" s="760" t="s">
        <v>3261</v>
      </c>
      <c r="L714" s="761">
        <v>44587</v>
      </c>
      <c r="M714" s="761">
        <v>44643</v>
      </c>
      <c r="N714" s="760">
        <v>0</v>
      </c>
      <c r="O714" s="760">
        <v>0</v>
      </c>
      <c r="P714" s="760" t="s">
        <v>103</v>
      </c>
      <c r="Q714" s="760" t="s">
        <v>846</v>
      </c>
      <c r="R714" s="760" t="s">
        <v>846</v>
      </c>
      <c r="S714" s="761">
        <v>44954</v>
      </c>
      <c r="T714" s="760" t="s">
        <v>3263</v>
      </c>
      <c r="U714" s="760" t="s">
        <v>846</v>
      </c>
      <c r="V714" s="762" t="s">
        <v>846</v>
      </c>
      <c r="W714" s="760" t="s">
        <v>846</v>
      </c>
      <c r="X714" s="760" t="s">
        <v>3264</v>
      </c>
      <c r="Y714" s="763" t="s">
        <v>3265</v>
      </c>
    </row>
    <row r="715" spans="1:25" s="158" customFormat="1">
      <c r="A715" s="759">
        <v>2022</v>
      </c>
      <c r="B715" s="760" t="s">
        <v>4991</v>
      </c>
      <c r="C715" s="760" t="s">
        <v>4572</v>
      </c>
      <c r="D715" s="760" t="s">
        <v>3259</v>
      </c>
      <c r="E715" s="760" t="s">
        <v>3183</v>
      </c>
      <c r="F715" s="760" t="s">
        <v>3581</v>
      </c>
      <c r="G715" s="760">
        <v>24000000</v>
      </c>
      <c r="H715" s="760">
        <v>24000000</v>
      </c>
      <c r="I715" s="760" t="s">
        <v>846</v>
      </c>
      <c r="J715" s="760" t="s">
        <v>846</v>
      </c>
      <c r="K715" s="760" t="s">
        <v>3271</v>
      </c>
      <c r="L715" s="761">
        <v>44593</v>
      </c>
      <c r="M715" s="761">
        <v>44669</v>
      </c>
      <c r="N715" s="760">
        <v>0</v>
      </c>
      <c r="O715" s="760">
        <v>0</v>
      </c>
      <c r="P715" s="760" t="s">
        <v>4006</v>
      </c>
      <c r="Q715" s="760" t="s">
        <v>846</v>
      </c>
      <c r="R715" s="760" t="s">
        <v>846</v>
      </c>
      <c r="S715" s="761">
        <v>44894</v>
      </c>
      <c r="T715" s="760" t="s">
        <v>3263</v>
      </c>
      <c r="U715" s="760" t="s">
        <v>846</v>
      </c>
      <c r="V715" s="762" t="s">
        <v>846</v>
      </c>
      <c r="W715" s="760" t="s">
        <v>846</v>
      </c>
      <c r="X715" s="760" t="s">
        <v>3264</v>
      </c>
      <c r="Y715" s="763" t="s">
        <v>3265</v>
      </c>
    </row>
    <row r="716" spans="1:25" s="158" customFormat="1">
      <c r="A716" s="759">
        <v>2022</v>
      </c>
      <c r="B716" s="760" t="s">
        <v>4992</v>
      </c>
      <c r="C716" s="760" t="s">
        <v>4993</v>
      </c>
      <c r="D716" s="760" t="s">
        <v>3259</v>
      </c>
      <c r="E716" s="760" t="s">
        <v>3183</v>
      </c>
      <c r="F716" s="760" t="s">
        <v>228</v>
      </c>
      <c r="G716" s="760">
        <v>72000000</v>
      </c>
      <c r="H716" s="760">
        <v>72000000</v>
      </c>
      <c r="I716" s="760" t="s">
        <v>846</v>
      </c>
      <c r="J716" s="760" t="s">
        <v>846</v>
      </c>
      <c r="K716" s="760" t="s">
        <v>3541</v>
      </c>
      <c r="L716" s="761">
        <v>44588</v>
      </c>
      <c r="M716" s="761" t="s">
        <v>4994</v>
      </c>
      <c r="N716" s="760">
        <v>24000000</v>
      </c>
      <c r="O716" s="760">
        <v>120</v>
      </c>
      <c r="P716" s="760" t="s">
        <v>103</v>
      </c>
      <c r="Q716" s="760" t="s">
        <v>846</v>
      </c>
      <c r="R716" s="760" t="s">
        <v>846</v>
      </c>
      <c r="S716" s="761">
        <v>45036</v>
      </c>
      <c r="T716" s="760" t="s">
        <v>3263</v>
      </c>
      <c r="U716" s="760" t="s">
        <v>846</v>
      </c>
      <c r="V716" s="762" t="s">
        <v>846</v>
      </c>
      <c r="W716" s="760" t="s">
        <v>846</v>
      </c>
      <c r="X716" s="760" t="s">
        <v>3273</v>
      </c>
      <c r="Y716" s="763" t="s">
        <v>3265</v>
      </c>
    </row>
    <row r="717" spans="1:25" s="158" customFormat="1">
      <c r="A717" s="759">
        <v>2022</v>
      </c>
      <c r="B717" s="760" t="s">
        <v>4995</v>
      </c>
      <c r="C717" s="760" t="s">
        <v>4495</v>
      </c>
      <c r="D717" s="760" t="s">
        <v>3259</v>
      </c>
      <c r="E717" s="760" t="s">
        <v>3183</v>
      </c>
      <c r="F717" s="760" t="s">
        <v>4996</v>
      </c>
      <c r="G717" s="760">
        <v>16500000</v>
      </c>
      <c r="H717" s="760">
        <v>16500000</v>
      </c>
      <c r="I717" s="760" t="s">
        <v>846</v>
      </c>
      <c r="J717" s="760" t="s">
        <v>846</v>
      </c>
      <c r="K717" s="760" t="s">
        <v>4001</v>
      </c>
      <c r="L717" s="761">
        <v>44593</v>
      </c>
      <c r="M717" s="761">
        <v>44825</v>
      </c>
      <c r="N717" s="760">
        <v>5500000</v>
      </c>
      <c r="O717" s="760">
        <v>75</v>
      </c>
      <c r="P717" s="760" t="s">
        <v>4498</v>
      </c>
      <c r="Q717" s="760" t="s">
        <v>846</v>
      </c>
      <c r="R717" s="760" t="s">
        <v>846</v>
      </c>
      <c r="S717" s="761">
        <v>44742</v>
      </c>
      <c r="T717" s="760" t="s">
        <v>3263</v>
      </c>
      <c r="U717" s="760" t="s">
        <v>846</v>
      </c>
      <c r="V717" s="762" t="s">
        <v>846</v>
      </c>
      <c r="W717" s="760" t="s">
        <v>846</v>
      </c>
      <c r="X717" s="760" t="s">
        <v>3273</v>
      </c>
      <c r="Y717" s="763" t="s">
        <v>3265</v>
      </c>
    </row>
    <row r="718" spans="1:25" s="158" customFormat="1">
      <c r="A718" s="759">
        <v>2022</v>
      </c>
      <c r="B718" s="760" t="s">
        <v>4997</v>
      </c>
      <c r="C718" s="760" t="s">
        <v>4998</v>
      </c>
      <c r="D718" s="760" t="s">
        <v>3259</v>
      </c>
      <c r="E718" s="760" t="s">
        <v>3183</v>
      </c>
      <c r="F718" s="760" t="s">
        <v>1354</v>
      </c>
      <c r="G718" s="760">
        <v>42300000</v>
      </c>
      <c r="H718" s="760">
        <v>42300000</v>
      </c>
      <c r="I718" s="760" t="s">
        <v>846</v>
      </c>
      <c r="J718" s="760" t="s">
        <v>846</v>
      </c>
      <c r="K718" s="760" t="s">
        <v>4027</v>
      </c>
      <c r="L718" s="761">
        <v>44593</v>
      </c>
      <c r="M718" s="761">
        <v>44865</v>
      </c>
      <c r="N718" s="760">
        <v>14100000</v>
      </c>
      <c r="O718" s="760">
        <v>90</v>
      </c>
      <c r="P718" s="760" t="s">
        <v>293</v>
      </c>
      <c r="Q718" s="760" t="s">
        <v>846</v>
      </c>
      <c r="R718" s="760" t="s">
        <v>846</v>
      </c>
      <c r="S718" s="761">
        <v>45036</v>
      </c>
      <c r="T718" s="760" t="s">
        <v>3263</v>
      </c>
      <c r="U718" s="760" t="s">
        <v>846</v>
      </c>
      <c r="V718" s="762" t="s">
        <v>846</v>
      </c>
      <c r="W718" s="760" t="s">
        <v>846</v>
      </c>
      <c r="X718" s="760" t="s">
        <v>3273</v>
      </c>
      <c r="Y718" s="763" t="s">
        <v>3265</v>
      </c>
    </row>
    <row r="719" spans="1:25" s="158" customFormat="1">
      <c r="A719" s="759">
        <v>2022</v>
      </c>
      <c r="B719" s="760" t="s">
        <v>4999</v>
      </c>
      <c r="C719" s="760" t="s">
        <v>5000</v>
      </c>
      <c r="D719" s="760" t="s">
        <v>3259</v>
      </c>
      <c r="E719" s="760" t="s">
        <v>3183</v>
      </c>
      <c r="F719" s="760" t="s">
        <v>1428</v>
      </c>
      <c r="G719" s="760">
        <v>37800000</v>
      </c>
      <c r="H719" s="760">
        <v>37800000</v>
      </c>
      <c r="I719" s="760" t="s">
        <v>846</v>
      </c>
      <c r="J719" s="760" t="s">
        <v>846</v>
      </c>
      <c r="K719" s="760" t="s">
        <v>4027</v>
      </c>
      <c r="L719" s="761">
        <v>44593</v>
      </c>
      <c r="M719" s="761">
        <v>44865</v>
      </c>
      <c r="N719" s="760">
        <v>12600000</v>
      </c>
      <c r="O719" s="760">
        <v>90</v>
      </c>
      <c r="P719" s="760" t="s">
        <v>1329</v>
      </c>
      <c r="Q719" s="760" t="s">
        <v>846</v>
      </c>
      <c r="R719" s="760" t="s">
        <v>846</v>
      </c>
      <c r="S719" s="761">
        <v>45036</v>
      </c>
      <c r="T719" s="760" t="s">
        <v>3263</v>
      </c>
      <c r="U719" s="760" t="s">
        <v>846</v>
      </c>
      <c r="V719" s="762" t="s">
        <v>846</v>
      </c>
      <c r="W719" s="760" t="s">
        <v>846</v>
      </c>
      <c r="X719" s="760" t="s">
        <v>3273</v>
      </c>
      <c r="Y719" s="763" t="s">
        <v>3265</v>
      </c>
    </row>
    <row r="720" spans="1:25" s="158" customFormat="1">
      <c r="A720" s="759">
        <v>2022</v>
      </c>
      <c r="B720" s="760" t="s">
        <v>5001</v>
      </c>
      <c r="C720" s="760" t="s">
        <v>4099</v>
      </c>
      <c r="D720" s="760" t="s">
        <v>3259</v>
      </c>
      <c r="E720" s="760" t="s">
        <v>3183</v>
      </c>
      <c r="F720" s="760" t="s">
        <v>275</v>
      </c>
      <c r="G720" s="760">
        <v>19800000</v>
      </c>
      <c r="H720" s="760">
        <v>19800000</v>
      </c>
      <c r="I720" s="760" t="s">
        <v>846</v>
      </c>
      <c r="J720" s="760" t="s">
        <v>846</v>
      </c>
      <c r="K720" s="760" t="s">
        <v>4027</v>
      </c>
      <c r="L720" s="761">
        <v>44593</v>
      </c>
      <c r="M720" s="761">
        <v>44865</v>
      </c>
      <c r="N720" s="760">
        <v>6600000</v>
      </c>
      <c r="O720" s="760">
        <v>90</v>
      </c>
      <c r="P720" s="760" t="s">
        <v>4618</v>
      </c>
      <c r="Q720" s="760" t="s">
        <v>846</v>
      </c>
      <c r="R720" s="760" t="s">
        <v>846</v>
      </c>
      <c r="S720" s="761">
        <v>45036</v>
      </c>
      <c r="T720" s="760" t="s">
        <v>3263</v>
      </c>
      <c r="U720" s="760" t="s">
        <v>846</v>
      </c>
      <c r="V720" s="762" t="s">
        <v>846</v>
      </c>
      <c r="W720" s="760" t="s">
        <v>846</v>
      </c>
      <c r="X720" s="760" t="s">
        <v>3273</v>
      </c>
      <c r="Y720" s="763" t="s">
        <v>3265</v>
      </c>
    </row>
    <row r="721" spans="1:25" s="158" customFormat="1">
      <c r="A721" s="759">
        <v>2022</v>
      </c>
      <c r="B721" s="760" t="s">
        <v>5002</v>
      </c>
      <c r="C721" s="760" t="s">
        <v>4263</v>
      </c>
      <c r="D721" s="760" t="s">
        <v>3259</v>
      </c>
      <c r="E721" s="760" t="s">
        <v>3183</v>
      </c>
      <c r="F721" s="760" t="s">
        <v>4264</v>
      </c>
      <c r="G721" s="760">
        <v>21000000</v>
      </c>
      <c r="H721" s="760">
        <v>21000000</v>
      </c>
      <c r="I721" s="760" t="s">
        <v>846</v>
      </c>
      <c r="J721" s="760" t="s">
        <v>846</v>
      </c>
      <c r="K721" s="760" t="s">
        <v>3261</v>
      </c>
      <c r="L721" s="761">
        <v>44594</v>
      </c>
      <c r="M721" s="761">
        <v>44774</v>
      </c>
      <c r="N721" s="760">
        <v>7000000</v>
      </c>
      <c r="O721" s="760">
        <v>60</v>
      </c>
      <c r="P721" s="760" t="s">
        <v>4028</v>
      </c>
      <c r="Q721" s="760" t="s">
        <v>846</v>
      </c>
      <c r="R721" s="760" t="s">
        <v>846</v>
      </c>
      <c r="S721" s="761">
        <v>45036</v>
      </c>
      <c r="T721" s="760" t="s">
        <v>3263</v>
      </c>
      <c r="U721" s="760" t="s">
        <v>846</v>
      </c>
      <c r="V721" s="762" t="s">
        <v>846</v>
      </c>
      <c r="W721" s="760" t="s">
        <v>846</v>
      </c>
      <c r="X721" s="760" t="s">
        <v>3273</v>
      </c>
      <c r="Y721" s="763" t="s">
        <v>3265</v>
      </c>
    </row>
    <row r="722" spans="1:25" s="158" customFormat="1">
      <c r="A722" s="759">
        <v>2022</v>
      </c>
      <c r="B722" s="760" t="s">
        <v>5003</v>
      </c>
      <c r="C722" s="760" t="s">
        <v>4853</v>
      </c>
      <c r="D722" s="760" t="s">
        <v>3259</v>
      </c>
      <c r="E722" s="760" t="s">
        <v>3183</v>
      </c>
      <c r="F722" s="760" t="s">
        <v>5004</v>
      </c>
      <c r="G722" s="760">
        <v>18200000</v>
      </c>
      <c r="H722" s="760">
        <v>18200000</v>
      </c>
      <c r="I722" s="760" t="s">
        <v>846</v>
      </c>
      <c r="J722" s="760" t="s">
        <v>846</v>
      </c>
      <c r="K722" s="760" t="s">
        <v>3537</v>
      </c>
      <c r="L722" s="761">
        <v>44600</v>
      </c>
      <c r="M722" s="761">
        <v>44986</v>
      </c>
      <c r="N722" s="760">
        <v>2600000</v>
      </c>
      <c r="O722" s="760">
        <v>30</v>
      </c>
      <c r="P722" s="760" t="s">
        <v>3542</v>
      </c>
      <c r="Q722" s="760" t="s">
        <v>846</v>
      </c>
      <c r="R722" s="760" t="s">
        <v>846</v>
      </c>
      <c r="S722" s="761">
        <v>45036</v>
      </c>
      <c r="T722" s="760" t="s">
        <v>3263</v>
      </c>
      <c r="U722" s="760" t="s">
        <v>846</v>
      </c>
      <c r="V722" s="762" t="s">
        <v>846</v>
      </c>
      <c r="W722" s="760" t="s">
        <v>846</v>
      </c>
      <c r="X722" s="760" t="s">
        <v>3273</v>
      </c>
      <c r="Y722" s="763" t="s">
        <v>3265</v>
      </c>
    </row>
    <row r="723" spans="1:25" s="158" customFormat="1">
      <c r="A723" s="759">
        <v>2022</v>
      </c>
      <c r="B723" s="760" t="s">
        <v>5005</v>
      </c>
      <c r="C723" s="760" t="s">
        <v>5006</v>
      </c>
      <c r="D723" s="760" t="s">
        <v>3259</v>
      </c>
      <c r="E723" s="760" t="s">
        <v>3183</v>
      </c>
      <c r="F723" s="760" t="s">
        <v>5007</v>
      </c>
      <c r="G723" s="760">
        <v>18000000</v>
      </c>
      <c r="H723" s="760">
        <v>18000000</v>
      </c>
      <c r="I723" s="760" t="s">
        <v>846</v>
      </c>
      <c r="J723" s="760" t="s">
        <v>846</v>
      </c>
      <c r="K723" s="760" t="s">
        <v>4027</v>
      </c>
      <c r="L723" s="761">
        <v>44593</v>
      </c>
      <c r="M723" s="761">
        <v>44865</v>
      </c>
      <c r="N723" s="760">
        <v>6000000</v>
      </c>
      <c r="O723" s="760">
        <v>90</v>
      </c>
      <c r="P723" s="760" t="s">
        <v>3542</v>
      </c>
      <c r="Q723" s="760" t="s">
        <v>846</v>
      </c>
      <c r="R723" s="760" t="s">
        <v>846</v>
      </c>
      <c r="S723" s="761">
        <v>45036</v>
      </c>
      <c r="T723" s="760" t="s">
        <v>3263</v>
      </c>
      <c r="U723" s="760" t="s">
        <v>846</v>
      </c>
      <c r="V723" s="762" t="s">
        <v>846</v>
      </c>
      <c r="W723" s="760" t="s">
        <v>846</v>
      </c>
      <c r="X723" s="760" t="s">
        <v>3273</v>
      </c>
      <c r="Y723" s="763" t="s">
        <v>3265</v>
      </c>
    </row>
    <row r="724" spans="1:25" s="158" customFormat="1">
      <c r="A724" s="759">
        <v>2022</v>
      </c>
      <c r="B724" s="760" t="s">
        <v>5008</v>
      </c>
      <c r="C724" s="760" t="s">
        <v>4140</v>
      </c>
      <c r="D724" s="760" t="s">
        <v>3259</v>
      </c>
      <c r="E724" s="760" t="s">
        <v>3183</v>
      </c>
      <c r="F724" s="760" t="s">
        <v>225</v>
      </c>
      <c r="G724" s="760">
        <v>36000000</v>
      </c>
      <c r="H724" s="760">
        <v>36000000</v>
      </c>
      <c r="I724" s="760" t="s">
        <v>846</v>
      </c>
      <c r="J724" s="760" t="s">
        <v>846</v>
      </c>
      <c r="K724" s="760" t="s">
        <v>4027</v>
      </c>
      <c r="L724" s="761">
        <v>44593</v>
      </c>
      <c r="M724" s="761">
        <v>44865</v>
      </c>
      <c r="N724" s="760">
        <v>12000000</v>
      </c>
      <c r="O724" s="760">
        <v>90</v>
      </c>
      <c r="P724" s="760" t="s">
        <v>3542</v>
      </c>
      <c r="Q724" s="760" t="s">
        <v>846</v>
      </c>
      <c r="R724" s="760" t="s">
        <v>846</v>
      </c>
      <c r="S724" s="761">
        <v>45036</v>
      </c>
      <c r="T724" s="760" t="s">
        <v>3263</v>
      </c>
      <c r="U724" s="760" t="s">
        <v>846</v>
      </c>
      <c r="V724" s="762" t="s">
        <v>846</v>
      </c>
      <c r="W724" s="760" t="s">
        <v>846</v>
      </c>
      <c r="X724" s="760" t="s">
        <v>3273</v>
      </c>
      <c r="Y724" s="763" t="s">
        <v>3265</v>
      </c>
    </row>
    <row r="725" spans="1:25" s="158" customFormat="1">
      <c r="A725" s="759">
        <v>2022</v>
      </c>
      <c r="B725" s="760" t="s">
        <v>5009</v>
      </c>
      <c r="C725" s="760" t="s">
        <v>5010</v>
      </c>
      <c r="D725" s="760" t="s">
        <v>3259</v>
      </c>
      <c r="E725" s="760" t="s">
        <v>3182</v>
      </c>
      <c r="F725" s="760" t="s">
        <v>4206</v>
      </c>
      <c r="G725" s="764"/>
      <c r="H725" s="760">
        <v>74250000</v>
      </c>
      <c r="I725" s="760" t="s">
        <v>846</v>
      </c>
      <c r="J725" s="760" t="s">
        <v>846</v>
      </c>
      <c r="K725" s="760" t="s">
        <v>3522</v>
      </c>
      <c r="L725" s="761">
        <v>44589</v>
      </c>
      <c r="M725" s="761">
        <v>45043</v>
      </c>
      <c r="N725" s="760">
        <v>19800000</v>
      </c>
      <c r="O725" s="760">
        <v>120</v>
      </c>
      <c r="P725" s="760" t="s">
        <v>4280</v>
      </c>
      <c r="Q725" s="760" t="s">
        <v>846</v>
      </c>
      <c r="R725" s="760" t="s">
        <v>846</v>
      </c>
      <c r="S725" s="761" t="s">
        <v>846</v>
      </c>
      <c r="T725" s="760" t="s">
        <v>846</v>
      </c>
      <c r="U725" s="760" t="s">
        <v>846</v>
      </c>
      <c r="V725" s="762" t="s">
        <v>846</v>
      </c>
      <c r="W725" s="760" t="s">
        <v>846</v>
      </c>
      <c r="X725" s="760" t="s">
        <v>3273</v>
      </c>
      <c r="Y725" s="763" t="s">
        <v>3265</v>
      </c>
    </row>
    <row r="726" spans="1:25" s="158" customFormat="1">
      <c r="A726" s="759">
        <v>2022</v>
      </c>
      <c r="B726" s="760" t="s">
        <v>5011</v>
      </c>
      <c r="C726" s="760" t="s">
        <v>5012</v>
      </c>
      <c r="D726" s="760" t="s">
        <v>3259</v>
      </c>
      <c r="E726" s="760" t="s">
        <v>3183</v>
      </c>
      <c r="F726" s="760" t="s">
        <v>4554</v>
      </c>
      <c r="G726" s="760">
        <v>27600000</v>
      </c>
      <c r="H726" s="760">
        <v>27600000</v>
      </c>
      <c r="I726" s="760" t="s">
        <v>846</v>
      </c>
      <c r="J726" s="760" t="s">
        <v>846</v>
      </c>
      <c r="K726" s="760" t="s">
        <v>3261</v>
      </c>
      <c r="L726" s="761">
        <v>44593</v>
      </c>
      <c r="M726" s="761">
        <v>44773</v>
      </c>
      <c r="N726" s="760">
        <v>0</v>
      </c>
      <c r="O726" s="760">
        <v>0</v>
      </c>
      <c r="P726" s="760" t="s">
        <v>3542</v>
      </c>
      <c r="Q726" s="760" t="s">
        <v>846</v>
      </c>
      <c r="R726" s="760" t="s">
        <v>846</v>
      </c>
      <c r="S726" s="761">
        <v>44956</v>
      </c>
      <c r="T726" s="760" t="s">
        <v>3263</v>
      </c>
      <c r="U726" s="760" t="s">
        <v>846</v>
      </c>
      <c r="V726" s="762" t="s">
        <v>846</v>
      </c>
      <c r="W726" s="760" t="s">
        <v>846</v>
      </c>
      <c r="X726" s="760" t="s">
        <v>3273</v>
      </c>
      <c r="Y726" s="763" t="s">
        <v>3265</v>
      </c>
    </row>
    <row r="727" spans="1:25" s="158" customFormat="1">
      <c r="A727" s="759">
        <v>2022</v>
      </c>
      <c r="B727" s="760" t="s">
        <v>5013</v>
      </c>
      <c r="C727" s="760" t="s">
        <v>5014</v>
      </c>
      <c r="D727" s="760" t="s">
        <v>3259</v>
      </c>
      <c r="E727" s="760" t="s">
        <v>3183</v>
      </c>
      <c r="F727" s="760" t="s">
        <v>5015</v>
      </c>
      <c r="G727" s="760">
        <v>23500000</v>
      </c>
      <c r="H727" s="760">
        <v>23500000</v>
      </c>
      <c r="I727" s="760" t="s">
        <v>846</v>
      </c>
      <c r="J727" s="760" t="s">
        <v>846</v>
      </c>
      <c r="K727" s="760" t="s">
        <v>3276</v>
      </c>
      <c r="L727" s="761">
        <v>44594</v>
      </c>
      <c r="M727" s="761">
        <v>44743</v>
      </c>
      <c r="N727" s="760">
        <v>0</v>
      </c>
      <c r="O727" s="760">
        <v>0</v>
      </c>
      <c r="P727" s="760" t="s">
        <v>293</v>
      </c>
      <c r="Q727" s="760" t="s">
        <v>846</v>
      </c>
      <c r="R727" s="760" t="s">
        <v>846</v>
      </c>
      <c r="S727" s="761">
        <v>44936</v>
      </c>
      <c r="T727" s="760" t="s">
        <v>3263</v>
      </c>
      <c r="U727" s="760" t="s">
        <v>846</v>
      </c>
      <c r="V727" s="762" t="s">
        <v>846</v>
      </c>
      <c r="W727" s="760" t="s">
        <v>846</v>
      </c>
      <c r="X727" s="760" t="s">
        <v>3264</v>
      </c>
      <c r="Y727" s="763" t="s">
        <v>3265</v>
      </c>
    </row>
    <row r="728" spans="1:25" s="158" customFormat="1">
      <c r="A728" s="759">
        <v>2022</v>
      </c>
      <c r="B728" s="760" t="s">
        <v>5016</v>
      </c>
      <c r="C728" s="760" t="s">
        <v>4569</v>
      </c>
      <c r="D728" s="760" t="s">
        <v>3259</v>
      </c>
      <c r="E728" s="760" t="s">
        <v>3183</v>
      </c>
      <c r="F728" s="760" t="s">
        <v>324</v>
      </c>
      <c r="G728" s="760">
        <v>27600000</v>
      </c>
      <c r="H728" s="760">
        <v>27600000</v>
      </c>
      <c r="I728" s="760" t="s">
        <v>846</v>
      </c>
      <c r="J728" s="760" t="s">
        <v>846</v>
      </c>
      <c r="K728" s="760" t="s">
        <v>3261</v>
      </c>
      <c r="L728" s="761">
        <v>44594</v>
      </c>
      <c r="M728" s="761">
        <v>44774</v>
      </c>
      <c r="N728" s="760">
        <v>9200000</v>
      </c>
      <c r="O728" s="760">
        <v>60</v>
      </c>
      <c r="P728" s="760" t="s">
        <v>3464</v>
      </c>
      <c r="Q728" s="760" t="s">
        <v>846</v>
      </c>
      <c r="R728" s="760" t="s">
        <v>846</v>
      </c>
      <c r="S728" s="761">
        <v>45036</v>
      </c>
      <c r="T728" s="760" t="s">
        <v>3263</v>
      </c>
      <c r="U728" s="760" t="s">
        <v>846</v>
      </c>
      <c r="V728" s="762" t="s">
        <v>846</v>
      </c>
      <c r="W728" s="760" t="s">
        <v>846</v>
      </c>
      <c r="X728" s="760" t="s">
        <v>3273</v>
      </c>
      <c r="Y728" s="763" t="s">
        <v>3265</v>
      </c>
    </row>
    <row r="729" spans="1:25" s="158" customFormat="1">
      <c r="A729" s="759">
        <v>2022</v>
      </c>
      <c r="B729" s="760" t="s">
        <v>5017</v>
      </c>
      <c r="C729" s="760" t="s">
        <v>5018</v>
      </c>
      <c r="D729" s="760" t="s">
        <v>3259</v>
      </c>
      <c r="E729" s="760" t="s">
        <v>3183</v>
      </c>
      <c r="F729" s="760" t="s">
        <v>4528</v>
      </c>
      <c r="G729" s="760">
        <v>13200000</v>
      </c>
      <c r="H729" s="760">
        <v>13200000</v>
      </c>
      <c r="I729" s="760" t="s">
        <v>846</v>
      </c>
      <c r="J729" s="760" t="s">
        <v>846</v>
      </c>
      <c r="K729" s="760" t="s">
        <v>3261</v>
      </c>
      <c r="L729" s="761">
        <v>44594</v>
      </c>
      <c r="M729" s="761">
        <v>44774</v>
      </c>
      <c r="N729" s="760">
        <v>4400000</v>
      </c>
      <c r="O729" s="760">
        <v>60</v>
      </c>
      <c r="P729" s="760" t="s">
        <v>4276</v>
      </c>
      <c r="Q729" s="760" t="s">
        <v>846</v>
      </c>
      <c r="R729" s="760" t="s">
        <v>846</v>
      </c>
      <c r="S729" s="761">
        <v>45036</v>
      </c>
      <c r="T729" s="760" t="s">
        <v>3263</v>
      </c>
      <c r="U729" s="760" t="s">
        <v>846</v>
      </c>
      <c r="V729" s="762" t="s">
        <v>846</v>
      </c>
      <c r="W729" s="760" t="s">
        <v>846</v>
      </c>
      <c r="X729" s="760" t="s">
        <v>3273</v>
      </c>
      <c r="Y729" s="763" t="s">
        <v>3265</v>
      </c>
    </row>
    <row r="730" spans="1:25" s="158" customFormat="1">
      <c r="A730" s="759">
        <v>2022</v>
      </c>
      <c r="B730" s="760" t="s">
        <v>5019</v>
      </c>
      <c r="C730" s="760" t="s">
        <v>4754</v>
      </c>
      <c r="D730" s="760" t="s">
        <v>3259</v>
      </c>
      <c r="E730" s="760" t="s">
        <v>3183</v>
      </c>
      <c r="F730" s="760" t="s">
        <v>5020</v>
      </c>
      <c r="G730" s="760">
        <v>12000000</v>
      </c>
      <c r="H730" s="760">
        <v>12000000</v>
      </c>
      <c r="I730" s="760" t="s">
        <v>846</v>
      </c>
      <c r="J730" s="760" t="s">
        <v>846</v>
      </c>
      <c r="K730" s="760" t="s">
        <v>3261</v>
      </c>
      <c r="L730" s="761">
        <v>44594</v>
      </c>
      <c r="M730" s="761">
        <v>44774</v>
      </c>
      <c r="N730" s="760">
        <v>4000000</v>
      </c>
      <c r="O730" s="760">
        <v>60</v>
      </c>
      <c r="P730" s="760" t="s">
        <v>3542</v>
      </c>
      <c r="Q730" s="760" t="s">
        <v>846</v>
      </c>
      <c r="R730" s="760" t="s">
        <v>846</v>
      </c>
      <c r="S730" s="761">
        <v>45036</v>
      </c>
      <c r="T730" s="760" t="s">
        <v>3263</v>
      </c>
      <c r="U730" s="760" t="s">
        <v>846</v>
      </c>
      <c r="V730" s="762" t="s">
        <v>846</v>
      </c>
      <c r="W730" s="760" t="s">
        <v>846</v>
      </c>
      <c r="X730" s="760" t="s">
        <v>3273</v>
      </c>
      <c r="Y730" s="763" t="s">
        <v>3265</v>
      </c>
    </row>
    <row r="731" spans="1:25" s="158" customFormat="1">
      <c r="A731" s="759">
        <v>2022</v>
      </c>
      <c r="B731" s="760" t="s">
        <v>5021</v>
      </c>
      <c r="C731" s="760" t="s">
        <v>4079</v>
      </c>
      <c r="D731" s="760" t="s">
        <v>3259</v>
      </c>
      <c r="E731" s="760" t="s">
        <v>3183</v>
      </c>
      <c r="F731" s="760" t="s">
        <v>5022</v>
      </c>
      <c r="G731" s="760">
        <v>25900000</v>
      </c>
      <c r="H731" s="760">
        <v>25900000</v>
      </c>
      <c r="I731" s="760" t="s">
        <v>846</v>
      </c>
      <c r="J731" s="760" t="s">
        <v>846</v>
      </c>
      <c r="K731" s="760" t="s">
        <v>3276</v>
      </c>
      <c r="L731" s="761">
        <v>44594</v>
      </c>
      <c r="M731" s="761">
        <v>44743</v>
      </c>
      <c r="N731" s="760">
        <v>0</v>
      </c>
      <c r="O731" s="760">
        <v>0</v>
      </c>
      <c r="P731" s="760" t="s">
        <v>235</v>
      </c>
      <c r="Q731" s="760" t="s">
        <v>846</v>
      </c>
      <c r="R731" s="760" t="s">
        <v>846</v>
      </c>
      <c r="S731" s="761">
        <v>44926</v>
      </c>
      <c r="T731" s="760" t="s">
        <v>3263</v>
      </c>
      <c r="U731" s="760" t="s">
        <v>846</v>
      </c>
      <c r="V731" s="762" t="s">
        <v>846</v>
      </c>
      <c r="W731" s="760" t="s">
        <v>846</v>
      </c>
      <c r="X731" s="760" t="s">
        <v>3273</v>
      </c>
      <c r="Y731" s="763" t="s">
        <v>3265</v>
      </c>
    </row>
    <row r="732" spans="1:25" s="158" customFormat="1">
      <c r="A732" s="759">
        <v>2022</v>
      </c>
      <c r="B732" s="760" t="s">
        <v>5023</v>
      </c>
      <c r="C732" s="760" t="s">
        <v>5024</v>
      </c>
      <c r="D732" s="760" t="s">
        <v>3259</v>
      </c>
      <c r="E732" s="760" t="s">
        <v>3183</v>
      </c>
      <c r="F732" s="760" t="s">
        <v>5025</v>
      </c>
      <c r="G732" s="760">
        <v>11280000</v>
      </c>
      <c r="H732" s="760">
        <v>11280000</v>
      </c>
      <c r="I732" s="760" t="s">
        <v>846</v>
      </c>
      <c r="J732" s="760" t="s">
        <v>846</v>
      </c>
      <c r="K732" s="760" t="s">
        <v>3261</v>
      </c>
      <c r="L732" s="761">
        <v>44594</v>
      </c>
      <c r="M732" s="761">
        <v>44774</v>
      </c>
      <c r="N732" s="760">
        <v>3760000</v>
      </c>
      <c r="O732" s="760">
        <v>60</v>
      </c>
      <c r="P732" s="760" t="s">
        <v>1383</v>
      </c>
      <c r="Q732" s="760" t="s">
        <v>846</v>
      </c>
      <c r="R732" s="760" t="s">
        <v>846</v>
      </c>
      <c r="S732" s="761">
        <v>45036</v>
      </c>
      <c r="T732" s="760" t="s">
        <v>3263</v>
      </c>
      <c r="U732" s="760" t="s">
        <v>846</v>
      </c>
      <c r="V732" s="762" t="s">
        <v>846</v>
      </c>
      <c r="W732" s="760" t="s">
        <v>846</v>
      </c>
      <c r="X732" s="760" t="s">
        <v>3273</v>
      </c>
      <c r="Y732" s="763" t="s">
        <v>3265</v>
      </c>
    </row>
    <row r="733" spans="1:25" s="158" customFormat="1">
      <c r="A733" s="759">
        <v>2022</v>
      </c>
      <c r="B733" s="760" t="s">
        <v>5026</v>
      </c>
      <c r="C733" s="760" t="s">
        <v>5027</v>
      </c>
      <c r="D733" s="760" t="s">
        <v>3259</v>
      </c>
      <c r="E733" s="760" t="s">
        <v>3183</v>
      </c>
      <c r="F733" s="760" t="s">
        <v>5028</v>
      </c>
      <c r="G733" s="760">
        <v>18400000</v>
      </c>
      <c r="H733" s="760">
        <v>18400000</v>
      </c>
      <c r="I733" s="760" t="s">
        <v>846</v>
      </c>
      <c r="J733" s="760" t="s">
        <v>846</v>
      </c>
      <c r="K733" s="760" t="s">
        <v>3271</v>
      </c>
      <c r="L733" s="761">
        <v>44594</v>
      </c>
      <c r="M733" s="761">
        <v>44713</v>
      </c>
      <c r="N733" s="760">
        <v>0</v>
      </c>
      <c r="O733" s="760">
        <v>0</v>
      </c>
      <c r="P733" s="760" t="s">
        <v>4892</v>
      </c>
      <c r="Q733" s="760" t="s">
        <v>846</v>
      </c>
      <c r="R733" s="760" t="s">
        <v>846</v>
      </c>
      <c r="S733" s="761">
        <v>44905</v>
      </c>
      <c r="T733" s="760" t="s">
        <v>3263</v>
      </c>
      <c r="U733" s="760" t="s">
        <v>846</v>
      </c>
      <c r="V733" s="762" t="s">
        <v>846</v>
      </c>
      <c r="W733" s="760" t="s">
        <v>846</v>
      </c>
      <c r="X733" s="760" t="s">
        <v>3273</v>
      </c>
      <c r="Y733" s="763" t="s">
        <v>3265</v>
      </c>
    </row>
    <row r="734" spans="1:25" s="158" customFormat="1">
      <c r="A734" s="759">
        <v>2022</v>
      </c>
      <c r="B734" s="760" t="s">
        <v>5029</v>
      </c>
      <c r="C734" s="760" t="s">
        <v>5030</v>
      </c>
      <c r="D734" s="760" t="s">
        <v>3520</v>
      </c>
      <c r="E734" s="760" t="s">
        <v>3182</v>
      </c>
      <c r="F734" s="760" t="s">
        <v>5031</v>
      </c>
      <c r="G734" s="764"/>
      <c r="H734" s="760">
        <v>5124096</v>
      </c>
      <c r="I734" s="760" t="s">
        <v>846</v>
      </c>
      <c r="J734" s="760" t="s">
        <v>846</v>
      </c>
      <c r="K734" s="760" t="s">
        <v>3815</v>
      </c>
      <c r="L734" s="761">
        <v>44609</v>
      </c>
      <c r="M734" s="761">
        <v>44623</v>
      </c>
      <c r="N734" s="760">
        <v>0</v>
      </c>
      <c r="O734" s="760">
        <v>0</v>
      </c>
      <c r="P734" s="760" t="s">
        <v>5032</v>
      </c>
      <c r="Q734" s="760" t="s">
        <v>846</v>
      </c>
      <c r="R734" s="760" t="s">
        <v>846</v>
      </c>
      <c r="S734" s="761">
        <v>44565</v>
      </c>
      <c r="T734" s="760" t="s">
        <v>3263</v>
      </c>
      <c r="U734" s="760" t="s">
        <v>837</v>
      </c>
      <c r="V734" s="762">
        <v>44635</v>
      </c>
      <c r="W734" s="760" t="s">
        <v>3265</v>
      </c>
      <c r="X734" s="760" t="s">
        <v>3523</v>
      </c>
      <c r="Y734" s="763" t="s">
        <v>3265</v>
      </c>
    </row>
    <row r="735" spans="1:25" s="158" customFormat="1">
      <c r="A735" s="759">
        <v>2022</v>
      </c>
      <c r="B735" s="760" t="s">
        <v>5033</v>
      </c>
      <c r="C735" s="760" t="s">
        <v>5034</v>
      </c>
      <c r="D735" s="760" t="s">
        <v>3526</v>
      </c>
      <c r="E735" s="760" t="s">
        <v>3183</v>
      </c>
      <c r="F735" s="760" t="s">
        <v>4607</v>
      </c>
      <c r="G735" s="764"/>
      <c r="H735" s="760">
        <v>27000000</v>
      </c>
      <c r="I735" s="760" t="s">
        <v>846</v>
      </c>
      <c r="J735" s="760" t="s">
        <v>846</v>
      </c>
      <c r="K735" s="760" t="s">
        <v>3261</v>
      </c>
      <c r="L735" s="761">
        <v>44673</v>
      </c>
      <c r="M735" s="761">
        <v>44855</v>
      </c>
      <c r="N735" s="760">
        <v>0</v>
      </c>
      <c r="O735" s="760">
        <v>0</v>
      </c>
      <c r="P735" s="760" t="s">
        <v>5035</v>
      </c>
      <c r="Q735" s="760" t="s">
        <v>846</v>
      </c>
      <c r="R735" s="760" t="s">
        <v>846</v>
      </c>
      <c r="S735" s="761">
        <v>44905</v>
      </c>
      <c r="T735" s="760" t="s">
        <v>3263</v>
      </c>
      <c r="U735" s="760" t="s">
        <v>837</v>
      </c>
      <c r="V735" s="762">
        <v>45033</v>
      </c>
      <c r="W735" s="760" t="s">
        <v>3265</v>
      </c>
      <c r="X735" s="760" t="s">
        <v>3523</v>
      </c>
      <c r="Y735" s="763" t="s">
        <v>3265</v>
      </c>
    </row>
    <row r="736" spans="1:25" s="158" customFormat="1">
      <c r="A736" s="759">
        <v>2022</v>
      </c>
      <c r="B736" s="760" t="s">
        <v>5036</v>
      </c>
      <c r="C736" s="760" t="s">
        <v>5037</v>
      </c>
      <c r="D736" s="760" t="s">
        <v>3520</v>
      </c>
      <c r="E736" s="760" t="s">
        <v>3182</v>
      </c>
      <c r="F736" s="760" t="s">
        <v>3838</v>
      </c>
      <c r="G736" s="764"/>
      <c r="H736" s="760">
        <v>6148110</v>
      </c>
      <c r="I736" s="760" t="s">
        <v>846</v>
      </c>
      <c r="J736" s="760" t="s">
        <v>846</v>
      </c>
      <c r="K736" s="760" t="s">
        <v>3541</v>
      </c>
      <c r="L736" s="761">
        <v>44681</v>
      </c>
      <c r="M736" s="761">
        <v>45093</v>
      </c>
      <c r="N736" s="760">
        <v>0</v>
      </c>
      <c r="O736" s="760">
        <v>0</v>
      </c>
      <c r="P736" s="760" t="s">
        <v>67</v>
      </c>
      <c r="Q736" s="760" t="s">
        <v>846</v>
      </c>
      <c r="R736" s="760" t="s">
        <v>846</v>
      </c>
      <c r="S736" s="761">
        <v>45069</v>
      </c>
      <c r="T736" s="760" t="s">
        <v>3263</v>
      </c>
      <c r="U736" s="760" t="s">
        <v>846</v>
      </c>
      <c r="V736" s="762" t="s">
        <v>846</v>
      </c>
      <c r="W736" s="760" t="s">
        <v>846</v>
      </c>
      <c r="X736" s="760" t="s">
        <v>3273</v>
      </c>
      <c r="Y736" s="763" t="s">
        <v>3265</v>
      </c>
    </row>
    <row r="737" spans="1:25" s="158" customFormat="1">
      <c r="A737" s="759">
        <v>2022</v>
      </c>
      <c r="B737" s="760" t="s">
        <v>5038</v>
      </c>
      <c r="C737" s="760" t="s">
        <v>5039</v>
      </c>
      <c r="D737" s="760" t="s">
        <v>3520</v>
      </c>
      <c r="E737" s="760" t="s">
        <v>3182</v>
      </c>
      <c r="F737" s="760" t="s">
        <v>5040</v>
      </c>
      <c r="G737" s="764"/>
      <c r="H737" s="760">
        <v>437656884</v>
      </c>
      <c r="I737" s="760" t="s">
        <v>846</v>
      </c>
      <c r="J737" s="760" t="s">
        <v>846</v>
      </c>
      <c r="K737" s="760" t="s">
        <v>3541</v>
      </c>
      <c r="L737" s="761">
        <v>44720</v>
      </c>
      <c r="M737" s="761">
        <v>45144</v>
      </c>
      <c r="N737" s="760">
        <v>53405907</v>
      </c>
      <c r="O737" s="760">
        <v>39</v>
      </c>
      <c r="P737" s="760" t="s">
        <v>1644</v>
      </c>
      <c r="Q737" s="760" t="s">
        <v>846</v>
      </c>
      <c r="R737" s="760" t="s">
        <v>846</v>
      </c>
      <c r="S737" s="761">
        <v>45069</v>
      </c>
      <c r="T737" s="760" t="s">
        <v>3263</v>
      </c>
      <c r="U737" s="760" t="s">
        <v>4314</v>
      </c>
      <c r="V737" s="762" t="s">
        <v>4314</v>
      </c>
      <c r="W737" s="760" t="s">
        <v>4315</v>
      </c>
      <c r="X737" s="760" t="s">
        <v>3273</v>
      </c>
      <c r="Y737" s="763" t="s">
        <v>3265</v>
      </c>
    </row>
    <row r="738" spans="1:25" s="158" customFormat="1">
      <c r="A738" s="759">
        <v>2022</v>
      </c>
      <c r="B738" s="760" t="s">
        <v>5041</v>
      </c>
      <c r="C738" s="760" t="s">
        <v>5042</v>
      </c>
      <c r="D738" s="760" t="s">
        <v>3520</v>
      </c>
      <c r="E738" s="760" t="s">
        <v>3182</v>
      </c>
      <c r="F738" s="760" t="s">
        <v>5043</v>
      </c>
      <c r="G738" s="764"/>
      <c r="H738" s="760">
        <v>57484823</v>
      </c>
      <c r="I738" s="760" t="s">
        <v>846</v>
      </c>
      <c r="J738" s="760" t="s">
        <v>846</v>
      </c>
      <c r="K738" s="760" t="s">
        <v>3802</v>
      </c>
      <c r="L738" s="761">
        <v>44711</v>
      </c>
      <c r="M738" s="761">
        <v>45202</v>
      </c>
      <c r="N738" s="760">
        <v>3547285</v>
      </c>
      <c r="O738" s="760">
        <v>30</v>
      </c>
      <c r="P738" s="760" t="s">
        <v>174</v>
      </c>
      <c r="Q738" s="760" t="s">
        <v>846</v>
      </c>
      <c r="R738" s="760" t="s">
        <v>846</v>
      </c>
      <c r="S738" s="761">
        <v>45100</v>
      </c>
      <c r="T738" s="760" t="s">
        <v>3263</v>
      </c>
      <c r="U738" s="760" t="s">
        <v>4314</v>
      </c>
      <c r="V738" s="762" t="s">
        <v>4314</v>
      </c>
      <c r="W738" s="760" t="s">
        <v>4315</v>
      </c>
      <c r="X738" s="760" t="s">
        <v>3273</v>
      </c>
      <c r="Y738" s="763" t="s">
        <v>3265</v>
      </c>
    </row>
    <row r="739" spans="1:25" s="158" customFormat="1">
      <c r="A739" s="759">
        <v>2022</v>
      </c>
      <c r="B739" s="760" t="s">
        <v>5044</v>
      </c>
      <c r="C739" s="760" t="s">
        <v>5045</v>
      </c>
      <c r="D739" s="760" t="s">
        <v>3520</v>
      </c>
      <c r="E739" s="760" t="s">
        <v>3183</v>
      </c>
      <c r="F739" s="760" t="s">
        <v>4420</v>
      </c>
      <c r="G739" s="764"/>
      <c r="H739" s="760">
        <v>258914320</v>
      </c>
      <c r="I739" s="760" t="s">
        <v>846</v>
      </c>
      <c r="J739" s="760" t="s">
        <v>846</v>
      </c>
      <c r="K739" s="760" t="s">
        <v>3528</v>
      </c>
      <c r="L739" s="761">
        <v>44725</v>
      </c>
      <c r="M739" s="761">
        <v>45059</v>
      </c>
      <c r="N739" s="760">
        <v>0</v>
      </c>
      <c r="O739" s="760">
        <v>60</v>
      </c>
      <c r="P739" s="760" t="s">
        <v>5046</v>
      </c>
      <c r="Q739" s="760" t="s">
        <v>846</v>
      </c>
      <c r="R739" s="760" t="s">
        <v>846</v>
      </c>
      <c r="S739" s="761">
        <v>46070</v>
      </c>
      <c r="T739" s="760" t="s">
        <v>3803</v>
      </c>
      <c r="U739" s="760" t="s">
        <v>846</v>
      </c>
      <c r="V739" s="762" t="s">
        <v>846</v>
      </c>
      <c r="W739" s="760" t="s">
        <v>846</v>
      </c>
      <c r="X739" s="760" t="s">
        <v>3273</v>
      </c>
      <c r="Y739" s="763" t="s">
        <v>3265</v>
      </c>
    </row>
    <row r="740" spans="1:25" s="158" customFormat="1">
      <c r="A740" s="759">
        <v>2022</v>
      </c>
      <c r="B740" s="760" t="s">
        <v>2226</v>
      </c>
      <c r="C740" s="760" t="s">
        <v>5047</v>
      </c>
      <c r="D740" s="760" t="s">
        <v>3259</v>
      </c>
      <c r="E740" s="760" t="s">
        <v>3183</v>
      </c>
      <c r="F740" s="760" t="s">
        <v>5048</v>
      </c>
      <c r="G740" s="764"/>
      <c r="H740" s="760">
        <v>490000000</v>
      </c>
      <c r="I740" s="760" t="s">
        <v>846</v>
      </c>
      <c r="J740" s="760" t="s">
        <v>846</v>
      </c>
      <c r="K740" s="760" t="s">
        <v>3541</v>
      </c>
      <c r="L740" s="761">
        <v>44761</v>
      </c>
      <c r="M740" s="761">
        <v>45169</v>
      </c>
      <c r="N740" s="760">
        <v>0</v>
      </c>
      <c r="O740" s="760">
        <v>0</v>
      </c>
      <c r="P740" s="760" t="s">
        <v>5049</v>
      </c>
      <c r="Q740" s="760" t="s">
        <v>846</v>
      </c>
      <c r="R740" s="760" t="s">
        <v>846</v>
      </c>
      <c r="S740" s="761">
        <v>45069</v>
      </c>
      <c r="T740" s="760" t="s">
        <v>3263</v>
      </c>
      <c r="U740" s="760" t="s">
        <v>846</v>
      </c>
      <c r="V740" s="762" t="s">
        <v>846</v>
      </c>
      <c r="W740" s="760" t="s">
        <v>846</v>
      </c>
      <c r="X740" s="760" t="s">
        <v>3273</v>
      </c>
      <c r="Y740" s="763" t="s">
        <v>3265</v>
      </c>
    </row>
    <row r="741" spans="1:25" s="158" customFormat="1">
      <c r="A741" s="759">
        <v>2022</v>
      </c>
      <c r="B741" s="760" t="s">
        <v>5050</v>
      </c>
      <c r="C741" s="760" t="s">
        <v>5051</v>
      </c>
      <c r="D741" s="760" t="s">
        <v>3520</v>
      </c>
      <c r="E741" s="760" t="s">
        <v>3182</v>
      </c>
      <c r="F741" s="760" t="s">
        <v>5052</v>
      </c>
      <c r="G741" s="764"/>
      <c r="H741" s="760">
        <v>125006400</v>
      </c>
      <c r="I741" s="760" t="s">
        <v>846</v>
      </c>
      <c r="J741" s="760" t="s">
        <v>846</v>
      </c>
      <c r="K741" s="760" t="s">
        <v>3815</v>
      </c>
      <c r="L741" s="761">
        <v>44747</v>
      </c>
      <c r="M741" s="761">
        <v>44777</v>
      </c>
      <c r="N741" s="760">
        <v>0</v>
      </c>
      <c r="O741" s="760">
        <v>0</v>
      </c>
      <c r="P741" s="760" t="s">
        <v>4361</v>
      </c>
      <c r="Q741" s="760" t="s">
        <v>846</v>
      </c>
      <c r="R741" s="760" t="s">
        <v>846</v>
      </c>
      <c r="S741" s="761">
        <v>44905</v>
      </c>
      <c r="T741" s="760" t="s">
        <v>3263</v>
      </c>
      <c r="U741" s="760" t="s">
        <v>846</v>
      </c>
      <c r="V741" s="762" t="s">
        <v>846</v>
      </c>
      <c r="W741" s="760" t="s">
        <v>846</v>
      </c>
      <c r="X741" s="760" t="s">
        <v>3273</v>
      </c>
      <c r="Y741" s="763" t="s">
        <v>3265</v>
      </c>
    </row>
    <row r="742" spans="1:25" s="158" customFormat="1">
      <c r="A742" s="759">
        <v>2022</v>
      </c>
      <c r="B742" s="760" t="s">
        <v>5053</v>
      </c>
      <c r="C742" s="760" t="s">
        <v>5054</v>
      </c>
      <c r="D742" s="760" t="s">
        <v>3259</v>
      </c>
      <c r="E742" s="760" t="s">
        <v>3183</v>
      </c>
      <c r="F742" s="760" t="s">
        <v>5055</v>
      </c>
      <c r="G742" s="764"/>
      <c r="H742" s="760">
        <v>0</v>
      </c>
      <c r="I742" s="760" t="s">
        <v>846</v>
      </c>
      <c r="J742" s="760" t="s">
        <v>846</v>
      </c>
      <c r="K742" s="760" t="s">
        <v>3541</v>
      </c>
      <c r="L742" s="761">
        <v>44781</v>
      </c>
      <c r="M742" s="761">
        <v>45145</v>
      </c>
      <c r="N742" s="760">
        <v>0</v>
      </c>
      <c r="O742" s="760">
        <v>0</v>
      </c>
      <c r="P742" s="760" t="s">
        <v>5056</v>
      </c>
      <c r="Q742" s="760" t="s">
        <v>846</v>
      </c>
      <c r="R742" s="760" t="s">
        <v>846</v>
      </c>
      <c r="S742" s="761">
        <v>45069</v>
      </c>
      <c r="T742" s="760" t="s">
        <v>3263</v>
      </c>
      <c r="U742" s="760" t="s">
        <v>846</v>
      </c>
      <c r="V742" s="762" t="s">
        <v>846</v>
      </c>
      <c r="W742" s="760" t="s">
        <v>846</v>
      </c>
      <c r="X742" s="760" t="s">
        <v>3273</v>
      </c>
      <c r="Y742" s="763" t="s">
        <v>3265</v>
      </c>
    </row>
    <row r="743" spans="1:25" s="158" customFormat="1">
      <c r="A743" s="759">
        <v>2022</v>
      </c>
      <c r="B743" s="760" t="s">
        <v>5057</v>
      </c>
      <c r="C743" s="760" t="s">
        <v>5058</v>
      </c>
      <c r="D743" s="760" t="s">
        <v>3520</v>
      </c>
      <c r="E743" s="760" t="s">
        <v>3182</v>
      </c>
      <c r="F743" s="760" t="s">
        <v>5059</v>
      </c>
      <c r="G743" s="764"/>
      <c r="H743" s="760">
        <v>70350000</v>
      </c>
      <c r="I743" s="760" t="s">
        <v>846</v>
      </c>
      <c r="J743" s="760" t="s">
        <v>846</v>
      </c>
      <c r="K743" s="760" t="s">
        <v>3802</v>
      </c>
      <c r="L743" s="761">
        <v>44774</v>
      </c>
      <c r="M743" s="761">
        <v>45199</v>
      </c>
      <c r="N743" s="760">
        <v>8550000</v>
      </c>
      <c r="O743" s="760">
        <v>120</v>
      </c>
      <c r="P743" s="760" t="s">
        <v>88</v>
      </c>
      <c r="Q743" s="760" t="s">
        <v>846</v>
      </c>
      <c r="R743" s="760" t="s">
        <v>846</v>
      </c>
      <c r="S743" s="761">
        <v>46265</v>
      </c>
      <c r="T743" s="760" t="s">
        <v>3803</v>
      </c>
      <c r="U743" s="760" t="s">
        <v>846</v>
      </c>
      <c r="V743" s="762" t="s">
        <v>846</v>
      </c>
      <c r="W743" s="760" t="s">
        <v>846</v>
      </c>
      <c r="X743" s="760" t="s">
        <v>3273</v>
      </c>
      <c r="Y743" s="763" t="s">
        <v>3265</v>
      </c>
    </row>
    <row r="744" spans="1:25" s="158" customFormat="1">
      <c r="A744" s="759">
        <v>2022</v>
      </c>
      <c r="B744" s="760" t="s">
        <v>5060</v>
      </c>
      <c r="C744" s="760" t="s">
        <v>5061</v>
      </c>
      <c r="D744" s="760" t="s">
        <v>3520</v>
      </c>
      <c r="E744" s="760" t="s">
        <v>3183</v>
      </c>
      <c r="F744" s="760" t="s">
        <v>2230</v>
      </c>
      <c r="G744" s="764"/>
      <c r="H744" s="760">
        <v>260582932</v>
      </c>
      <c r="I744" s="760" t="s">
        <v>846</v>
      </c>
      <c r="J744" s="760" t="s">
        <v>846</v>
      </c>
      <c r="K744" s="760" t="s">
        <v>3537</v>
      </c>
      <c r="L744" s="761">
        <v>44774</v>
      </c>
      <c r="M744" s="761">
        <v>45007</v>
      </c>
      <c r="N744" s="760">
        <v>0</v>
      </c>
      <c r="O744" s="760">
        <v>22</v>
      </c>
      <c r="P744" s="760" t="s">
        <v>5062</v>
      </c>
      <c r="Q744" s="760" t="s">
        <v>846</v>
      </c>
      <c r="R744" s="760" t="s">
        <v>846</v>
      </c>
      <c r="S744" s="761">
        <v>46088</v>
      </c>
      <c r="T744" s="760" t="s">
        <v>3803</v>
      </c>
      <c r="U744" s="760" t="s">
        <v>837</v>
      </c>
      <c r="V744" s="762">
        <v>45121</v>
      </c>
      <c r="W744" s="760" t="s">
        <v>3265</v>
      </c>
      <c r="X744" s="760" t="s">
        <v>3523</v>
      </c>
      <c r="Y744" s="763" t="s">
        <v>3265</v>
      </c>
    </row>
    <row r="745" spans="1:25" s="158" customFormat="1">
      <c r="A745" s="759">
        <v>2022</v>
      </c>
      <c r="B745" s="760" t="s">
        <v>5063</v>
      </c>
      <c r="C745" s="760" t="s">
        <v>5064</v>
      </c>
      <c r="D745" s="760" t="s">
        <v>3923</v>
      </c>
      <c r="E745" s="760" t="s">
        <v>3183</v>
      </c>
      <c r="F745" s="760" t="s">
        <v>5065</v>
      </c>
      <c r="G745" s="764"/>
      <c r="H745" s="760">
        <v>3696922405</v>
      </c>
      <c r="I745" s="760" t="s">
        <v>846</v>
      </c>
      <c r="J745" s="760" t="s">
        <v>846</v>
      </c>
      <c r="K745" s="760" t="s">
        <v>3537</v>
      </c>
      <c r="L745" s="761">
        <v>44804</v>
      </c>
      <c r="M745" s="761">
        <v>45219</v>
      </c>
      <c r="N745" s="760">
        <v>0</v>
      </c>
      <c r="O745" s="760">
        <v>30</v>
      </c>
      <c r="P745" s="760" t="s">
        <v>846</v>
      </c>
      <c r="Q745" s="760" t="s">
        <v>5066</v>
      </c>
      <c r="R745" s="760" t="s">
        <v>5067</v>
      </c>
      <c r="S745" s="761">
        <v>47069</v>
      </c>
      <c r="T745" s="760" t="s">
        <v>3803</v>
      </c>
      <c r="U745" s="760" t="s">
        <v>4314</v>
      </c>
      <c r="V745" s="762" t="s">
        <v>4314</v>
      </c>
      <c r="W745" s="760" t="s">
        <v>5068</v>
      </c>
      <c r="X745" s="760" t="s">
        <v>3273</v>
      </c>
      <c r="Y745" s="763" t="s">
        <v>5069</v>
      </c>
    </row>
    <row r="746" spans="1:25" s="158" customFormat="1">
      <c r="A746" s="759">
        <v>2022</v>
      </c>
      <c r="B746" s="760" t="s">
        <v>5070</v>
      </c>
      <c r="C746" s="760" t="s">
        <v>5071</v>
      </c>
      <c r="D746" s="760" t="s">
        <v>3259</v>
      </c>
      <c r="E746" s="760" t="s">
        <v>3183</v>
      </c>
      <c r="F746" s="760" t="s">
        <v>188</v>
      </c>
      <c r="G746" s="760">
        <v>20550000</v>
      </c>
      <c r="H746" s="760">
        <v>20550000</v>
      </c>
      <c r="I746" s="760" t="s">
        <v>846</v>
      </c>
      <c r="J746" s="760" t="s">
        <v>846</v>
      </c>
      <c r="K746" s="760" t="s">
        <v>3276</v>
      </c>
      <c r="L746" s="761">
        <v>44781</v>
      </c>
      <c r="M746" s="761">
        <v>45007</v>
      </c>
      <c r="N746" s="760">
        <v>6850000</v>
      </c>
      <c r="O746" s="760">
        <v>75</v>
      </c>
      <c r="P746" s="760" t="s">
        <v>56</v>
      </c>
      <c r="Q746" s="760" t="s">
        <v>846</v>
      </c>
      <c r="R746" s="760" t="s">
        <v>846</v>
      </c>
      <c r="S746" s="761">
        <v>44995</v>
      </c>
      <c r="T746" s="760" t="s">
        <v>3263</v>
      </c>
      <c r="U746" s="760" t="s">
        <v>846</v>
      </c>
      <c r="V746" s="762" t="s">
        <v>846</v>
      </c>
      <c r="W746" s="760" t="s">
        <v>846</v>
      </c>
      <c r="X746" s="760" t="s">
        <v>3273</v>
      </c>
      <c r="Y746" s="763" t="s">
        <v>3265</v>
      </c>
    </row>
    <row r="747" spans="1:25" s="158" customFormat="1">
      <c r="A747" s="759">
        <v>2022</v>
      </c>
      <c r="B747" s="760" t="s">
        <v>5072</v>
      </c>
      <c r="C747" s="760" t="s">
        <v>5073</v>
      </c>
      <c r="D747" s="760" t="s">
        <v>3259</v>
      </c>
      <c r="E747" s="760" t="s">
        <v>3183</v>
      </c>
      <c r="F747" s="760" t="s">
        <v>3776</v>
      </c>
      <c r="G747" s="760">
        <v>14000000</v>
      </c>
      <c r="H747" s="760">
        <v>14000000</v>
      </c>
      <c r="I747" s="760" t="s">
        <v>846</v>
      </c>
      <c r="J747" s="760" t="s">
        <v>846</v>
      </c>
      <c r="K747" s="760" t="s">
        <v>3276</v>
      </c>
      <c r="L747" s="761">
        <v>44816</v>
      </c>
      <c r="M747" s="761">
        <v>44968</v>
      </c>
      <c r="N747" s="760">
        <v>0</v>
      </c>
      <c r="O747" s="760">
        <v>0</v>
      </c>
      <c r="P747" s="760" t="s">
        <v>4498</v>
      </c>
      <c r="Q747" s="760" t="s">
        <v>846</v>
      </c>
      <c r="R747" s="760" t="s">
        <v>846</v>
      </c>
      <c r="S747" s="761">
        <v>45027</v>
      </c>
      <c r="T747" s="760" t="s">
        <v>3263</v>
      </c>
      <c r="U747" s="760" t="s">
        <v>846</v>
      </c>
      <c r="V747" s="762" t="s">
        <v>846</v>
      </c>
      <c r="W747" s="760" t="s">
        <v>846</v>
      </c>
      <c r="X747" s="760" t="s">
        <v>3273</v>
      </c>
      <c r="Y747" s="763" t="s">
        <v>3265</v>
      </c>
    </row>
    <row r="748" spans="1:25" s="158" customFormat="1">
      <c r="A748" s="759">
        <v>2022</v>
      </c>
      <c r="B748" s="760" t="s">
        <v>5074</v>
      </c>
      <c r="C748" s="760" t="s">
        <v>4569</v>
      </c>
      <c r="D748" s="760" t="s">
        <v>3259</v>
      </c>
      <c r="E748" s="760" t="s">
        <v>3183</v>
      </c>
      <c r="F748" s="760" t="s">
        <v>324</v>
      </c>
      <c r="G748" s="760">
        <v>23000000</v>
      </c>
      <c r="H748" s="760">
        <v>23000000</v>
      </c>
      <c r="I748" s="760" t="s">
        <v>846</v>
      </c>
      <c r="J748" s="760" t="s">
        <v>846</v>
      </c>
      <c r="K748" s="760" t="s">
        <v>3276</v>
      </c>
      <c r="L748" s="761">
        <v>44781</v>
      </c>
      <c r="M748" s="761">
        <v>44933</v>
      </c>
      <c r="N748" s="760">
        <v>0</v>
      </c>
      <c r="O748" s="760">
        <v>0</v>
      </c>
      <c r="P748" s="760" t="s">
        <v>3464</v>
      </c>
      <c r="Q748" s="760" t="s">
        <v>846</v>
      </c>
      <c r="R748" s="760" t="s">
        <v>846</v>
      </c>
      <c r="S748" s="761">
        <v>45121</v>
      </c>
      <c r="T748" s="760" t="s">
        <v>3263</v>
      </c>
      <c r="U748" s="760" t="s">
        <v>846</v>
      </c>
      <c r="V748" s="762" t="s">
        <v>846</v>
      </c>
      <c r="W748" s="760" t="s">
        <v>846</v>
      </c>
      <c r="X748" s="760" t="s">
        <v>3273</v>
      </c>
      <c r="Y748" s="763" t="s">
        <v>3265</v>
      </c>
    </row>
    <row r="749" spans="1:25" s="158" customFormat="1">
      <c r="A749" s="759">
        <v>2022</v>
      </c>
      <c r="B749" s="760" t="s">
        <v>5075</v>
      </c>
      <c r="C749" s="760" t="s">
        <v>4897</v>
      </c>
      <c r="D749" s="760" t="s">
        <v>3259</v>
      </c>
      <c r="E749" s="760" t="s">
        <v>3183</v>
      </c>
      <c r="F749" s="760" t="s">
        <v>4240</v>
      </c>
      <c r="G749" s="760">
        <v>13630000</v>
      </c>
      <c r="H749" s="760">
        <v>13630000</v>
      </c>
      <c r="I749" s="760" t="s">
        <v>846</v>
      </c>
      <c r="J749" s="760" t="s">
        <v>846</v>
      </c>
      <c r="K749" s="760" t="s">
        <v>3276</v>
      </c>
      <c r="L749" s="761">
        <v>44781</v>
      </c>
      <c r="M749" s="761">
        <v>44933</v>
      </c>
      <c r="N749" s="760">
        <v>0</v>
      </c>
      <c r="O749" s="760">
        <v>0</v>
      </c>
      <c r="P749" s="760" t="s">
        <v>228</v>
      </c>
      <c r="Q749" s="760" t="s">
        <v>846</v>
      </c>
      <c r="R749" s="760" t="s">
        <v>846</v>
      </c>
      <c r="S749" s="761">
        <v>45065</v>
      </c>
      <c r="T749" s="760" t="s">
        <v>3263</v>
      </c>
      <c r="U749" s="760" t="s">
        <v>846</v>
      </c>
      <c r="V749" s="762" t="s">
        <v>846</v>
      </c>
      <c r="W749" s="760" t="s">
        <v>846</v>
      </c>
      <c r="X749" s="760" t="s">
        <v>3273</v>
      </c>
      <c r="Y749" s="763" t="s">
        <v>3265</v>
      </c>
    </row>
    <row r="750" spans="1:25" s="158" customFormat="1">
      <c r="A750" s="759">
        <v>2022</v>
      </c>
      <c r="B750" s="760" t="s">
        <v>5076</v>
      </c>
      <c r="C750" s="760" t="s">
        <v>5077</v>
      </c>
      <c r="D750" s="760" t="s">
        <v>3259</v>
      </c>
      <c r="E750" s="760" t="s">
        <v>3183</v>
      </c>
      <c r="F750" s="760" t="s">
        <v>297</v>
      </c>
      <c r="G750" s="760">
        <v>33000000</v>
      </c>
      <c r="H750" s="760">
        <v>33000000</v>
      </c>
      <c r="I750" s="760" t="s">
        <v>846</v>
      </c>
      <c r="J750" s="760" t="s">
        <v>846</v>
      </c>
      <c r="K750" s="760" t="s">
        <v>4702</v>
      </c>
      <c r="L750" s="761">
        <v>44783</v>
      </c>
      <c r="M750" s="761">
        <v>44950</v>
      </c>
      <c r="N750" s="760">
        <v>9000000</v>
      </c>
      <c r="O750" s="760">
        <v>45</v>
      </c>
      <c r="P750" s="760" t="s">
        <v>103</v>
      </c>
      <c r="Q750" s="760" t="s">
        <v>846</v>
      </c>
      <c r="R750" s="760" t="s">
        <v>846</v>
      </c>
      <c r="S750" s="761">
        <v>44995</v>
      </c>
      <c r="T750" s="760" t="s">
        <v>3263</v>
      </c>
      <c r="U750" s="760" t="s">
        <v>846</v>
      </c>
      <c r="V750" s="762" t="s">
        <v>846</v>
      </c>
      <c r="W750" s="760" t="s">
        <v>846</v>
      </c>
      <c r="X750" s="760" t="s">
        <v>3273</v>
      </c>
      <c r="Y750" s="763" t="s">
        <v>3265</v>
      </c>
    </row>
    <row r="751" spans="1:25" s="158" customFormat="1">
      <c r="A751" s="759">
        <v>2022</v>
      </c>
      <c r="B751" s="760" t="s">
        <v>5078</v>
      </c>
      <c r="C751" s="760" t="s">
        <v>5079</v>
      </c>
      <c r="D751" s="760" t="s">
        <v>3259</v>
      </c>
      <c r="E751" s="760" t="s">
        <v>3183</v>
      </c>
      <c r="F751" s="760" t="s">
        <v>5080</v>
      </c>
      <c r="G751" s="760">
        <v>11610000</v>
      </c>
      <c r="H751" s="760">
        <v>11610000</v>
      </c>
      <c r="I751" s="760" t="s">
        <v>846</v>
      </c>
      <c r="J751" s="760" t="s">
        <v>846</v>
      </c>
      <c r="K751" s="760" t="s">
        <v>4439</v>
      </c>
      <c r="L751" s="761">
        <v>44781</v>
      </c>
      <c r="M751" s="761" t="s">
        <v>5081</v>
      </c>
      <c r="N751" s="760">
        <v>810000</v>
      </c>
      <c r="O751" s="760">
        <v>9</v>
      </c>
      <c r="P751" s="760" t="s">
        <v>1329</v>
      </c>
      <c r="Q751" s="760" t="s">
        <v>846</v>
      </c>
      <c r="R751" s="760" t="s">
        <v>846</v>
      </c>
      <c r="S751" s="761">
        <v>45154</v>
      </c>
      <c r="T751" s="760" t="s">
        <v>3263</v>
      </c>
      <c r="U751" s="760" t="s">
        <v>846</v>
      </c>
      <c r="V751" s="762" t="s">
        <v>846</v>
      </c>
      <c r="W751" s="760" t="s">
        <v>846</v>
      </c>
      <c r="X751" s="760" t="s">
        <v>3273</v>
      </c>
      <c r="Y751" s="763" t="s">
        <v>3265</v>
      </c>
    </row>
    <row r="752" spans="1:25" s="158" customFormat="1">
      <c r="A752" s="759">
        <v>2022</v>
      </c>
      <c r="B752" s="760" t="s">
        <v>5082</v>
      </c>
      <c r="C752" s="760" t="s">
        <v>5083</v>
      </c>
      <c r="D752" s="760" t="s">
        <v>3520</v>
      </c>
      <c r="E752" s="760" t="s">
        <v>3182</v>
      </c>
      <c r="F752" s="760" t="s">
        <v>4531</v>
      </c>
      <c r="G752" s="764"/>
      <c r="H752" s="760">
        <v>30900000</v>
      </c>
      <c r="I752" s="760" t="s">
        <v>846</v>
      </c>
      <c r="J752" s="760" t="s">
        <v>846</v>
      </c>
      <c r="K752" s="760" t="s">
        <v>4027</v>
      </c>
      <c r="L752" s="761">
        <v>44781</v>
      </c>
      <c r="M752" s="761">
        <v>45193</v>
      </c>
      <c r="N752" s="760">
        <v>10300000</v>
      </c>
      <c r="O752" s="760">
        <v>150</v>
      </c>
      <c r="P752" s="760" t="s">
        <v>1644</v>
      </c>
      <c r="Q752" s="760" t="s">
        <v>846</v>
      </c>
      <c r="R752" s="760" t="s">
        <v>846</v>
      </c>
      <c r="S752" s="761">
        <v>45069</v>
      </c>
      <c r="T752" s="760" t="s">
        <v>3263</v>
      </c>
      <c r="U752" s="760" t="s">
        <v>846</v>
      </c>
      <c r="V752" s="762" t="s">
        <v>846</v>
      </c>
      <c r="W752" s="760" t="s">
        <v>846</v>
      </c>
      <c r="X752" s="760" t="s">
        <v>3273</v>
      </c>
      <c r="Y752" s="763" t="s">
        <v>3265</v>
      </c>
    </row>
    <row r="753" spans="1:25" s="158" customFormat="1">
      <c r="A753" s="759">
        <v>2022</v>
      </c>
      <c r="B753" s="760" t="s">
        <v>5084</v>
      </c>
      <c r="C753" s="760" t="s">
        <v>4065</v>
      </c>
      <c r="D753" s="760" t="s">
        <v>3259</v>
      </c>
      <c r="E753" s="760" t="s">
        <v>3183</v>
      </c>
      <c r="F753" s="760" t="s">
        <v>3625</v>
      </c>
      <c r="G753" s="760">
        <v>28500000</v>
      </c>
      <c r="H753" s="760">
        <v>28500000</v>
      </c>
      <c r="I753" s="760" t="s">
        <v>846</v>
      </c>
      <c r="J753" s="760" t="s">
        <v>846</v>
      </c>
      <c r="K753" s="760" t="s">
        <v>3276</v>
      </c>
      <c r="L753" s="761">
        <v>44782</v>
      </c>
      <c r="M753" s="761">
        <v>44934</v>
      </c>
      <c r="N753" s="760">
        <v>5700000</v>
      </c>
      <c r="O753" s="760">
        <v>30</v>
      </c>
      <c r="P753" s="760" t="s">
        <v>228</v>
      </c>
      <c r="Q753" s="760" t="s">
        <v>846</v>
      </c>
      <c r="R753" s="760" t="s">
        <v>846</v>
      </c>
      <c r="S753" s="761">
        <v>45153</v>
      </c>
      <c r="T753" s="760" t="s">
        <v>3263</v>
      </c>
      <c r="U753" s="760" t="s">
        <v>846</v>
      </c>
      <c r="V753" s="762" t="s">
        <v>846</v>
      </c>
      <c r="W753" s="760" t="s">
        <v>846</v>
      </c>
      <c r="X753" s="760" t="s">
        <v>3273</v>
      </c>
      <c r="Y753" s="763" t="s">
        <v>3265</v>
      </c>
    </row>
    <row r="754" spans="1:25" s="158" customFormat="1">
      <c r="A754" s="759">
        <v>2022</v>
      </c>
      <c r="B754" s="760" t="s">
        <v>5085</v>
      </c>
      <c r="C754" s="760" t="s">
        <v>3455</v>
      </c>
      <c r="D754" s="760" t="s">
        <v>3455</v>
      </c>
      <c r="E754" s="760" t="s">
        <v>3455</v>
      </c>
      <c r="F754" s="760" t="s">
        <v>3455</v>
      </c>
      <c r="G754" s="760" t="s">
        <v>3455</v>
      </c>
      <c r="H754" s="760" t="s">
        <v>3455</v>
      </c>
      <c r="I754" s="760" t="s">
        <v>3455</v>
      </c>
      <c r="J754" s="760" t="s">
        <v>3455</v>
      </c>
      <c r="K754" s="760" t="s">
        <v>3455</v>
      </c>
      <c r="L754" s="761" t="s">
        <v>3455</v>
      </c>
      <c r="M754" s="761" t="s">
        <v>3455</v>
      </c>
      <c r="N754" s="760" t="s">
        <v>3455</v>
      </c>
      <c r="O754" s="760" t="s">
        <v>3455</v>
      </c>
      <c r="P754" s="760" t="s">
        <v>3455</v>
      </c>
      <c r="Q754" s="760" t="s">
        <v>3455</v>
      </c>
      <c r="R754" s="760" t="s">
        <v>3455</v>
      </c>
      <c r="S754" s="761" t="s">
        <v>3455</v>
      </c>
      <c r="T754" s="760" t="s">
        <v>3455</v>
      </c>
      <c r="U754" s="760" t="s">
        <v>3455</v>
      </c>
      <c r="V754" s="762" t="s">
        <v>3455</v>
      </c>
      <c r="W754" s="760" t="s">
        <v>3455</v>
      </c>
      <c r="X754" s="760" t="s">
        <v>3457</v>
      </c>
      <c r="Y754" s="763" t="s">
        <v>3455</v>
      </c>
    </row>
    <row r="755" spans="1:25" s="158" customFormat="1">
      <c r="A755" s="759">
        <v>2022</v>
      </c>
      <c r="B755" s="760" t="s">
        <v>5086</v>
      </c>
      <c r="C755" s="760" t="s">
        <v>5087</v>
      </c>
      <c r="D755" s="760" t="s">
        <v>3259</v>
      </c>
      <c r="E755" s="760" t="s">
        <v>3183</v>
      </c>
      <c r="F755" s="760" t="s">
        <v>250</v>
      </c>
      <c r="G755" s="760">
        <v>13200000</v>
      </c>
      <c r="H755" s="760">
        <v>13200000</v>
      </c>
      <c r="I755" s="760" t="s">
        <v>846</v>
      </c>
      <c r="J755" s="760" t="s">
        <v>846</v>
      </c>
      <c r="K755" s="760" t="s">
        <v>3261</v>
      </c>
      <c r="L755" s="761">
        <v>44783</v>
      </c>
      <c r="M755" s="761">
        <v>44966</v>
      </c>
      <c r="N755" s="760">
        <v>4400000</v>
      </c>
      <c r="O755" s="760">
        <v>60</v>
      </c>
      <c r="P755" s="760" t="s">
        <v>115</v>
      </c>
      <c r="Q755" s="760" t="s">
        <v>846</v>
      </c>
      <c r="R755" s="760" t="s">
        <v>846</v>
      </c>
      <c r="S755" s="761">
        <v>45117</v>
      </c>
      <c r="T755" s="760" t="s">
        <v>3263</v>
      </c>
      <c r="U755" s="760" t="s">
        <v>846</v>
      </c>
      <c r="V755" s="762" t="s">
        <v>846</v>
      </c>
      <c r="W755" s="760" t="s">
        <v>846</v>
      </c>
      <c r="X755" s="760" t="s">
        <v>3273</v>
      </c>
      <c r="Y755" s="763" t="s">
        <v>3265</v>
      </c>
    </row>
    <row r="756" spans="1:25" s="158" customFormat="1">
      <c r="A756" s="759">
        <v>2022</v>
      </c>
      <c r="B756" s="760" t="s">
        <v>5088</v>
      </c>
      <c r="C756" s="760" t="s">
        <v>5089</v>
      </c>
      <c r="D756" s="760" t="s">
        <v>3259</v>
      </c>
      <c r="E756" s="760" t="s">
        <v>3183</v>
      </c>
      <c r="F756" s="760" t="s">
        <v>4924</v>
      </c>
      <c r="G756" s="760">
        <v>25300000</v>
      </c>
      <c r="H756" s="760">
        <v>25300000</v>
      </c>
      <c r="I756" s="760" t="s">
        <v>846</v>
      </c>
      <c r="J756" s="760" t="s">
        <v>846</v>
      </c>
      <c r="K756" s="760" t="s">
        <v>4702</v>
      </c>
      <c r="L756" s="761">
        <v>44789</v>
      </c>
      <c r="M756" s="761">
        <v>44956</v>
      </c>
      <c r="N756" s="760">
        <v>6900000</v>
      </c>
      <c r="O756" s="760">
        <v>45</v>
      </c>
      <c r="P756" s="760" t="s">
        <v>1329</v>
      </c>
      <c r="Q756" s="760" t="s">
        <v>846</v>
      </c>
      <c r="R756" s="760" t="s">
        <v>846</v>
      </c>
      <c r="S756" s="761">
        <v>45097</v>
      </c>
      <c r="T756" s="760" t="s">
        <v>3263</v>
      </c>
      <c r="U756" s="760" t="s">
        <v>846</v>
      </c>
      <c r="V756" s="762" t="s">
        <v>846</v>
      </c>
      <c r="W756" s="760" t="s">
        <v>846</v>
      </c>
      <c r="X756" s="760" t="s">
        <v>3273</v>
      </c>
      <c r="Y756" s="763" t="s">
        <v>3265</v>
      </c>
    </row>
    <row r="757" spans="1:25" s="158" customFormat="1">
      <c r="A757" s="759">
        <v>2022</v>
      </c>
      <c r="B757" s="760" t="s">
        <v>5090</v>
      </c>
      <c r="C757" s="760" t="s">
        <v>4134</v>
      </c>
      <c r="D757" s="760" t="s">
        <v>3259</v>
      </c>
      <c r="E757" s="760" t="s">
        <v>3183</v>
      </c>
      <c r="F757" s="760" t="s">
        <v>1432</v>
      </c>
      <c r="G757" s="760">
        <v>27090000</v>
      </c>
      <c r="H757" s="760">
        <v>27090000</v>
      </c>
      <c r="I757" s="760" t="s">
        <v>846</v>
      </c>
      <c r="J757" s="760" t="s">
        <v>846</v>
      </c>
      <c r="K757" s="760" t="s">
        <v>3261</v>
      </c>
      <c r="L757" s="761">
        <v>44790</v>
      </c>
      <c r="M757" s="761">
        <v>44973</v>
      </c>
      <c r="N757" s="760">
        <v>9030000</v>
      </c>
      <c r="O757" s="760">
        <v>60</v>
      </c>
      <c r="P757" s="760" t="s">
        <v>1393</v>
      </c>
      <c r="Q757" s="760" t="s">
        <v>846</v>
      </c>
      <c r="R757" s="760" t="s">
        <v>846</v>
      </c>
      <c r="S757" s="761">
        <v>45097</v>
      </c>
      <c r="T757" s="760" t="s">
        <v>3263</v>
      </c>
      <c r="U757" s="760" t="s">
        <v>846</v>
      </c>
      <c r="V757" s="762" t="s">
        <v>846</v>
      </c>
      <c r="W757" s="760" t="s">
        <v>846</v>
      </c>
      <c r="X757" s="760" t="s">
        <v>3273</v>
      </c>
      <c r="Y757" s="763" t="s">
        <v>3265</v>
      </c>
    </row>
    <row r="758" spans="1:25" s="158" customFormat="1">
      <c r="A758" s="759">
        <v>2022</v>
      </c>
      <c r="B758" s="760" t="s">
        <v>2129</v>
      </c>
      <c r="C758" s="760" t="s">
        <v>5091</v>
      </c>
      <c r="D758" s="760" t="s">
        <v>3259</v>
      </c>
      <c r="E758" s="760" t="s">
        <v>3183</v>
      </c>
      <c r="F758" s="760" t="s">
        <v>5092</v>
      </c>
      <c r="G758" s="764"/>
      <c r="H758" s="760">
        <v>683403543</v>
      </c>
      <c r="I758" s="760" t="s">
        <v>846</v>
      </c>
      <c r="J758" s="760" t="s">
        <v>846</v>
      </c>
      <c r="K758" s="760" t="s">
        <v>5093</v>
      </c>
      <c r="L758" s="761">
        <v>44802</v>
      </c>
      <c r="M758" s="761">
        <v>45275</v>
      </c>
      <c r="N758" s="760">
        <v>0</v>
      </c>
      <c r="O758" s="760">
        <v>169</v>
      </c>
      <c r="P758" s="760" t="s">
        <v>5094</v>
      </c>
      <c r="Q758" s="760" t="s">
        <v>846</v>
      </c>
      <c r="R758" s="760" t="s">
        <v>846</v>
      </c>
      <c r="S758" s="761">
        <v>46314</v>
      </c>
      <c r="T758" s="760" t="s">
        <v>3803</v>
      </c>
      <c r="U758" s="760" t="s">
        <v>4314</v>
      </c>
      <c r="V758" s="762" t="s">
        <v>4314</v>
      </c>
      <c r="W758" s="760" t="s">
        <v>4315</v>
      </c>
      <c r="X758" s="760" t="s">
        <v>3273</v>
      </c>
      <c r="Y758" s="763" t="s">
        <v>3265</v>
      </c>
    </row>
    <row r="759" spans="1:25" s="158" customFormat="1">
      <c r="A759" s="759">
        <v>2022</v>
      </c>
      <c r="B759" s="760" t="s">
        <v>5095</v>
      </c>
      <c r="C759" s="760" t="s">
        <v>5096</v>
      </c>
      <c r="D759" s="760" t="s">
        <v>3259</v>
      </c>
      <c r="E759" s="760" t="s">
        <v>3183</v>
      </c>
      <c r="F759" s="760" t="s">
        <v>5097</v>
      </c>
      <c r="G759" s="760">
        <v>10960000</v>
      </c>
      <c r="H759" s="760">
        <v>10960000</v>
      </c>
      <c r="I759" s="760" t="s">
        <v>846</v>
      </c>
      <c r="J759" s="760" t="s">
        <v>846</v>
      </c>
      <c r="K759" s="760" t="s">
        <v>3271</v>
      </c>
      <c r="L759" s="761">
        <v>44790</v>
      </c>
      <c r="M759" s="761">
        <v>44911</v>
      </c>
      <c r="N759" s="760">
        <v>0</v>
      </c>
      <c r="O759" s="760">
        <v>0</v>
      </c>
      <c r="P759" s="760" t="s">
        <v>177</v>
      </c>
      <c r="Q759" s="760" t="s">
        <v>846</v>
      </c>
      <c r="R759" s="760" t="s">
        <v>846</v>
      </c>
      <c r="S759" s="761">
        <v>45098</v>
      </c>
      <c r="T759" s="760" t="s">
        <v>3263</v>
      </c>
      <c r="U759" s="760" t="s">
        <v>846</v>
      </c>
      <c r="V759" s="762" t="s">
        <v>846</v>
      </c>
      <c r="W759" s="760" t="s">
        <v>846</v>
      </c>
      <c r="X759" s="760" t="s">
        <v>3273</v>
      </c>
      <c r="Y759" s="763" t="s">
        <v>3265</v>
      </c>
    </row>
    <row r="760" spans="1:25" s="158" customFormat="1">
      <c r="A760" s="759">
        <v>2022</v>
      </c>
      <c r="B760" s="760" t="s">
        <v>5098</v>
      </c>
      <c r="C760" s="760" t="s">
        <v>3455</v>
      </c>
      <c r="D760" s="760" t="s">
        <v>3455</v>
      </c>
      <c r="E760" s="760" t="s">
        <v>3455</v>
      </c>
      <c r="F760" s="760" t="s">
        <v>3455</v>
      </c>
      <c r="G760" s="760" t="s">
        <v>3455</v>
      </c>
      <c r="H760" s="760" t="s">
        <v>3455</v>
      </c>
      <c r="I760" s="760" t="s">
        <v>3455</v>
      </c>
      <c r="J760" s="760" t="s">
        <v>3455</v>
      </c>
      <c r="K760" s="760" t="s">
        <v>3455</v>
      </c>
      <c r="L760" s="761" t="s">
        <v>3455</v>
      </c>
      <c r="M760" s="761" t="s">
        <v>3455</v>
      </c>
      <c r="N760" s="760" t="s">
        <v>3455</v>
      </c>
      <c r="O760" s="760" t="s">
        <v>3455</v>
      </c>
      <c r="P760" s="760" t="s">
        <v>3455</v>
      </c>
      <c r="Q760" s="760" t="s">
        <v>3455</v>
      </c>
      <c r="R760" s="760" t="s">
        <v>3455</v>
      </c>
      <c r="S760" s="761" t="s">
        <v>3455</v>
      </c>
      <c r="T760" s="760" t="s">
        <v>3455</v>
      </c>
      <c r="U760" s="760" t="s">
        <v>3455</v>
      </c>
      <c r="V760" s="762" t="s">
        <v>3455</v>
      </c>
      <c r="W760" s="760" t="s">
        <v>3455</v>
      </c>
      <c r="X760" s="760" t="s">
        <v>3457</v>
      </c>
      <c r="Y760" s="763" t="s">
        <v>3455</v>
      </c>
    </row>
    <row r="761" spans="1:25" s="158" customFormat="1">
      <c r="A761" s="759">
        <v>2022</v>
      </c>
      <c r="B761" s="760" t="s">
        <v>5099</v>
      </c>
      <c r="C761" s="760" t="s">
        <v>5100</v>
      </c>
      <c r="D761" s="760" t="s">
        <v>3259</v>
      </c>
      <c r="E761" s="760" t="s">
        <v>3183</v>
      </c>
      <c r="F761" s="760" t="s">
        <v>1324</v>
      </c>
      <c r="G761" s="760">
        <v>24000000</v>
      </c>
      <c r="H761" s="760">
        <v>24000000</v>
      </c>
      <c r="I761" s="760" t="s">
        <v>846</v>
      </c>
      <c r="J761" s="760" t="s">
        <v>846</v>
      </c>
      <c r="K761" s="760" t="s">
        <v>3276</v>
      </c>
      <c r="L761" s="761">
        <v>44792</v>
      </c>
      <c r="M761" s="761">
        <v>44944</v>
      </c>
      <c r="N761" s="760">
        <v>4800000</v>
      </c>
      <c r="O761" s="760">
        <v>30</v>
      </c>
      <c r="P761" s="760" t="s">
        <v>4742</v>
      </c>
      <c r="Q761" s="760" t="s">
        <v>846</v>
      </c>
      <c r="R761" s="760" t="s">
        <v>846</v>
      </c>
      <c r="S761" s="761">
        <v>45097</v>
      </c>
      <c r="T761" s="760" t="s">
        <v>3263</v>
      </c>
      <c r="U761" s="760" t="s">
        <v>846</v>
      </c>
      <c r="V761" s="762" t="s">
        <v>846</v>
      </c>
      <c r="W761" s="760" t="s">
        <v>846</v>
      </c>
      <c r="X761" s="760" t="s">
        <v>3273</v>
      </c>
      <c r="Y761" s="763" t="s">
        <v>3265</v>
      </c>
    </row>
    <row r="762" spans="1:25" s="158" customFormat="1">
      <c r="A762" s="759">
        <v>2022</v>
      </c>
      <c r="B762" s="760" t="s">
        <v>5101</v>
      </c>
      <c r="C762" s="760" t="s">
        <v>5102</v>
      </c>
      <c r="D762" s="760" t="s">
        <v>3259</v>
      </c>
      <c r="E762" s="760" t="s">
        <v>3183</v>
      </c>
      <c r="F762" s="760" t="s">
        <v>4264</v>
      </c>
      <c r="G762" s="760">
        <v>15750000</v>
      </c>
      <c r="H762" s="760">
        <v>15750000</v>
      </c>
      <c r="I762" s="760" t="s">
        <v>846</v>
      </c>
      <c r="J762" s="760" t="s">
        <v>846</v>
      </c>
      <c r="K762" s="760" t="s">
        <v>3271</v>
      </c>
      <c r="L762" s="761">
        <v>44796</v>
      </c>
      <c r="M762" s="761">
        <v>44932</v>
      </c>
      <c r="N762" s="760">
        <v>1750000</v>
      </c>
      <c r="O762" s="760">
        <v>15</v>
      </c>
      <c r="P762" s="760" t="s">
        <v>115</v>
      </c>
      <c r="Q762" s="760" t="s">
        <v>846</v>
      </c>
      <c r="R762" s="760" t="s">
        <v>846</v>
      </c>
      <c r="S762" s="761">
        <v>45097</v>
      </c>
      <c r="T762" s="760" t="s">
        <v>3263</v>
      </c>
      <c r="U762" s="760" t="s">
        <v>846</v>
      </c>
      <c r="V762" s="762" t="s">
        <v>846</v>
      </c>
      <c r="W762" s="760" t="s">
        <v>846</v>
      </c>
      <c r="X762" s="760" t="s">
        <v>3273</v>
      </c>
      <c r="Y762" s="763" t="s">
        <v>3265</v>
      </c>
    </row>
    <row r="763" spans="1:25" s="158" customFormat="1">
      <c r="A763" s="759">
        <v>2022</v>
      </c>
      <c r="B763" s="760" t="s">
        <v>5103</v>
      </c>
      <c r="C763" s="760" t="s">
        <v>5104</v>
      </c>
      <c r="D763" s="760" t="s">
        <v>3929</v>
      </c>
      <c r="E763" s="760" t="s">
        <v>3183</v>
      </c>
      <c r="F763" s="760" t="s">
        <v>5066</v>
      </c>
      <c r="G763" s="764"/>
      <c r="H763" s="760">
        <v>548402175</v>
      </c>
      <c r="I763" s="760" t="s">
        <v>846</v>
      </c>
      <c r="J763" s="760" t="s">
        <v>846</v>
      </c>
      <c r="K763" s="760" t="s">
        <v>3537</v>
      </c>
      <c r="L763" s="761">
        <v>44804</v>
      </c>
      <c r="M763" s="761">
        <v>45219</v>
      </c>
      <c r="N763" s="760">
        <v>0</v>
      </c>
      <c r="O763" s="760">
        <v>30</v>
      </c>
      <c r="P763" s="760" t="s">
        <v>5105</v>
      </c>
      <c r="Q763" s="760" t="s">
        <v>846</v>
      </c>
      <c r="R763" s="760" t="s">
        <v>846</v>
      </c>
      <c r="S763" s="761">
        <v>46843</v>
      </c>
      <c r="T763" s="760" t="s">
        <v>3803</v>
      </c>
      <c r="U763" s="760" t="s">
        <v>4314</v>
      </c>
      <c r="V763" s="762" t="s">
        <v>4314</v>
      </c>
      <c r="W763" s="760" t="s">
        <v>5069</v>
      </c>
      <c r="X763" s="760" t="s">
        <v>3273</v>
      </c>
      <c r="Y763" s="763" t="s">
        <v>5069</v>
      </c>
    </row>
    <row r="764" spans="1:25" s="158" customFormat="1">
      <c r="A764" s="759">
        <v>2022</v>
      </c>
      <c r="B764" s="760" t="s">
        <v>5106</v>
      </c>
      <c r="C764" s="760" t="s">
        <v>5107</v>
      </c>
      <c r="D764" s="760" t="s">
        <v>3259</v>
      </c>
      <c r="E764" s="760" t="s">
        <v>3183</v>
      </c>
      <c r="F764" s="760" t="s">
        <v>137</v>
      </c>
      <c r="G764" s="760">
        <v>36000000</v>
      </c>
      <c r="H764" s="760">
        <v>36000000</v>
      </c>
      <c r="I764" s="760" t="s">
        <v>846</v>
      </c>
      <c r="J764" s="760" t="s">
        <v>846</v>
      </c>
      <c r="K764" s="760" t="s">
        <v>3261</v>
      </c>
      <c r="L764" s="761">
        <v>44797</v>
      </c>
      <c r="M764" s="761" t="s">
        <v>5108</v>
      </c>
      <c r="N764" s="760">
        <v>12000000</v>
      </c>
      <c r="O764" s="760">
        <v>60</v>
      </c>
      <c r="P764" s="760" t="s">
        <v>4742</v>
      </c>
      <c r="Q764" s="760" t="s">
        <v>846</v>
      </c>
      <c r="R764" s="760" t="s">
        <v>846</v>
      </c>
      <c r="S764" s="761">
        <v>45010</v>
      </c>
      <c r="T764" s="760" t="s">
        <v>3263</v>
      </c>
      <c r="U764" s="760" t="s">
        <v>846</v>
      </c>
      <c r="V764" s="762" t="s">
        <v>846</v>
      </c>
      <c r="W764" s="760" t="s">
        <v>846</v>
      </c>
      <c r="X764" s="760" t="s">
        <v>3273</v>
      </c>
      <c r="Y764" s="763" t="s">
        <v>3265</v>
      </c>
    </row>
    <row r="765" spans="1:25" s="158" customFormat="1">
      <c r="A765" s="759">
        <v>2022</v>
      </c>
      <c r="B765" s="760" t="s">
        <v>5109</v>
      </c>
      <c r="C765" s="760" t="s">
        <v>4633</v>
      </c>
      <c r="D765" s="760" t="s">
        <v>3259</v>
      </c>
      <c r="E765" s="760" t="s">
        <v>3183</v>
      </c>
      <c r="F765" s="760" t="s">
        <v>4648</v>
      </c>
      <c r="G765" s="764"/>
      <c r="H765" s="760">
        <v>0</v>
      </c>
      <c r="I765" s="760" t="s">
        <v>846</v>
      </c>
      <c r="J765" s="760" t="s">
        <v>846</v>
      </c>
      <c r="K765" s="760" t="s">
        <v>4630</v>
      </c>
      <c r="L765" s="761">
        <v>44799</v>
      </c>
      <c r="M765" s="761">
        <v>45894</v>
      </c>
      <c r="N765" s="760">
        <v>0</v>
      </c>
      <c r="O765" s="760">
        <v>0</v>
      </c>
      <c r="P765" s="760" t="s">
        <v>174</v>
      </c>
      <c r="Q765" s="760" t="s">
        <v>846</v>
      </c>
      <c r="R765" s="760" t="s">
        <v>846</v>
      </c>
      <c r="S765" s="761">
        <v>45069</v>
      </c>
      <c r="T765" s="760" t="s">
        <v>3263</v>
      </c>
      <c r="U765" s="760" t="s">
        <v>846</v>
      </c>
      <c r="V765" s="762" t="s">
        <v>846</v>
      </c>
      <c r="W765" s="760" t="s">
        <v>846</v>
      </c>
      <c r="X765" s="760" t="s">
        <v>971</v>
      </c>
      <c r="Y765" s="763" t="s">
        <v>3265</v>
      </c>
    </row>
    <row r="766" spans="1:25" s="158" customFormat="1">
      <c r="A766" s="759">
        <v>2022</v>
      </c>
      <c r="B766" s="760" t="s">
        <v>5110</v>
      </c>
      <c r="C766" s="760" t="s">
        <v>5111</v>
      </c>
      <c r="D766" s="760" t="s">
        <v>3259</v>
      </c>
      <c r="E766" s="760" t="s">
        <v>3183</v>
      </c>
      <c r="F766" s="760" t="s">
        <v>177</v>
      </c>
      <c r="G766" s="760">
        <v>39000000</v>
      </c>
      <c r="H766" s="760">
        <v>39000000</v>
      </c>
      <c r="I766" s="760" t="s">
        <v>846</v>
      </c>
      <c r="J766" s="760" t="s">
        <v>846</v>
      </c>
      <c r="K766" s="760" t="s">
        <v>3261</v>
      </c>
      <c r="L766" s="761">
        <v>44799</v>
      </c>
      <c r="M766" s="761">
        <v>44982</v>
      </c>
      <c r="N766" s="760">
        <v>13000000</v>
      </c>
      <c r="O766" s="760">
        <v>60</v>
      </c>
      <c r="P766" s="760" t="s">
        <v>103</v>
      </c>
      <c r="Q766" s="760" t="s">
        <v>846</v>
      </c>
      <c r="R766" s="760" t="s">
        <v>846</v>
      </c>
      <c r="S766" s="761">
        <v>45097</v>
      </c>
      <c r="T766" s="760" t="s">
        <v>3263</v>
      </c>
      <c r="U766" s="760" t="s">
        <v>846</v>
      </c>
      <c r="V766" s="762" t="s">
        <v>846</v>
      </c>
      <c r="W766" s="760" t="s">
        <v>846</v>
      </c>
      <c r="X766" s="760" t="s">
        <v>3273</v>
      </c>
      <c r="Y766" s="763" t="s">
        <v>3265</v>
      </c>
    </row>
    <row r="767" spans="1:25" s="158" customFormat="1">
      <c r="A767" s="759">
        <v>2022</v>
      </c>
      <c r="B767" s="760" t="s">
        <v>5112</v>
      </c>
      <c r="C767" s="760" t="s">
        <v>5113</v>
      </c>
      <c r="D767" s="760" t="s">
        <v>3259</v>
      </c>
      <c r="E767" s="760" t="s">
        <v>3183</v>
      </c>
      <c r="F767" s="760" t="s">
        <v>4554</v>
      </c>
      <c r="G767" s="760">
        <v>18400000</v>
      </c>
      <c r="H767" s="760">
        <v>18400000</v>
      </c>
      <c r="I767" s="760" t="s">
        <v>846</v>
      </c>
      <c r="J767" s="760" t="s">
        <v>846</v>
      </c>
      <c r="K767" s="760" t="s">
        <v>3271</v>
      </c>
      <c r="L767" s="761">
        <v>44803</v>
      </c>
      <c r="M767" s="761">
        <v>44924</v>
      </c>
      <c r="N767" s="760">
        <v>0</v>
      </c>
      <c r="O767" s="760">
        <v>0</v>
      </c>
      <c r="P767" s="760" t="s">
        <v>3542</v>
      </c>
      <c r="Q767" s="760" t="s">
        <v>846</v>
      </c>
      <c r="R767" s="760" t="s">
        <v>846</v>
      </c>
      <c r="S767" s="761">
        <v>45107</v>
      </c>
      <c r="T767" s="760" t="s">
        <v>3263</v>
      </c>
      <c r="U767" s="760" t="s">
        <v>846</v>
      </c>
      <c r="V767" s="762" t="s">
        <v>846</v>
      </c>
      <c r="W767" s="760" t="s">
        <v>846</v>
      </c>
      <c r="X767" s="760" t="s">
        <v>3273</v>
      </c>
      <c r="Y767" s="763" t="s">
        <v>3265</v>
      </c>
    </row>
    <row r="768" spans="1:25" s="158" customFormat="1">
      <c r="A768" s="759">
        <v>2022</v>
      </c>
      <c r="B768" s="760" t="s">
        <v>2178</v>
      </c>
      <c r="C768" s="760" t="s">
        <v>5114</v>
      </c>
      <c r="D768" s="760" t="s">
        <v>3259</v>
      </c>
      <c r="E768" s="760" t="s">
        <v>3183</v>
      </c>
      <c r="F768" s="760" t="s">
        <v>5115</v>
      </c>
      <c r="G768" s="764"/>
      <c r="H768" s="760">
        <v>1153434000</v>
      </c>
      <c r="I768" s="760" t="s">
        <v>846</v>
      </c>
      <c r="J768" s="760" t="s">
        <v>846</v>
      </c>
      <c r="K768" s="760" t="s">
        <v>5116</v>
      </c>
      <c r="L768" s="761">
        <v>44804</v>
      </c>
      <c r="M768" s="761">
        <v>46934</v>
      </c>
      <c r="N768" s="760">
        <v>0</v>
      </c>
      <c r="O768" s="760">
        <v>0</v>
      </c>
      <c r="P768" s="760" t="s">
        <v>4742</v>
      </c>
      <c r="Q768" s="760" t="s">
        <v>846</v>
      </c>
      <c r="R768" s="760" t="s">
        <v>846</v>
      </c>
      <c r="S768" s="761">
        <v>45069</v>
      </c>
      <c r="T768" s="760" t="s">
        <v>3263</v>
      </c>
      <c r="U768" s="760" t="s">
        <v>846</v>
      </c>
      <c r="V768" s="762" t="s">
        <v>846</v>
      </c>
      <c r="W768" s="760" t="s">
        <v>846</v>
      </c>
      <c r="X768" s="760" t="s">
        <v>971</v>
      </c>
      <c r="Y768" s="763" t="s">
        <v>3265</v>
      </c>
    </row>
    <row r="769" spans="1:25" s="158" customFormat="1">
      <c r="A769" s="759">
        <v>2022</v>
      </c>
      <c r="B769" s="760" t="s">
        <v>5117</v>
      </c>
      <c r="C769" s="760" t="s">
        <v>5118</v>
      </c>
      <c r="D769" s="760" t="s">
        <v>3259</v>
      </c>
      <c r="E769" s="760" t="s">
        <v>3183</v>
      </c>
      <c r="F769" s="760" t="s">
        <v>1504</v>
      </c>
      <c r="G769" s="760">
        <v>31800000</v>
      </c>
      <c r="H769" s="760">
        <v>31800000</v>
      </c>
      <c r="I769" s="760" t="s">
        <v>846</v>
      </c>
      <c r="J769" s="760" t="s">
        <v>846</v>
      </c>
      <c r="K769" s="760" t="s">
        <v>3261</v>
      </c>
      <c r="L769" s="761">
        <v>44804</v>
      </c>
      <c r="M769" s="761">
        <v>44985</v>
      </c>
      <c r="N769" s="760">
        <v>10600000</v>
      </c>
      <c r="O769" s="760">
        <v>60</v>
      </c>
      <c r="P769" s="760" t="s">
        <v>4618</v>
      </c>
      <c r="Q769" s="760" t="s">
        <v>846</v>
      </c>
      <c r="R769" s="760" t="s">
        <v>846</v>
      </c>
      <c r="S769" s="761">
        <v>45097</v>
      </c>
      <c r="T769" s="760" t="s">
        <v>3263</v>
      </c>
      <c r="U769" s="760" t="s">
        <v>846</v>
      </c>
      <c r="V769" s="762" t="s">
        <v>846</v>
      </c>
      <c r="W769" s="760" t="s">
        <v>846</v>
      </c>
      <c r="X769" s="760" t="s">
        <v>3273</v>
      </c>
      <c r="Y769" s="763" t="s">
        <v>3265</v>
      </c>
    </row>
    <row r="770" spans="1:25" s="158" customFormat="1">
      <c r="A770" s="759">
        <v>2022</v>
      </c>
      <c r="B770" s="760" t="s">
        <v>5119</v>
      </c>
      <c r="C770" s="760" t="s">
        <v>3455</v>
      </c>
      <c r="D770" s="760" t="s">
        <v>3455</v>
      </c>
      <c r="E770" s="760" t="s">
        <v>3455</v>
      </c>
      <c r="F770" s="760" t="s">
        <v>3455</v>
      </c>
      <c r="G770" s="760" t="s">
        <v>3455</v>
      </c>
      <c r="H770" s="760" t="s">
        <v>3455</v>
      </c>
      <c r="I770" s="760" t="s">
        <v>3455</v>
      </c>
      <c r="J770" s="760" t="s">
        <v>3455</v>
      </c>
      <c r="K770" s="760" t="s">
        <v>3455</v>
      </c>
      <c r="L770" s="761" t="s">
        <v>3455</v>
      </c>
      <c r="M770" s="761" t="s">
        <v>3455</v>
      </c>
      <c r="N770" s="760" t="s">
        <v>3455</v>
      </c>
      <c r="O770" s="760" t="s">
        <v>3455</v>
      </c>
      <c r="P770" s="760" t="s">
        <v>3455</v>
      </c>
      <c r="Q770" s="760" t="s">
        <v>3455</v>
      </c>
      <c r="R770" s="760" t="s">
        <v>3455</v>
      </c>
      <c r="S770" s="761" t="s">
        <v>3455</v>
      </c>
      <c r="T770" s="760" t="s">
        <v>3455</v>
      </c>
      <c r="U770" s="760" t="s">
        <v>3455</v>
      </c>
      <c r="V770" s="762" t="s">
        <v>3455</v>
      </c>
      <c r="W770" s="760" t="s">
        <v>3455</v>
      </c>
      <c r="X770" s="760" t="s">
        <v>3457</v>
      </c>
      <c r="Y770" s="763" t="s">
        <v>3455</v>
      </c>
    </row>
    <row r="771" spans="1:25" s="158" customFormat="1">
      <c r="A771" s="759">
        <v>2022</v>
      </c>
      <c r="B771" s="760" t="s">
        <v>5120</v>
      </c>
      <c r="C771" s="760" t="s">
        <v>5121</v>
      </c>
      <c r="D771" s="760" t="s">
        <v>3259</v>
      </c>
      <c r="E771" s="760" t="s">
        <v>3183</v>
      </c>
      <c r="F771" s="760" t="s">
        <v>5122</v>
      </c>
      <c r="G771" s="760">
        <v>16362000</v>
      </c>
      <c r="H771" s="760">
        <v>16362000</v>
      </c>
      <c r="I771" s="760" t="s">
        <v>846</v>
      </c>
      <c r="J771" s="760" t="s">
        <v>846</v>
      </c>
      <c r="K771" s="760" t="s">
        <v>3261</v>
      </c>
      <c r="L771" s="761">
        <v>44806</v>
      </c>
      <c r="M771" s="761">
        <v>44986</v>
      </c>
      <c r="N771" s="760">
        <v>5454000</v>
      </c>
      <c r="O771" s="760">
        <v>60</v>
      </c>
      <c r="P771" s="760" t="s">
        <v>4276</v>
      </c>
      <c r="Q771" s="760" t="s">
        <v>846</v>
      </c>
      <c r="R771" s="760" t="s">
        <v>846</v>
      </c>
      <c r="S771" s="761">
        <v>45097</v>
      </c>
      <c r="T771" s="760" t="s">
        <v>3263</v>
      </c>
      <c r="U771" s="760" t="s">
        <v>846</v>
      </c>
      <c r="V771" s="762" t="s">
        <v>846</v>
      </c>
      <c r="W771" s="760" t="s">
        <v>846</v>
      </c>
      <c r="X771" s="760" t="s">
        <v>3273</v>
      </c>
      <c r="Y771" s="763" t="s">
        <v>3265</v>
      </c>
    </row>
    <row r="772" spans="1:25" s="158" customFormat="1">
      <c r="A772" s="759">
        <v>2022</v>
      </c>
      <c r="B772" s="760" t="s">
        <v>5123</v>
      </c>
      <c r="C772" s="760" t="s">
        <v>5124</v>
      </c>
      <c r="D772" s="760" t="s">
        <v>3259</v>
      </c>
      <c r="E772" s="760" t="s">
        <v>3183</v>
      </c>
      <c r="F772" s="760" t="s">
        <v>329</v>
      </c>
      <c r="G772" s="760">
        <v>22386568</v>
      </c>
      <c r="H772" s="760">
        <v>22386568</v>
      </c>
      <c r="I772" s="760" t="s">
        <v>846</v>
      </c>
      <c r="J772" s="760" t="s">
        <v>846</v>
      </c>
      <c r="K772" s="760" t="s">
        <v>5125</v>
      </c>
      <c r="L772" s="761">
        <v>44816</v>
      </c>
      <c r="M772" s="761">
        <v>44963</v>
      </c>
      <c r="N772" s="760">
        <v>3986568</v>
      </c>
      <c r="O772" s="760">
        <v>28</v>
      </c>
      <c r="P772" s="760" t="s">
        <v>338</v>
      </c>
      <c r="Q772" s="760" t="s">
        <v>846</v>
      </c>
      <c r="R772" s="760" t="s">
        <v>846</v>
      </c>
      <c r="S772" s="761">
        <v>45010</v>
      </c>
      <c r="T772" s="760" t="s">
        <v>3263</v>
      </c>
      <c r="U772" s="760" t="s">
        <v>846</v>
      </c>
      <c r="V772" s="762" t="s">
        <v>846</v>
      </c>
      <c r="W772" s="760" t="s">
        <v>846</v>
      </c>
      <c r="X772" s="760" t="s">
        <v>3273</v>
      </c>
      <c r="Y772" s="763" t="s">
        <v>3265</v>
      </c>
    </row>
    <row r="773" spans="1:25" s="158" customFormat="1">
      <c r="A773" s="759">
        <v>2022</v>
      </c>
      <c r="B773" s="760" t="s">
        <v>5126</v>
      </c>
      <c r="C773" s="760" t="s">
        <v>4557</v>
      </c>
      <c r="D773" s="760" t="s">
        <v>3259</v>
      </c>
      <c r="E773" s="760" t="s">
        <v>3183</v>
      </c>
      <c r="F773" s="760" t="s">
        <v>5127</v>
      </c>
      <c r="G773" s="760">
        <v>20000000</v>
      </c>
      <c r="H773" s="760">
        <v>20000000</v>
      </c>
      <c r="I773" s="760" t="s">
        <v>846</v>
      </c>
      <c r="J773" s="760" t="s">
        <v>846</v>
      </c>
      <c r="K773" s="760" t="s">
        <v>3271</v>
      </c>
      <c r="L773" s="761">
        <v>44811</v>
      </c>
      <c r="M773" s="761">
        <v>44932</v>
      </c>
      <c r="N773" s="760">
        <v>0</v>
      </c>
      <c r="O773" s="760">
        <v>0</v>
      </c>
      <c r="P773" s="760" t="s">
        <v>4618</v>
      </c>
      <c r="Q773" s="760" t="s">
        <v>846</v>
      </c>
      <c r="R773" s="760" t="s">
        <v>846</v>
      </c>
      <c r="S773" s="761">
        <v>45206</v>
      </c>
      <c r="T773" s="760" t="s">
        <v>3263</v>
      </c>
      <c r="U773" s="760" t="s">
        <v>846</v>
      </c>
      <c r="V773" s="762" t="s">
        <v>846</v>
      </c>
      <c r="W773" s="760" t="s">
        <v>846</v>
      </c>
      <c r="X773" s="760" t="s">
        <v>3273</v>
      </c>
      <c r="Y773" s="763" t="s">
        <v>3265</v>
      </c>
    </row>
    <row r="774" spans="1:25" s="158" customFormat="1">
      <c r="A774" s="759">
        <v>2022</v>
      </c>
      <c r="B774" s="760" t="s">
        <v>5128</v>
      </c>
      <c r="C774" s="760" t="s">
        <v>5129</v>
      </c>
      <c r="D774" s="760" t="s">
        <v>3259</v>
      </c>
      <c r="E774" s="760" t="s">
        <v>3183</v>
      </c>
      <c r="F774" s="760" t="s">
        <v>133</v>
      </c>
      <c r="G774" s="760">
        <v>10416666</v>
      </c>
      <c r="H774" s="760">
        <v>10416666</v>
      </c>
      <c r="I774" s="760" t="s">
        <v>846</v>
      </c>
      <c r="J774" s="760" t="s">
        <v>846</v>
      </c>
      <c r="K774" s="760" t="s">
        <v>5130</v>
      </c>
      <c r="L774" s="761">
        <v>44810</v>
      </c>
      <c r="M774" s="761">
        <v>44936</v>
      </c>
      <c r="N774" s="760">
        <v>416666</v>
      </c>
      <c r="O774" s="760">
        <v>5</v>
      </c>
      <c r="P774" s="760" t="s">
        <v>293</v>
      </c>
      <c r="Q774" s="760" t="s">
        <v>846</v>
      </c>
      <c r="R774" s="760" t="s">
        <v>846</v>
      </c>
      <c r="S774" s="761">
        <v>45010</v>
      </c>
      <c r="T774" s="760" t="s">
        <v>3263</v>
      </c>
      <c r="U774" s="760" t="s">
        <v>846</v>
      </c>
      <c r="V774" s="762" t="s">
        <v>846</v>
      </c>
      <c r="W774" s="760" t="s">
        <v>846</v>
      </c>
      <c r="X774" s="760" t="s">
        <v>3273</v>
      </c>
      <c r="Y774" s="763" t="s">
        <v>3265</v>
      </c>
    </row>
    <row r="775" spans="1:25" s="158" customFormat="1">
      <c r="A775" s="759">
        <v>2022</v>
      </c>
      <c r="B775" s="760" t="s">
        <v>5131</v>
      </c>
      <c r="C775" s="760" t="s">
        <v>4965</v>
      </c>
      <c r="D775" s="760" t="s">
        <v>3259</v>
      </c>
      <c r="E775" s="760" t="s">
        <v>3183</v>
      </c>
      <c r="F775" s="760" t="s">
        <v>122</v>
      </c>
      <c r="G775" s="760">
        <v>19188000</v>
      </c>
      <c r="H775" s="760">
        <v>19188000</v>
      </c>
      <c r="I775" s="760" t="s">
        <v>846</v>
      </c>
      <c r="J775" s="760" t="s">
        <v>846</v>
      </c>
      <c r="K775" s="760" t="s">
        <v>3271</v>
      </c>
      <c r="L775" s="761">
        <v>44813</v>
      </c>
      <c r="M775" s="761">
        <v>44993</v>
      </c>
      <c r="N775" s="760">
        <v>6396000</v>
      </c>
      <c r="O775" s="760">
        <v>60</v>
      </c>
      <c r="P775" s="760" t="s">
        <v>175</v>
      </c>
      <c r="Q775" s="760" t="s">
        <v>846</v>
      </c>
      <c r="R775" s="760" t="s">
        <v>846</v>
      </c>
      <c r="S775" s="761">
        <v>45010</v>
      </c>
      <c r="T775" s="760" t="s">
        <v>3263</v>
      </c>
      <c r="U775" s="760" t="s">
        <v>846</v>
      </c>
      <c r="V775" s="762" t="s">
        <v>846</v>
      </c>
      <c r="W775" s="760" t="s">
        <v>846</v>
      </c>
      <c r="X775" s="760" t="s">
        <v>3273</v>
      </c>
      <c r="Y775" s="763" t="s">
        <v>3265</v>
      </c>
    </row>
    <row r="776" spans="1:25" s="158" customFormat="1">
      <c r="A776" s="759">
        <v>2022</v>
      </c>
      <c r="B776" s="760" t="s">
        <v>5132</v>
      </c>
      <c r="C776" s="760" t="s">
        <v>5133</v>
      </c>
      <c r="D776" s="760" t="s">
        <v>3259</v>
      </c>
      <c r="E776" s="760" t="s">
        <v>3183</v>
      </c>
      <c r="F776" s="760" t="s">
        <v>5134</v>
      </c>
      <c r="G776" s="760">
        <v>28140000</v>
      </c>
      <c r="H776" s="760">
        <v>28140000</v>
      </c>
      <c r="I776" s="760" t="s">
        <v>846</v>
      </c>
      <c r="J776" s="760" t="s">
        <v>846</v>
      </c>
      <c r="K776" s="760" t="s">
        <v>3261</v>
      </c>
      <c r="L776" s="761">
        <v>44816</v>
      </c>
      <c r="M776" s="761">
        <v>44996</v>
      </c>
      <c r="N776" s="760">
        <v>9380000</v>
      </c>
      <c r="O776" s="760">
        <v>60</v>
      </c>
      <c r="P776" s="760" t="s">
        <v>175</v>
      </c>
      <c r="Q776" s="760" t="s">
        <v>846</v>
      </c>
      <c r="R776" s="760" t="s">
        <v>846</v>
      </c>
      <c r="S776" s="761">
        <v>45010</v>
      </c>
      <c r="T776" s="760" t="s">
        <v>3263</v>
      </c>
      <c r="U776" s="760" t="s">
        <v>846</v>
      </c>
      <c r="V776" s="762" t="s">
        <v>846</v>
      </c>
      <c r="W776" s="760" t="s">
        <v>846</v>
      </c>
      <c r="X776" s="760" t="s">
        <v>3273</v>
      </c>
      <c r="Y776" s="763" t="s">
        <v>3265</v>
      </c>
    </row>
    <row r="777" spans="1:25" s="158" customFormat="1">
      <c r="A777" s="759">
        <v>2022</v>
      </c>
      <c r="B777" s="760" t="s">
        <v>5135</v>
      </c>
      <c r="C777" s="760" t="s">
        <v>4099</v>
      </c>
      <c r="D777" s="760" t="s">
        <v>3259</v>
      </c>
      <c r="E777" s="760" t="s">
        <v>3183</v>
      </c>
      <c r="F777" s="760" t="s">
        <v>4910</v>
      </c>
      <c r="G777" s="760">
        <v>8800000</v>
      </c>
      <c r="H777" s="760">
        <v>8800000</v>
      </c>
      <c r="I777" s="760" t="s">
        <v>846</v>
      </c>
      <c r="J777" s="760" t="s">
        <v>846</v>
      </c>
      <c r="K777" s="760" t="s">
        <v>3271</v>
      </c>
      <c r="L777" s="761">
        <v>44812</v>
      </c>
      <c r="M777" s="761">
        <v>44933</v>
      </c>
      <c r="N777" s="760">
        <v>0</v>
      </c>
      <c r="O777" s="760">
        <v>0</v>
      </c>
      <c r="P777" s="760" t="s">
        <v>4618</v>
      </c>
      <c r="Q777" s="760" t="s">
        <v>846</v>
      </c>
      <c r="R777" s="760" t="s">
        <v>846</v>
      </c>
      <c r="S777" s="761">
        <v>45114</v>
      </c>
      <c r="T777" s="760" t="s">
        <v>3263</v>
      </c>
      <c r="U777" s="760" t="s">
        <v>846</v>
      </c>
      <c r="V777" s="762" t="s">
        <v>846</v>
      </c>
      <c r="W777" s="760" t="s">
        <v>846</v>
      </c>
      <c r="X777" s="760" t="s">
        <v>3273</v>
      </c>
      <c r="Y777" s="763" t="s">
        <v>3265</v>
      </c>
    </row>
    <row r="778" spans="1:25" s="158" customFormat="1">
      <c r="A778" s="759">
        <v>2022</v>
      </c>
      <c r="B778" s="760" t="s">
        <v>5136</v>
      </c>
      <c r="C778" s="760" t="s">
        <v>5137</v>
      </c>
      <c r="D778" s="760" t="s">
        <v>3259</v>
      </c>
      <c r="E778" s="760" t="s">
        <v>3183</v>
      </c>
      <c r="F778" s="760" t="s">
        <v>138</v>
      </c>
      <c r="G778" s="760">
        <v>12316500</v>
      </c>
      <c r="H778" s="760">
        <v>12316500</v>
      </c>
      <c r="I778" s="760" t="s">
        <v>846</v>
      </c>
      <c r="J778" s="760" t="s">
        <v>846</v>
      </c>
      <c r="K778" s="760" t="s">
        <v>4024</v>
      </c>
      <c r="L778" s="761">
        <v>44816</v>
      </c>
      <c r="M778" s="761">
        <v>44951</v>
      </c>
      <c r="N778" s="760">
        <v>4105500</v>
      </c>
      <c r="O778" s="760">
        <v>45</v>
      </c>
      <c r="P778" s="760" t="s">
        <v>134</v>
      </c>
      <c r="Q778" s="760" t="s">
        <v>846</v>
      </c>
      <c r="R778" s="760" t="s">
        <v>846</v>
      </c>
      <c r="S778" s="761">
        <v>45010</v>
      </c>
      <c r="T778" s="760" t="s">
        <v>3263</v>
      </c>
      <c r="U778" s="760" t="s">
        <v>846</v>
      </c>
      <c r="V778" s="762" t="s">
        <v>846</v>
      </c>
      <c r="W778" s="760" t="s">
        <v>846</v>
      </c>
      <c r="X778" s="760" t="s">
        <v>3273</v>
      </c>
      <c r="Y778" s="763" t="s">
        <v>3265</v>
      </c>
    </row>
    <row r="779" spans="1:25" s="158" customFormat="1">
      <c r="A779" s="759">
        <v>2022</v>
      </c>
      <c r="B779" s="760" t="s">
        <v>5138</v>
      </c>
      <c r="C779" s="760" t="s">
        <v>5139</v>
      </c>
      <c r="D779" s="760" t="s">
        <v>3259</v>
      </c>
      <c r="E779" s="760" t="s">
        <v>3183</v>
      </c>
      <c r="F779" s="760" t="s">
        <v>117</v>
      </c>
      <c r="G779" s="760">
        <v>20933333</v>
      </c>
      <c r="H779" s="760">
        <v>20933333</v>
      </c>
      <c r="I779" s="760" t="s">
        <v>846</v>
      </c>
      <c r="J779" s="760" t="s">
        <v>846</v>
      </c>
      <c r="K779" s="760" t="s">
        <v>5140</v>
      </c>
      <c r="L779" s="761">
        <v>44817</v>
      </c>
      <c r="M779" s="761">
        <v>44975</v>
      </c>
      <c r="N779" s="760">
        <v>6933333</v>
      </c>
      <c r="O779" s="760">
        <v>52</v>
      </c>
      <c r="P779" s="760" t="s">
        <v>172</v>
      </c>
      <c r="Q779" s="760" t="s">
        <v>846</v>
      </c>
      <c r="R779" s="760" t="s">
        <v>846</v>
      </c>
      <c r="S779" s="761">
        <v>45010</v>
      </c>
      <c r="T779" s="760" t="s">
        <v>3263</v>
      </c>
      <c r="U779" s="760" t="s">
        <v>846</v>
      </c>
      <c r="V779" s="762" t="s">
        <v>846</v>
      </c>
      <c r="W779" s="760" t="s">
        <v>846</v>
      </c>
      <c r="X779" s="760" t="s">
        <v>3273</v>
      </c>
      <c r="Y779" s="763" t="s">
        <v>3265</v>
      </c>
    </row>
    <row r="780" spans="1:25" s="158" customFormat="1">
      <c r="A780" s="759">
        <v>2022</v>
      </c>
      <c r="B780" s="760" t="s">
        <v>5141</v>
      </c>
      <c r="C780" s="760" t="s">
        <v>5142</v>
      </c>
      <c r="D780" s="760" t="s">
        <v>3259</v>
      </c>
      <c r="E780" s="760" t="s">
        <v>3183</v>
      </c>
      <c r="F780" s="760" t="s">
        <v>5143</v>
      </c>
      <c r="G780" s="760">
        <v>23000000</v>
      </c>
      <c r="H780" s="760">
        <v>23000000</v>
      </c>
      <c r="I780" s="760" t="s">
        <v>846</v>
      </c>
      <c r="J780" s="760" t="s">
        <v>846</v>
      </c>
      <c r="K780" s="760" t="s">
        <v>3276</v>
      </c>
      <c r="L780" s="761">
        <v>44826</v>
      </c>
      <c r="M780" s="761">
        <v>44999</v>
      </c>
      <c r="N780" s="760">
        <v>6900000</v>
      </c>
      <c r="O780" s="760">
        <v>45</v>
      </c>
      <c r="P780" s="760" t="s">
        <v>4618</v>
      </c>
      <c r="Q780" s="760" t="s">
        <v>846</v>
      </c>
      <c r="R780" s="760" t="s">
        <v>846</v>
      </c>
      <c r="S780" s="761">
        <v>45010</v>
      </c>
      <c r="T780" s="760" t="s">
        <v>3263</v>
      </c>
      <c r="U780" s="760" t="s">
        <v>846</v>
      </c>
      <c r="V780" s="762" t="s">
        <v>846</v>
      </c>
      <c r="W780" s="760" t="s">
        <v>846</v>
      </c>
      <c r="X780" s="760" t="s">
        <v>3273</v>
      </c>
      <c r="Y780" s="763" t="s">
        <v>3265</v>
      </c>
    </row>
    <row r="781" spans="1:25" s="158" customFormat="1">
      <c r="A781" s="759">
        <v>2022</v>
      </c>
      <c r="B781" s="760" t="s">
        <v>5144</v>
      </c>
      <c r="C781" s="760" t="s">
        <v>5145</v>
      </c>
      <c r="D781" s="760" t="s">
        <v>3259</v>
      </c>
      <c r="E781" s="760" t="s">
        <v>3183</v>
      </c>
      <c r="F781" s="760" t="s">
        <v>5146</v>
      </c>
      <c r="G781" s="760">
        <v>20720000</v>
      </c>
      <c r="H781" s="760">
        <v>20720000</v>
      </c>
      <c r="I781" s="760" t="s">
        <v>846</v>
      </c>
      <c r="J781" s="760" t="s">
        <v>846</v>
      </c>
      <c r="K781" s="760" t="s">
        <v>3271</v>
      </c>
      <c r="L781" s="761">
        <v>44824</v>
      </c>
      <c r="M781" s="761">
        <v>44945</v>
      </c>
      <c r="N781" s="760">
        <v>0</v>
      </c>
      <c r="O781" s="760">
        <v>0</v>
      </c>
      <c r="P781" s="760" t="s">
        <v>235</v>
      </c>
      <c r="Q781" s="760" t="s">
        <v>846</v>
      </c>
      <c r="R781" s="760" t="s">
        <v>846</v>
      </c>
      <c r="S781" s="761">
        <v>45120</v>
      </c>
      <c r="T781" s="760" t="s">
        <v>3263</v>
      </c>
      <c r="U781" s="760" t="s">
        <v>846</v>
      </c>
      <c r="V781" s="762" t="s">
        <v>846</v>
      </c>
      <c r="W781" s="760" t="s">
        <v>846</v>
      </c>
      <c r="X781" s="760" t="s">
        <v>3273</v>
      </c>
      <c r="Y781" s="763" t="s">
        <v>3265</v>
      </c>
    </row>
    <row r="782" spans="1:25" s="158" customFormat="1">
      <c r="A782" s="759">
        <v>2022</v>
      </c>
      <c r="B782" s="760" t="s">
        <v>5147</v>
      </c>
      <c r="C782" s="760" t="s">
        <v>5148</v>
      </c>
      <c r="D782" s="760" t="s">
        <v>3526</v>
      </c>
      <c r="E782" s="760" t="s">
        <v>3182</v>
      </c>
      <c r="F782" s="760" t="s">
        <v>5149</v>
      </c>
      <c r="G782" s="764"/>
      <c r="H782" s="760">
        <v>10541044</v>
      </c>
      <c r="I782" s="760" t="s">
        <v>846</v>
      </c>
      <c r="J782" s="760" t="s">
        <v>846</v>
      </c>
      <c r="K782" s="760" t="s">
        <v>3815</v>
      </c>
      <c r="L782" s="761">
        <v>44816</v>
      </c>
      <c r="M782" s="761">
        <v>44845</v>
      </c>
      <c r="N782" s="760">
        <v>0</v>
      </c>
      <c r="O782" s="760">
        <v>0</v>
      </c>
      <c r="P782" s="760" t="s">
        <v>5032</v>
      </c>
      <c r="Q782" s="760" t="s">
        <v>846</v>
      </c>
      <c r="R782" s="760" t="s">
        <v>846</v>
      </c>
      <c r="S782" s="761">
        <v>45065</v>
      </c>
      <c r="T782" s="760" t="s">
        <v>3263</v>
      </c>
      <c r="U782" s="760" t="s">
        <v>846</v>
      </c>
      <c r="V782" s="762" t="s">
        <v>846</v>
      </c>
      <c r="W782" s="760" t="s">
        <v>846</v>
      </c>
      <c r="X782" s="760" t="s">
        <v>3273</v>
      </c>
      <c r="Y782" s="763" t="s">
        <v>3265</v>
      </c>
    </row>
    <row r="783" spans="1:25" s="158" customFormat="1">
      <c r="A783" s="759">
        <v>2022</v>
      </c>
      <c r="B783" s="760" t="s">
        <v>5150</v>
      </c>
      <c r="C783" s="760" t="s">
        <v>5148</v>
      </c>
      <c r="D783" s="760" t="s">
        <v>3526</v>
      </c>
      <c r="E783" s="760" t="s">
        <v>3182</v>
      </c>
      <c r="F783" s="760" t="s">
        <v>5151</v>
      </c>
      <c r="G783" s="764"/>
      <c r="H783" s="760">
        <v>7490370</v>
      </c>
      <c r="I783" s="760" t="s">
        <v>846</v>
      </c>
      <c r="J783" s="760" t="s">
        <v>846</v>
      </c>
      <c r="K783" s="760" t="s">
        <v>3815</v>
      </c>
      <c r="L783" s="761">
        <v>44816</v>
      </c>
      <c r="M783" s="761">
        <v>44845</v>
      </c>
      <c r="N783" s="760">
        <v>0</v>
      </c>
      <c r="O783" s="760">
        <v>0</v>
      </c>
      <c r="P783" s="760" t="s">
        <v>5032</v>
      </c>
      <c r="Q783" s="760" t="s">
        <v>846</v>
      </c>
      <c r="R783" s="760" t="s">
        <v>846</v>
      </c>
      <c r="S783" s="761">
        <v>45065</v>
      </c>
      <c r="T783" s="760" t="s">
        <v>3263</v>
      </c>
      <c r="U783" s="760" t="s">
        <v>846</v>
      </c>
      <c r="V783" s="762" t="s">
        <v>846</v>
      </c>
      <c r="W783" s="760" t="s">
        <v>846</v>
      </c>
      <c r="X783" s="760" t="s">
        <v>3273</v>
      </c>
      <c r="Y783" s="763" t="s">
        <v>3265</v>
      </c>
    </row>
    <row r="784" spans="1:25" s="158" customFormat="1">
      <c r="A784" s="759">
        <v>2022</v>
      </c>
      <c r="B784" s="760" t="s">
        <v>5152</v>
      </c>
      <c r="C784" s="760" t="s">
        <v>5148</v>
      </c>
      <c r="D784" s="760" t="s">
        <v>3526</v>
      </c>
      <c r="E784" s="760" t="s">
        <v>3182</v>
      </c>
      <c r="F784" s="760" t="s">
        <v>5153</v>
      </c>
      <c r="G784" s="764"/>
      <c r="H784" s="760">
        <v>8001800</v>
      </c>
      <c r="I784" s="760" t="s">
        <v>846</v>
      </c>
      <c r="J784" s="760" t="s">
        <v>846</v>
      </c>
      <c r="K784" s="760" t="s">
        <v>3815</v>
      </c>
      <c r="L784" s="761">
        <v>44816</v>
      </c>
      <c r="M784" s="761">
        <v>44816</v>
      </c>
      <c r="N784" s="760">
        <v>0</v>
      </c>
      <c r="O784" s="760">
        <v>0</v>
      </c>
      <c r="P784" s="760" t="s">
        <v>5032</v>
      </c>
      <c r="Q784" s="760" t="s">
        <v>846</v>
      </c>
      <c r="R784" s="760" t="s">
        <v>846</v>
      </c>
      <c r="S784" s="761">
        <v>45065</v>
      </c>
      <c r="T784" s="760" t="s">
        <v>3263</v>
      </c>
      <c r="U784" s="760" t="s">
        <v>846</v>
      </c>
      <c r="V784" s="762" t="s">
        <v>846</v>
      </c>
      <c r="W784" s="760" t="s">
        <v>846</v>
      </c>
      <c r="X784" s="760" t="s">
        <v>5154</v>
      </c>
      <c r="Y784" s="763" t="s">
        <v>3265</v>
      </c>
    </row>
    <row r="785" spans="1:25" s="158" customFormat="1">
      <c r="A785" s="759">
        <v>2022</v>
      </c>
      <c r="B785" s="760" t="s">
        <v>5155</v>
      </c>
      <c r="C785" s="760" t="s">
        <v>5156</v>
      </c>
      <c r="D785" s="760" t="s">
        <v>3923</v>
      </c>
      <c r="E785" s="760" t="s">
        <v>3183</v>
      </c>
      <c r="F785" s="760" t="s">
        <v>5157</v>
      </c>
      <c r="G785" s="764"/>
      <c r="H785" s="760">
        <v>286801900</v>
      </c>
      <c r="I785" s="760" t="s">
        <v>846</v>
      </c>
      <c r="J785" s="760" t="s">
        <v>846</v>
      </c>
      <c r="K785" s="760" t="s">
        <v>3528</v>
      </c>
      <c r="L785" s="761">
        <v>44820</v>
      </c>
      <c r="M785" s="761">
        <v>45061</v>
      </c>
      <c r="N785" s="760">
        <v>0</v>
      </c>
      <c r="O785" s="760">
        <v>0</v>
      </c>
      <c r="P785" s="760" t="s">
        <v>5158</v>
      </c>
      <c r="Q785" s="760" t="s">
        <v>846</v>
      </c>
      <c r="R785" s="760" t="s">
        <v>846</v>
      </c>
      <c r="S785" s="761">
        <v>44895</v>
      </c>
      <c r="T785" s="760" t="s">
        <v>3263</v>
      </c>
      <c r="U785" s="760" t="s">
        <v>4314</v>
      </c>
      <c r="V785" s="762" t="s">
        <v>4314</v>
      </c>
      <c r="W785" s="760" t="s">
        <v>4315</v>
      </c>
      <c r="X785" s="760" t="s">
        <v>3273</v>
      </c>
      <c r="Y785" s="763" t="s">
        <v>3265</v>
      </c>
    </row>
    <row r="786" spans="1:25" s="158" customFormat="1">
      <c r="A786" s="759">
        <v>2022</v>
      </c>
      <c r="B786" s="760" t="s">
        <v>5159</v>
      </c>
      <c r="C786" s="760" t="s">
        <v>5160</v>
      </c>
      <c r="D786" s="760" t="s">
        <v>3520</v>
      </c>
      <c r="E786" s="760" t="s">
        <v>3183</v>
      </c>
      <c r="F786" s="760" t="s">
        <v>5161</v>
      </c>
      <c r="G786" s="764"/>
      <c r="H786" s="760">
        <v>193999990</v>
      </c>
      <c r="I786" s="760" t="s">
        <v>846</v>
      </c>
      <c r="J786" s="760" t="s">
        <v>846</v>
      </c>
      <c r="K786" s="760" t="s">
        <v>3802</v>
      </c>
      <c r="L786" s="761">
        <v>44837</v>
      </c>
      <c r="M786" s="761">
        <v>45142</v>
      </c>
      <c r="N786" s="760">
        <v>63999990</v>
      </c>
      <c r="O786" s="760">
        <v>0</v>
      </c>
      <c r="P786" s="760" t="s">
        <v>5162</v>
      </c>
      <c r="Q786" s="760" t="s">
        <v>846</v>
      </c>
      <c r="R786" s="760" t="s">
        <v>846</v>
      </c>
      <c r="S786" s="761">
        <v>46233</v>
      </c>
      <c r="T786" s="760" t="s">
        <v>3803</v>
      </c>
      <c r="U786" s="760" t="s">
        <v>846</v>
      </c>
      <c r="V786" s="762" t="s">
        <v>846</v>
      </c>
      <c r="W786" s="760" t="s">
        <v>846</v>
      </c>
      <c r="X786" s="760" t="s">
        <v>3273</v>
      </c>
      <c r="Y786" s="763" t="s">
        <v>3265</v>
      </c>
    </row>
    <row r="787" spans="1:25" s="158" customFormat="1">
      <c r="A787" s="759">
        <v>2022</v>
      </c>
      <c r="B787" s="760" t="s">
        <v>5163</v>
      </c>
      <c r="C787" s="760" t="s">
        <v>5164</v>
      </c>
      <c r="D787" s="760" t="s">
        <v>3526</v>
      </c>
      <c r="E787" s="760" t="s">
        <v>3183</v>
      </c>
      <c r="F787" s="760" t="s">
        <v>5165</v>
      </c>
      <c r="G787" s="764"/>
      <c r="H787" s="760">
        <v>28000000</v>
      </c>
      <c r="I787" s="760" t="s">
        <v>846</v>
      </c>
      <c r="J787" s="760" t="s">
        <v>846</v>
      </c>
      <c r="K787" s="760" t="s">
        <v>3261</v>
      </c>
      <c r="L787" s="761">
        <v>44813</v>
      </c>
      <c r="M787" s="761">
        <v>45163</v>
      </c>
      <c r="N787" s="760">
        <v>0</v>
      </c>
      <c r="O787" s="760">
        <v>0</v>
      </c>
      <c r="P787" s="760" t="s">
        <v>5166</v>
      </c>
      <c r="Q787" s="760" t="s">
        <v>846</v>
      </c>
      <c r="R787" s="760" t="s">
        <v>846</v>
      </c>
      <c r="S787" s="761">
        <v>45265</v>
      </c>
      <c r="T787" s="760" t="s">
        <v>3263</v>
      </c>
      <c r="U787" s="760" t="s">
        <v>837</v>
      </c>
      <c r="V787" s="762">
        <v>45272</v>
      </c>
      <c r="W787" s="760" t="s">
        <v>3265</v>
      </c>
      <c r="X787" s="760" t="s">
        <v>3523</v>
      </c>
      <c r="Y787" s="763" t="s">
        <v>3265</v>
      </c>
    </row>
    <row r="788" spans="1:25" s="158" customFormat="1">
      <c r="A788" s="759">
        <v>2022</v>
      </c>
      <c r="B788" s="760" t="s">
        <v>5167</v>
      </c>
      <c r="C788" s="760" t="s">
        <v>5168</v>
      </c>
      <c r="D788" s="760" t="s">
        <v>3259</v>
      </c>
      <c r="E788" s="760" t="s">
        <v>3183</v>
      </c>
      <c r="F788" s="760" t="s">
        <v>5169</v>
      </c>
      <c r="G788" s="760">
        <v>7350000</v>
      </c>
      <c r="H788" s="760">
        <v>7350000</v>
      </c>
      <c r="I788" s="760" t="s">
        <v>846</v>
      </c>
      <c r="J788" s="760" t="s">
        <v>846</v>
      </c>
      <c r="K788" s="760" t="s">
        <v>3821</v>
      </c>
      <c r="L788" s="761">
        <v>44837</v>
      </c>
      <c r="M788" s="761" t="s">
        <v>4745</v>
      </c>
      <c r="N788" s="760">
        <v>1050000</v>
      </c>
      <c r="O788" s="760">
        <v>15</v>
      </c>
      <c r="P788" s="760" t="s">
        <v>1383</v>
      </c>
      <c r="Q788" s="760" t="s">
        <v>846</v>
      </c>
      <c r="R788" s="760" t="s">
        <v>846</v>
      </c>
      <c r="S788" s="761">
        <v>45010</v>
      </c>
      <c r="T788" s="760" t="s">
        <v>3263</v>
      </c>
      <c r="U788" s="760" t="s">
        <v>846</v>
      </c>
      <c r="V788" s="762" t="s">
        <v>846</v>
      </c>
      <c r="W788" s="760" t="s">
        <v>846</v>
      </c>
      <c r="X788" s="760" t="s">
        <v>3273</v>
      </c>
      <c r="Y788" s="763" t="s">
        <v>3265</v>
      </c>
    </row>
    <row r="789" spans="1:25" s="158" customFormat="1">
      <c r="A789" s="759">
        <v>2022</v>
      </c>
      <c r="B789" s="760" t="s">
        <v>5170</v>
      </c>
      <c r="C789" s="760" t="s">
        <v>5171</v>
      </c>
      <c r="D789" s="760" t="s">
        <v>3259</v>
      </c>
      <c r="E789" s="760" t="s">
        <v>3183</v>
      </c>
      <c r="F789" s="760" t="s">
        <v>5172</v>
      </c>
      <c r="G789" s="760">
        <v>30000000</v>
      </c>
      <c r="H789" s="760">
        <v>30000000</v>
      </c>
      <c r="I789" s="760" t="s">
        <v>846</v>
      </c>
      <c r="J789" s="760" t="s">
        <v>846</v>
      </c>
      <c r="K789" s="760" t="s">
        <v>3261</v>
      </c>
      <c r="L789" s="761">
        <v>44838</v>
      </c>
      <c r="M789" s="761">
        <v>45019</v>
      </c>
      <c r="N789" s="760">
        <v>10000000</v>
      </c>
      <c r="O789" s="760">
        <v>60</v>
      </c>
      <c r="P789" s="760" t="s">
        <v>175</v>
      </c>
      <c r="Q789" s="760" t="s">
        <v>846</v>
      </c>
      <c r="R789" s="760" t="s">
        <v>846</v>
      </c>
      <c r="S789" s="761">
        <v>45010</v>
      </c>
      <c r="T789" s="760" t="s">
        <v>3263</v>
      </c>
      <c r="U789" s="760" t="s">
        <v>846</v>
      </c>
      <c r="V789" s="762" t="s">
        <v>846</v>
      </c>
      <c r="W789" s="760" t="s">
        <v>846</v>
      </c>
      <c r="X789" s="760" t="s">
        <v>3273</v>
      </c>
      <c r="Y789" s="763" t="s">
        <v>3265</v>
      </c>
    </row>
    <row r="790" spans="1:25" s="158" customFormat="1">
      <c r="A790" s="759">
        <v>2022</v>
      </c>
      <c r="B790" s="760" t="s">
        <v>5173</v>
      </c>
      <c r="C790" s="760" t="s">
        <v>5174</v>
      </c>
      <c r="D790" s="760" t="s">
        <v>3520</v>
      </c>
      <c r="E790" s="760" t="s">
        <v>3183</v>
      </c>
      <c r="F790" s="760" t="s">
        <v>4485</v>
      </c>
      <c r="G790" s="764"/>
      <c r="H790" s="760">
        <v>280000000</v>
      </c>
      <c r="I790" s="760" t="s">
        <v>846</v>
      </c>
      <c r="J790" s="760" t="s">
        <v>846</v>
      </c>
      <c r="K790" s="760" t="s">
        <v>4045</v>
      </c>
      <c r="L790" s="761">
        <v>44852</v>
      </c>
      <c r="M790" s="761">
        <v>45063</v>
      </c>
      <c r="N790" s="760">
        <v>0</v>
      </c>
      <c r="O790" s="760">
        <v>15</v>
      </c>
      <c r="P790" s="760" t="s">
        <v>5175</v>
      </c>
      <c r="Q790" s="760" t="s">
        <v>846</v>
      </c>
      <c r="R790" s="760" t="s">
        <v>846</v>
      </c>
      <c r="S790" s="761">
        <v>46137</v>
      </c>
      <c r="T790" s="760" t="s">
        <v>3803</v>
      </c>
      <c r="U790" s="760" t="s">
        <v>4314</v>
      </c>
      <c r="V790" s="762" t="s">
        <v>4314</v>
      </c>
      <c r="W790" s="760" t="s">
        <v>4315</v>
      </c>
      <c r="X790" s="760" t="s">
        <v>3273</v>
      </c>
      <c r="Y790" s="763" t="s">
        <v>3265</v>
      </c>
    </row>
    <row r="791" spans="1:25" s="158" customFormat="1">
      <c r="A791" s="759">
        <v>2022</v>
      </c>
      <c r="B791" s="760" t="s">
        <v>5176</v>
      </c>
      <c r="C791" s="760" t="s">
        <v>5177</v>
      </c>
      <c r="D791" s="760" t="s">
        <v>3259</v>
      </c>
      <c r="E791" s="760" t="s">
        <v>3183</v>
      </c>
      <c r="F791" s="760" t="s">
        <v>1473</v>
      </c>
      <c r="G791" s="760">
        <v>20313000</v>
      </c>
      <c r="H791" s="760">
        <v>20313000</v>
      </c>
      <c r="I791" s="760" t="s">
        <v>846</v>
      </c>
      <c r="J791" s="760" t="s">
        <v>846</v>
      </c>
      <c r="K791" s="760" t="s">
        <v>3821</v>
      </c>
      <c r="L791" s="761">
        <v>44839</v>
      </c>
      <c r="M791" s="761" t="s">
        <v>5178</v>
      </c>
      <c r="N791" s="760">
        <v>6771000</v>
      </c>
      <c r="O791" s="760">
        <v>45</v>
      </c>
      <c r="P791" s="760" t="s">
        <v>137</v>
      </c>
      <c r="Q791" s="760" t="s">
        <v>846</v>
      </c>
      <c r="R791" s="760" t="s">
        <v>846</v>
      </c>
      <c r="S791" s="761">
        <v>45010</v>
      </c>
      <c r="T791" s="760" t="s">
        <v>3263</v>
      </c>
      <c r="U791" s="760" t="s">
        <v>846</v>
      </c>
      <c r="V791" s="762" t="s">
        <v>846</v>
      </c>
      <c r="W791" s="760" t="s">
        <v>846</v>
      </c>
      <c r="X791" s="760" t="s">
        <v>3273</v>
      </c>
      <c r="Y791" s="763" t="s">
        <v>3265</v>
      </c>
    </row>
    <row r="792" spans="1:25" s="158" customFormat="1">
      <c r="A792" s="759">
        <v>2022</v>
      </c>
      <c r="B792" s="760" t="s">
        <v>5179</v>
      </c>
      <c r="C792" s="760" t="s">
        <v>4387</v>
      </c>
      <c r="D792" s="760" t="s">
        <v>3259</v>
      </c>
      <c r="E792" s="760" t="s">
        <v>3183</v>
      </c>
      <c r="F792" s="760" t="s">
        <v>5180</v>
      </c>
      <c r="G792" s="760">
        <v>17100000</v>
      </c>
      <c r="H792" s="760">
        <v>17100000</v>
      </c>
      <c r="I792" s="760" t="s">
        <v>846</v>
      </c>
      <c r="J792" s="760" t="s">
        <v>846</v>
      </c>
      <c r="K792" s="760" t="s">
        <v>4024</v>
      </c>
      <c r="L792" s="761">
        <v>44845</v>
      </c>
      <c r="M792" s="761">
        <v>44982</v>
      </c>
      <c r="N792" s="760">
        <v>5700000</v>
      </c>
      <c r="O792" s="760">
        <v>45</v>
      </c>
      <c r="P792" s="760" t="s">
        <v>4618</v>
      </c>
      <c r="Q792" s="760" t="s">
        <v>846</v>
      </c>
      <c r="R792" s="760" t="s">
        <v>846</v>
      </c>
      <c r="S792" s="761">
        <v>45010</v>
      </c>
      <c r="T792" s="760" t="s">
        <v>3263</v>
      </c>
      <c r="U792" s="760" t="s">
        <v>846</v>
      </c>
      <c r="V792" s="762" t="s">
        <v>846</v>
      </c>
      <c r="W792" s="760" t="s">
        <v>846</v>
      </c>
      <c r="X792" s="760" t="s">
        <v>3273</v>
      </c>
      <c r="Y792" s="763" t="s">
        <v>3265</v>
      </c>
    </row>
    <row r="793" spans="1:25" s="158" customFormat="1">
      <c r="A793" s="759">
        <v>2022</v>
      </c>
      <c r="B793" s="760" t="s">
        <v>5181</v>
      </c>
      <c r="C793" s="760" t="s">
        <v>3455</v>
      </c>
      <c r="D793" s="760" t="s">
        <v>3455</v>
      </c>
      <c r="E793" s="760" t="s">
        <v>3455</v>
      </c>
      <c r="F793" s="760" t="s">
        <v>3455</v>
      </c>
      <c r="G793" s="760" t="s">
        <v>3455</v>
      </c>
      <c r="H793" s="760" t="s">
        <v>3455</v>
      </c>
      <c r="I793" s="760" t="s">
        <v>3455</v>
      </c>
      <c r="J793" s="760" t="s">
        <v>3455</v>
      </c>
      <c r="K793" s="760" t="s">
        <v>3455</v>
      </c>
      <c r="L793" s="761" t="s">
        <v>3455</v>
      </c>
      <c r="M793" s="761" t="s">
        <v>3455</v>
      </c>
      <c r="N793" s="760" t="s">
        <v>3455</v>
      </c>
      <c r="O793" s="760" t="s">
        <v>3455</v>
      </c>
      <c r="P793" s="760" t="s">
        <v>3455</v>
      </c>
      <c r="Q793" s="760" t="s">
        <v>3455</v>
      </c>
      <c r="R793" s="760" t="s">
        <v>3455</v>
      </c>
      <c r="S793" s="761" t="s">
        <v>3455</v>
      </c>
      <c r="T793" s="760" t="s">
        <v>3455</v>
      </c>
      <c r="U793" s="760" t="s">
        <v>3455</v>
      </c>
      <c r="V793" s="762" t="s">
        <v>3455</v>
      </c>
      <c r="W793" s="760" t="s">
        <v>3455</v>
      </c>
      <c r="X793" s="760" t="s">
        <v>3457</v>
      </c>
      <c r="Y793" s="763" t="s">
        <v>3455</v>
      </c>
    </row>
    <row r="794" spans="1:25" s="158" customFormat="1">
      <c r="A794" s="759">
        <v>2022</v>
      </c>
      <c r="B794" s="760" t="s">
        <v>5182</v>
      </c>
      <c r="C794" s="760" t="s">
        <v>5183</v>
      </c>
      <c r="D794" s="760" t="s">
        <v>3526</v>
      </c>
      <c r="E794" s="760" t="s">
        <v>3183</v>
      </c>
      <c r="F794" s="760" t="s">
        <v>5184</v>
      </c>
      <c r="G794" s="764"/>
      <c r="H794" s="760">
        <v>22642200</v>
      </c>
      <c r="I794" s="760" t="s">
        <v>846</v>
      </c>
      <c r="J794" s="760" t="s">
        <v>846</v>
      </c>
      <c r="K794" s="760" t="s">
        <v>3873</v>
      </c>
      <c r="L794" s="761">
        <v>44874</v>
      </c>
      <c r="M794" s="761">
        <v>45136</v>
      </c>
      <c r="N794" s="760">
        <v>0</v>
      </c>
      <c r="O794" s="760">
        <v>60</v>
      </c>
      <c r="P794" s="760" t="s">
        <v>5185</v>
      </c>
      <c r="Q794" s="760" t="s">
        <v>846</v>
      </c>
      <c r="R794" s="760" t="s">
        <v>846</v>
      </c>
      <c r="S794" s="761">
        <v>45260</v>
      </c>
      <c r="T794" s="760" t="s">
        <v>3263</v>
      </c>
      <c r="U794" s="760" t="s">
        <v>837</v>
      </c>
      <c r="V794" s="762">
        <v>45187</v>
      </c>
      <c r="W794" s="760" t="s">
        <v>3265</v>
      </c>
      <c r="X794" s="760" t="s">
        <v>3523</v>
      </c>
      <c r="Y794" s="763" t="s">
        <v>3265</v>
      </c>
    </row>
    <row r="795" spans="1:25" s="158" customFormat="1">
      <c r="A795" s="759">
        <v>2022</v>
      </c>
      <c r="B795" s="760" t="s">
        <v>5186</v>
      </c>
      <c r="C795" s="760" t="s">
        <v>4920</v>
      </c>
      <c r="D795" s="760" t="s">
        <v>3259</v>
      </c>
      <c r="E795" s="760" t="s">
        <v>3183</v>
      </c>
      <c r="F795" s="760" t="s">
        <v>3464</v>
      </c>
      <c r="G795" s="760">
        <v>18000000</v>
      </c>
      <c r="H795" s="760">
        <v>18000000</v>
      </c>
      <c r="I795" s="760" t="s">
        <v>846</v>
      </c>
      <c r="J795" s="760" t="s">
        <v>846</v>
      </c>
      <c r="K795" s="760" t="s">
        <v>3821</v>
      </c>
      <c r="L795" s="761">
        <v>44847</v>
      </c>
      <c r="M795" s="761">
        <v>44938</v>
      </c>
      <c r="N795" s="760">
        <v>0</v>
      </c>
      <c r="O795" s="760">
        <v>0</v>
      </c>
      <c r="P795" s="760" t="s">
        <v>103</v>
      </c>
      <c r="Q795" s="760" t="s">
        <v>846</v>
      </c>
      <c r="R795" s="760" t="s">
        <v>846</v>
      </c>
      <c r="S795" s="761">
        <v>45130</v>
      </c>
      <c r="T795" s="760" t="s">
        <v>3263</v>
      </c>
      <c r="U795" s="760" t="s">
        <v>846</v>
      </c>
      <c r="V795" s="762" t="s">
        <v>846</v>
      </c>
      <c r="W795" s="760" t="s">
        <v>846</v>
      </c>
      <c r="X795" s="760" t="s">
        <v>3273</v>
      </c>
      <c r="Y795" s="763" t="s">
        <v>3265</v>
      </c>
    </row>
    <row r="796" spans="1:25" s="158" customFormat="1">
      <c r="A796" s="759">
        <v>2022</v>
      </c>
      <c r="B796" s="760" t="s">
        <v>5187</v>
      </c>
      <c r="C796" s="760" t="s">
        <v>5188</v>
      </c>
      <c r="D796" s="760" t="s">
        <v>3259</v>
      </c>
      <c r="E796" s="760" t="s">
        <v>3182</v>
      </c>
      <c r="F796" s="760" t="s">
        <v>5189</v>
      </c>
      <c r="G796" s="764"/>
      <c r="H796" s="760">
        <v>22063100</v>
      </c>
      <c r="I796" s="760" t="s">
        <v>846</v>
      </c>
      <c r="J796" s="760" t="s">
        <v>846</v>
      </c>
      <c r="K796" s="760" t="s">
        <v>3261</v>
      </c>
      <c r="L796" s="761">
        <v>44854</v>
      </c>
      <c r="M796" s="761">
        <v>45035</v>
      </c>
      <c r="N796" s="760">
        <v>0</v>
      </c>
      <c r="O796" s="760">
        <v>0</v>
      </c>
      <c r="P796" s="760" t="s">
        <v>67</v>
      </c>
      <c r="Q796" s="760" t="s">
        <v>846</v>
      </c>
      <c r="R796" s="760" t="s">
        <v>846</v>
      </c>
      <c r="S796" s="761">
        <v>44973</v>
      </c>
      <c r="T796" s="760" t="s">
        <v>3263</v>
      </c>
      <c r="U796" s="760" t="s">
        <v>837</v>
      </c>
      <c r="V796" s="762">
        <v>45133</v>
      </c>
      <c r="W796" s="760" t="s">
        <v>3265</v>
      </c>
      <c r="X796" s="760" t="s">
        <v>3523</v>
      </c>
      <c r="Y796" s="763" t="s">
        <v>3265</v>
      </c>
    </row>
    <row r="797" spans="1:25" s="158" customFormat="1">
      <c r="A797" s="759">
        <v>2022</v>
      </c>
      <c r="B797" s="760" t="s">
        <v>5190</v>
      </c>
      <c r="C797" s="760" t="s">
        <v>5191</v>
      </c>
      <c r="D797" s="760" t="s">
        <v>3259</v>
      </c>
      <c r="E797" s="760" t="s">
        <v>3183</v>
      </c>
      <c r="F797" s="760" t="s">
        <v>1442</v>
      </c>
      <c r="G797" s="760">
        <v>18246667</v>
      </c>
      <c r="H797" s="760">
        <v>18246667</v>
      </c>
      <c r="I797" s="760" t="s">
        <v>846</v>
      </c>
      <c r="J797" s="760" t="s">
        <v>846</v>
      </c>
      <c r="K797" s="760" t="s">
        <v>3821</v>
      </c>
      <c r="L797" s="761">
        <v>44854</v>
      </c>
      <c r="M797" s="761" t="s">
        <v>5192</v>
      </c>
      <c r="N797" s="760">
        <v>4446667</v>
      </c>
      <c r="O797" s="760">
        <v>29</v>
      </c>
      <c r="P797" s="760" t="s">
        <v>177</v>
      </c>
      <c r="Q797" s="760" t="s">
        <v>846</v>
      </c>
      <c r="R797" s="760" t="s">
        <v>846</v>
      </c>
      <c r="S797" s="761">
        <v>45010</v>
      </c>
      <c r="T797" s="760" t="s">
        <v>3263</v>
      </c>
      <c r="U797" s="760" t="s">
        <v>846</v>
      </c>
      <c r="V797" s="762" t="s">
        <v>846</v>
      </c>
      <c r="W797" s="760" t="s">
        <v>846</v>
      </c>
      <c r="X797" s="760" t="s">
        <v>3273</v>
      </c>
      <c r="Y797" s="763" t="s">
        <v>3265</v>
      </c>
    </row>
    <row r="798" spans="1:25" s="158" customFormat="1">
      <c r="A798" s="759">
        <v>2022</v>
      </c>
      <c r="B798" s="760" t="s">
        <v>5193</v>
      </c>
      <c r="C798" s="760" t="s">
        <v>3455</v>
      </c>
      <c r="D798" s="760" t="s">
        <v>3455</v>
      </c>
      <c r="E798" s="760" t="s">
        <v>3455</v>
      </c>
      <c r="F798" s="760" t="s">
        <v>3455</v>
      </c>
      <c r="G798" s="760" t="s">
        <v>3455</v>
      </c>
      <c r="H798" s="760" t="s">
        <v>3455</v>
      </c>
      <c r="I798" s="760" t="s">
        <v>3455</v>
      </c>
      <c r="J798" s="760" t="s">
        <v>3455</v>
      </c>
      <c r="K798" s="760" t="s">
        <v>3455</v>
      </c>
      <c r="L798" s="761" t="s">
        <v>3455</v>
      </c>
      <c r="M798" s="761" t="s">
        <v>3455</v>
      </c>
      <c r="N798" s="760" t="s">
        <v>3455</v>
      </c>
      <c r="O798" s="760" t="s">
        <v>3455</v>
      </c>
      <c r="P798" s="760" t="s">
        <v>3455</v>
      </c>
      <c r="Q798" s="760" t="s">
        <v>3455</v>
      </c>
      <c r="R798" s="760" t="s">
        <v>3455</v>
      </c>
      <c r="S798" s="761" t="s">
        <v>3455</v>
      </c>
      <c r="T798" s="760" t="s">
        <v>3455</v>
      </c>
      <c r="U798" s="760" t="s">
        <v>3455</v>
      </c>
      <c r="V798" s="762" t="s">
        <v>3455</v>
      </c>
      <c r="W798" s="760" t="s">
        <v>3455</v>
      </c>
      <c r="X798" s="760" t="s">
        <v>3457</v>
      </c>
      <c r="Y798" s="763" t="s">
        <v>3455</v>
      </c>
    </row>
    <row r="799" spans="1:25" s="158" customFormat="1">
      <c r="A799" s="759">
        <v>2022</v>
      </c>
      <c r="B799" s="760" t="s">
        <v>5194</v>
      </c>
      <c r="C799" s="760" t="s">
        <v>5195</v>
      </c>
      <c r="D799" s="760" t="s">
        <v>3520</v>
      </c>
      <c r="E799" s="760" t="s">
        <v>3183</v>
      </c>
      <c r="F799" s="760" t="s">
        <v>5196</v>
      </c>
      <c r="G799" s="764"/>
      <c r="H799" s="760">
        <v>197707320</v>
      </c>
      <c r="I799" s="760" t="s">
        <v>846</v>
      </c>
      <c r="J799" s="760" t="s">
        <v>846</v>
      </c>
      <c r="K799" s="760" t="s">
        <v>3537</v>
      </c>
      <c r="L799" s="761">
        <v>44854</v>
      </c>
      <c r="M799" s="761">
        <v>45156</v>
      </c>
      <c r="N799" s="760">
        <v>0</v>
      </c>
      <c r="O799" s="760">
        <v>0</v>
      </c>
      <c r="P799" s="760" t="s">
        <v>5197</v>
      </c>
      <c r="Q799" s="760" t="s">
        <v>846</v>
      </c>
      <c r="R799" s="760" t="s">
        <v>846</v>
      </c>
      <c r="S799" s="761">
        <v>46173</v>
      </c>
      <c r="T799" s="760" t="s">
        <v>3803</v>
      </c>
      <c r="U799" s="760" t="s">
        <v>846</v>
      </c>
      <c r="V799" s="762" t="s">
        <v>846</v>
      </c>
      <c r="W799" s="760" t="s">
        <v>846</v>
      </c>
      <c r="X799" s="760" t="s">
        <v>3273</v>
      </c>
      <c r="Y799" s="763" t="s">
        <v>3265</v>
      </c>
    </row>
    <row r="800" spans="1:25" s="158" customFormat="1">
      <c r="A800" s="759">
        <v>2022</v>
      </c>
      <c r="B800" s="760" t="s">
        <v>5198</v>
      </c>
      <c r="C800" s="760" t="s">
        <v>5199</v>
      </c>
      <c r="D800" s="760" t="s">
        <v>3520</v>
      </c>
      <c r="E800" s="760" t="s">
        <v>3183</v>
      </c>
      <c r="F800" s="760" t="s">
        <v>5200</v>
      </c>
      <c r="G800" s="764"/>
      <c r="H800" s="760">
        <v>237300000</v>
      </c>
      <c r="I800" s="760" t="s">
        <v>846</v>
      </c>
      <c r="J800" s="760" t="s">
        <v>846</v>
      </c>
      <c r="K800" s="760" t="s">
        <v>5201</v>
      </c>
      <c r="L800" s="761">
        <v>44858</v>
      </c>
      <c r="M800" s="761">
        <v>44995</v>
      </c>
      <c r="N800" s="760">
        <v>0</v>
      </c>
      <c r="O800" s="760">
        <v>0</v>
      </c>
      <c r="P800" s="760" t="s">
        <v>5202</v>
      </c>
      <c r="Q800" s="760" t="s">
        <v>846</v>
      </c>
      <c r="R800" s="760" t="s">
        <v>846</v>
      </c>
      <c r="S800" s="761">
        <v>45158</v>
      </c>
      <c r="T800" s="760" t="s">
        <v>3263</v>
      </c>
      <c r="U800" s="760" t="s">
        <v>837</v>
      </c>
      <c r="V800" s="762">
        <v>45260</v>
      </c>
      <c r="W800" s="760" t="s">
        <v>3265</v>
      </c>
      <c r="X800" s="760" t="s">
        <v>3523</v>
      </c>
      <c r="Y800" s="763" t="s">
        <v>3265</v>
      </c>
    </row>
    <row r="801" spans="1:25" s="158" customFormat="1">
      <c r="A801" s="759">
        <v>2022</v>
      </c>
      <c r="B801" s="760" t="s">
        <v>5203</v>
      </c>
      <c r="C801" s="760" t="s">
        <v>5204</v>
      </c>
      <c r="D801" s="760" t="s">
        <v>3259</v>
      </c>
      <c r="E801" s="760" t="s">
        <v>3183</v>
      </c>
      <c r="F801" s="760" t="s">
        <v>5205</v>
      </c>
      <c r="G801" s="760">
        <v>9900000</v>
      </c>
      <c r="H801" s="760">
        <v>9900000</v>
      </c>
      <c r="I801" s="760" t="s">
        <v>846</v>
      </c>
      <c r="J801" s="760" t="s">
        <v>846</v>
      </c>
      <c r="K801" s="760" t="s">
        <v>3821</v>
      </c>
      <c r="L801" s="761">
        <v>44866</v>
      </c>
      <c r="M801" s="761">
        <v>44957</v>
      </c>
      <c r="N801" s="760">
        <v>0</v>
      </c>
      <c r="O801" s="760">
        <v>0</v>
      </c>
      <c r="P801" s="760" t="s">
        <v>177</v>
      </c>
      <c r="Q801" s="760" t="s">
        <v>846</v>
      </c>
      <c r="R801" s="760" t="s">
        <v>846</v>
      </c>
      <c r="S801" s="761">
        <v>45207</v>
      </c>
      <c r="T801" s="760" t="s">
        <v>3263</v>
      </c>
      <c r="U801" s="760" t="s">
        <v>846</v>
      </c>
      <c r="V801" s="762" t="s">
        <v>846</v>
      </c>
      <c r="W801" s="760" t="s">
        <v>846</v>
      </c>
      <c r="X801" s="760" t="s">
        <v>3273</v>
      </c>
      <c r="Y801" s="763" t="s">
        <v>3265</v>
      </c>
    </row>
    <row r="802" spans="1:25" s="158" customFormat="1">
      <c r="A802" s="759">
        <v>2022</v>
      </c>
      <c r="B802" s="760" t="s">
        <v>5206</v>
      </c>
      <c r="C802" s="760" t="s">
        <v>5207</v>
      </c>
      <c r="D802" s="760" t="s">
        <v>3520</v>
      </c>
      <c r="E802" s="760" t="s">
        <v>3183</v>
      </c>
      <c r="F802" s="760" t="s">
        <v>5208</v>
      </c>
      <c r="G802" s="764"/>
      <c r="H802" s="760">
        <v>85014607</v>
      </c>
      <c r="I802" s="760" t="s">
        <v>846</v>
      </c>
      <c r="J802" s="760" t="s">
        <v>846</v>
      </c>
      <c r="K802" s="760" t="s">
        <v>3802</v>
      </c>
      <c r="L802" s="761">
        <v>44855</v>
      </c>
      <c r="M802" s="761">
        <v>45158</v>
      </c>
      <c r="N802" s="760">
        <v>10014607</v>
      </c>
      <c r="O802" s="760">
        <v>90</v>
      </c>
      <c r="P802" s="760" t="s">
        <v>5209</v>
      </c>
      <c r="Q802" s="760" t="s">
        <v>846</v>
      </c>
      <c r="R802" s="760" t="s">
        <v>846</v>
      </c>
      <c r="S802" s="761">
        <v>46161</v>
      </c>
      <c r="T802" s="760" t="s">
        <v>3803</v>
      </c>
      <c r="U802" s="760" t="s">
        <v>846</v>
      </c>
      <c r="V802" s="762" t="s">
        <v>846</v>
      </c>
      <c r="W802" s="760" t="s">
        <v>846</v>
      </c>
      <c r="X802" s="760" t="s">
        <v>3273</v>
      </c>
      <c r="Y802" s="763" t="s">
        <v>3265</v>
      </c>
    </row>
    <row r="803" spans="1:25" s="158" customFormat="1">
      <c r="A803" s="759">
        <v>2022</v>
      </c>
      <c r="B803" s="760" t="s">
        <v>5210</v>
      </c>
      <c r="C803" s="760" t="s">
        <v>4000</v>
      </c>
      <c r="D803" s="760" t="s">
        <v>3259</v>
      </c>
      <c r="E803" s="760" t="s">
        <v>3183</v>
      </c>
      <c r="F803" s="760" t="s">
        <v>4016</v>
      </c>
      <c r="G803" s="760">
        <v>19250000</v>
      </c>
      <c r="H803" s="760">
        <v>19250000</v>
      </c>
      <c r="I803" s="760" t="s">
        <v>846</v>
      </c>
      <c r="J803" s="760" t="s">
        <v>846</v>
      </c>
      <c r="K803" s="760" t="s">
        <v>4469</v>
      </c>
      <c r="L803" s="761">
        <v>44855</v>
      </c>
      <c r="M803" s="761">
        <v>44961</v>
      </c>
      <c r="N803" s="760">
        <v>5500000</v>
      </c>
      <c r="O803" s="760">
        <v>30</v>
      </c>
      <c r="P803" s="760" t="s">
        <v>3997</v>
      </c>
      <c r="Q803" s="760" t="s">
        <v>846</v>
      </c>
      <c r="R803" s="760" t="s">
        <v>846</v>
      </c>
      <c r="S803" s="761">
        <v>45010</v>
      </c>
      <c r="T803" s="760" t="s">
        <v>3263</v>
      </c>
      <c r="U803" s="760" t="s">
        <v>846</v>
      </c>
      <c r="V803" s="762" t="s">
        <v>846</v>
      </c>
      <c r="W803" s="760" t="s">
        <v>846</v>
      </c>
      <c r="X803" s="760" t="s">
        <v>3273</v>
      </c>
      <c r="Y803" s="763" t="s">
        <v>3265</v>
      </c>
    </row>
    <row r="804" spans="1:25" s="158" customFormat="1">
      <c r="A804" s="759">
        <v>2022</v>
      </c>
      <c r="B804" s="760" t="s">
        <v>5211</v>
      </c>
      <c r="C804" s="760" t="s">
        <v>5212</v>
      </c>
      <c r="D804" s="760" t="s">
        <v>3259</v>
      </c>
      <c r="E804" s="760" t="s">
        <v>3183</v>
      </c>
      <c r="F804" s="760" t="s">
        <v>5213</v>
      </c>
      <c r="G804" s="760">
        <v>12000000</v>
      </c>
      <c r="H804" s="760">
        <v>12000000</v>
      </c>
      <c r="I804" s="760" t="s">
        <v>846</v>
      </c>
      <c r="J804" s="760" t="s">
        <v>846</v>
      </c>
      <c r="K804" s="760" t="s">
        <v>3271</v>
      </c>
      <c r="L804" s="761">
        <v>44855</v>
      </c>
      <c r="M804" s="761" t="s">
        <v>5214</v>
      </c>
      <c r="N804" s="760">
        <v>3000000</v>
      </c>
      <c r="O804" s="760">
        <v>30</v>
      </c>
      <c r="P804" s="760" t="s">
        <v>51</v>
      </c>
      <c r="Q804" s="760" t="s">
        <v>846</v>
      </c>
      <c r="R804" s="760" t="s">
        <v>846</v>
      </c>
      <c r="S804" s="761">
        <v>45010</v>
      </c>
      <c r="T804" s="760" t="s">
        <v>3263</v>
      </c>
      <c r="U804" s="760" t="s">
        <v>846</v>
      </c>
      <c r="V804" s="762" t="s">
        <v>846</v>
      </c>
      <c r="W804" s="760" t="s">
        <v>846</v>
      </c>
      <c r="X804" s="760" t="s">
        <v>3273</v>
      </c>
      <c r="Y804" s="763" t="s">
        <v>3265</v>
      </c>
    </row>
    <row r="805" spans="1:25" s="158" customFormat="1">
      <c r="A805" s="759">
        <v>2022</v>
      </c>
      <c r="B805" s="760" t="s">
        <v>5215</v>
      </c>
      <c r="C805" s="760" t="s">
        <v>5216</v>
      </c>
      <c r="D805" s="760" t="s">
        <v>3520</v>
      </c>
      <c r="E805" s="760" t="s">
        <v>3183</v>
      </c>
      <c r="F805" s="760" t="s">
        <v>2209</v>
      </c>
      <c r="G805" s="764"/>
      <c r="H805" s="760">
        <v>174562956</v>
      </c>
      <c r="I805" s="760" t="s">
        <v>846</v>
      </c>
      <c r="J805" s="760" t="s">
        <v>846</v>
      </c>
      <c r="K805" s="760" t="s">
        <v>3537</v>
      </c>
      <c r="L805" s="761">
        <v>44880</v>
      </c>
      <c r="M805" s="761">
        <v>45111</v>
      </c>
      <c r="N805" s="760">
        <v>0</v>
      </c>
      <c r="O805" s="760">
        <v>20</v>
      </c>
      <c r="P805" s="760" t="s">
        <v>5046</v>
      </c>
      <c r="Q805" s="760" t="s">
        <v>846</v>
      </c>
      <c r="R805" s="760" t="s">
        <v>846</v>
      </c>
      <c r="S805" s="761">
        <v>45069</v>
      </c>
      <c r="T805" s="760" t="s">
        <v>3263</v>
      </c>
      <c r="U805" s="760" t="s">
        <v>846</v>
      </c>
      <c r="V805" s="762" t="s">
        <v>846</v>
      </c>
      <c r="W805" s="760" t="s">
        <v>846</v>
      </c>
      <c r="X805" s="760" t="s">
        <v>3273</v>
      </c>
      <c r="Y805" s="763" t="s">
        <v>3265</v>
      </c>
    </row>
    <row r="806" spans="1:25" s="158" customFormat="1">
      <c r="A806" s="759">
        <v>2022</v>
      </c>
      <c r="B806" s="760" t="s">
        <v>5217</v>
      </c>
      <c r="C806" s="760" t="s">
        <v>5218</v>
      </c>
      <c r="D806" s="760" t="s">
        <v>3923</v>
      </c>
      <c r="E806" s="760" t="s">
        <v>3183</v>
      </c>
      <c r="F806" s="760" t="s">
        <v>5196</v>
      </c>
      <c r="G806" s="764"/>
      <c r="H806" s="760">
        <v>317858000</v>
      </c>
      <c r="I806" s="760" t="s">
        <v>846</v>
      </c>
      <c r="J806" s="760" t="s">
        <v>846</v>
      </c>
      <c r="K806" s="760" t="s">
        <v>3537</v>
      </c>
      <c r="L806" s="761">
        <v>44886</v>
      </c>
      <c r="M806" s="761">
        <v>45169</v>
      </c>
      <c r="N806" s="760">
        <v>0</v>
      </c>
      <c r="O806" s="760">
        <v>71</v>
      </c>
      <c r="P806" s="760" t="s">
        <v>5219</v>
      </c>
      <c r="Q806" s="760" t="s">
        <v>846</v>
      </c>
      <c r="R806" s="760" t="s">
        <v>846</v>
      </c>
      <c r="S806" s="761">
        <v>46235</v>
      </c>
      <c r="T806" s="760" t="s">
        <v>3803</v>
      </c>
      <c r="U806" s="760" t="s">
        <v>4314</v>
      </c>
      <c r="V806" s="762" t="s">
        <v>4314</v>
      </c>
      <c r="W806" s="760" t="s">
        <v>4315</v>
      </c>
      <c r="X806" s="760" t="s">
        <v>3273</v>
      </c>
      <c r="Y806" s="763" t="s">
        <v>3265</v>
      </c>
    </row>
    <row r="807" spans="1:25" s="158" customFormat="1">
      <c r="A807" s="759">
        <v>2022</v>
      </c>
      <c r="B807" s="760" t="s">
        <v>5220</v>
      </c>
      <c r="C807" s="760" t="s">
        <v>4235</v>
      </c>
      <c r="D807" s="760" t="s">
        <v>3259</v>
      </c>
      <c r="E807" s="760" t="s">
        <v>3183</v>
      </c>
      <c r="F807" s="760" t="s">
        <v>1257</v>
      </c>
      <c r="G807" s="760">
        <v>6250000</v>
      </c>
      <c r="H807" s="760">
        <v>6250000</v>
      </c>
      <c r="I807" s="760" t="s">
        <v>846</v>
      </c>
      <c r="J807" s="760" t="s">
        <v>846</v>
      </c>
      <c r="K807" s="760" t="s">
        <v>4514</v>
      </c>
      <c r="L807" s="761">
        <v>44866</v>
      </c>
      <c r="M807" s="761">
        <v>44941</v>
      </c>
      <c r="N807" s="760">
        <v>1250000</v>
      </c>
      <c r="O807" s="760">
        <v>15</v>
      </c>
      <c r="P807" s="760" t="s">
        <v>228</v>
      </c>
      <c r="Q807" s="760" t="s">
        <v>846</v>
      </c>
      <c r="R807" s="760" t="s">
        <v>846</v>
      </c>
      <c r="S807" s="761">
        <v>45010</v>
      </c>
      <c r="T807" s="760" t="s">
        <v>3263</v>
      </c>
      <c r="U807" s="760" t="s">
        <v>846</v>
      </c>
      <c r="V807" s="762" t="s">
        <v>846</v>
      </c>
      <c r="W807" s="760" t="s">
        <v>846</v>
      </c>
      <c r="X807" s="760" t="s">
        <v>3273</v>
      </c>
      <c r="Y807" s="763" t="s">
        <v>3265</v>
      </c>
    </row>
    <row r="808" spans="1:25" s="158" customFormat="1">
      <c r="A808" s="759">
        <v>2022</v>
      </c>
      <c r="B808" s="760" t="s">
        <v>5221</v>
      </c>
      <c r="C808" s="760" t="s">
        <v>5222</v>
      </c>
      <c r="D808" s="760" t="s">
        <v>3259</v>
      </c>
      <c r="E808" s="760" t="s">
        <v>3183</v>
      </c>
      <c r="F808" s="760" t="s">
        <v>115</v>
      </c>
      <c r="G808" s="760">
        <v>26250000</v>
      </c>
      <c r="H808" s="760">
        <v>26250000</v>
      </c>
      <c r="I808" s="760" t="s">
        <v>846</v>
      </c>
      <c r="J808" s="760" t="s">
        <v>846</v>
      </c>
      <c r="K808" s="760" t="s">
        <v>4514</v>
      </c>
      <c r="L808" s="761">
        <v>44855</v>
      </c>
      <c r="M808" s="761">
        <v>44961</v>
      </c>
      <c r="N808" s="760">
        <v>7500000</v>
      </c>
      <c r="O808" s="760">
        <v>30</v>
      </c>
      <c r="P808" s="760" t="s">
        <v>103</v>
      </c>
      <c r="Q808" s="760" t="s">
        <v>846</v>
      </c>
      <c r="R808" s="760" t="s">
        <v>846</v>
      </c>
      <c r="S808" s="761">
        <v>45010</v>
      </c>
      <c r="T808" s="760" t="s">
        <v>3263</v>
      </c>
      <c r="U808" s="760" t="s">
        <v>846</v>
      </c>
      <c r="V808" s="762" t="s">
        <v>846</v>
      </c>
      <c r="W808" s="760" t="s">
        <v>846</v>
      </c>
      <c r="X808" s="760" t="s">
        <v>3273</v>
      </c>
      <c r="Y808" s="763" t="s">
        <v>3265</v>
      </c>
    </row>
    <row r="809" spans="1:25" s="158" customFormat="1">
      <c r="A809" s="759">
        <v>2022</v>
      </c>
      <c r="B809" s="760" t="s">
        <v>5223</v>
      </c>
      <c r="C809" s="760" t="s">
        <v>5224</v>
      </c>
      <c r="D809" s="760" t="s">
        <v>3259</v>
      </c>
      <c r="E809" s="760" t="s">
        <v>3183</v>
      </c>
      <c r="F809" s="760" t="s">
        <v>272</v>
      </c>
      <c r="G809" s="760">
        <v>9040000</v>
      </c>
      <c r="H809" s="760">
        <v>9040000</v>
      </c>
      <c r="I809" s="760" t="s">
        <v>846</v>
      </c>
      <c r="J809" s="760" t="s">
        <v>846</v>
      </c>
      <c r="K809" s="760" t="s">
        <v>3873</v>
      </c>
      <c r="L809" s="761">
        <v>44866</v>
      </c>
      <c r="M809" s="761">
        <v>44926</v>
      </c>
      <c r="N809" s="760">
        <v>0</v>
      </c>
      <c r="O809" s="760">
        <v>0</v>
      </c>
      <c r="P809" s="760" t="s">
        <v>293</v>
      </c>
      <c r="Q809" s="760" t="s">
        <v>846</v>
      </c>
      <c r="R809" s="760" t="s">
        <v>846</v>
      </c>
      <c r="S809" s="761">
        <v>45103</v>
      </c>
      <c r="T809" s="760" t="s">
        <v>3263</v>
      </c>
      <c r="U809" s="760" t="s">
        <v>846</v>
      </c>
      <c r="V809" s="762" t="s">
        <v>846</v>
      </c>
      <c r="W809" s="760" t="s">
        <v>846</v>
      </c>
      <c r="X809" s="760" t="s">
        <v>3273</v>
      </c>
      <c r="Y809" s="763" t="s">
        <v>3265</v>
      </c>
    </row>
    <row r="810" spans="1:25" s="158" customFormat="1">
      <c r="A810" s="759">
        <v>2022</v>
      </c>
      <c r="B810" s="760" t="s">
        <v>5225</v>
      </c>
      <c r="C810" s="760" t="s">
        <v>5226</v>
      </c>
      <c r="D810" s="760" t="s">
        <v>3259</v>
      </c>
      <c r="E810" s="760" t="s">
        <v>3183</v>
      </c>
      <c r="F810" s="760" t="s">
        <v>289</v>
      </c>
      <c r="G810" s="760">
        <v>13800000</v>
      </c>
      <c r="H810" s="760">
        <v>13800000</v>
      </c>
      <c r="I810" s="760" t="s">
        <v>846</v>
      </c>
      <c r="J810" s="760" t="s">
        <v>846</v>
      </c>
      <c r="K810" s="760" t="s">
        <v>3821</v>
      </c>
      <c r="L810" s="761">
        <v>44860</v>
      </c>
      <c r="M810" s="761">
        <v>44951</v>
      </c>
      <c r="N810" s="760">
        <v>0</v>
      </c>
      <c r="O810" s="760">
        <v>0</v>
      </c>
      <c r="P810" s="760" t="s">
        <v>115</v>
      </c>
      <c r="Q810" s="760" t="s">
        <v>846</v>
      </c>
      <c r="R810" s="760" t="s">
        <v>846</v>
      </c>
      <c r="S810" s="761">
        <v>45134</v>
      </c>
      <c r="T810" s="760" t="s">
        <v>3263</v>
      </c>
      <c r="U810" s="760" t="s">
        <v>846</v>
      </c>
      <c r="V810" s="762" t="s">
        <v>846</v>
      </c>
      <c r="W810" s="760" t="s">
        <v>846</v>
      </c>
      <c r="X810" s="760" t="s">
        <v>3273</v>
      </c>
      <c r="Y810" s="763" t="s">
        <v>3265</v>
      </c>
    </row>
    <row r="811" spans="1:25" s="158" customFormat="1">
      <c r="A811" s="759">
        <v>2022</v>
      </c>
      <c r="B811" s="760" t="s">
        <v>5227</v>
      </c>
      <c r="C811" s="760" t="s">
        <v>4000</v>
      </c>
      <c r="D811" s="760" t="s">
        <v>3259</v>
      </c>
      <c r="E811" s="760" t="s">
        <v>3183</v>
      </c>
      <c r="F811" s="760" t="s">
        <v>4369</v>
      </c>
      <c r="G811" s="760">
        <v>11450000</v>
      </c>
      <c r="H811" s="760">
        <v>11450000</v>
      </c>
      <c r="I811" s="760" t="s">
        <v>846</v>
      </c>
      <c r="J811" s="760" t="s">
        <v>846</v>
      </c>
      <c r="K811" s="760" t="s">
        <v>4514</v>
      </c>
      <c r="L811" s="761">
        <v>44855</v>
      </c>
      <c r="M811" s="761">
        <v>44883</v>
      </c>
      <c r="N811" s="760">
        <v>0</v>
      </c>
      <c r="O811" s="760">
        <v>0</v>
      </c>
      <c r="P811" s="760" t="s">
        <v>3997</v>
      </c>
      <c r="Q811" s="760" t="s">
        <v>846</v>
      </c>
      <c r="R811" s="760" t="s">
        <v>846</v>
      </c>
      <c r="S811" s="761">
        <v>45127</v>
      </c>
      <c r="T811" s="760" t="s">
        <v>3263</v>
      </c>
      <c r="U811" s="760" t="s">
        <v>846</v>
      </c>
      <c r="V811" s="762" t="s">
        <v>846</v>
      </c>
      <c r="W811" s="760" t="s">
        <v>846</v>
      </c>
      <c r="X811" s="760" t="s">
        <v>3264</v>
      </c>
      <c r="Y811" s="763" t="s">
        <v>3265</v>
      </c>
    </row>
    <row r="812" spans="1:25" s="158" customFormat="1">
      <c r="A812" s="759">
        <v>2022</v>
      </c>
      <c r="B812" s="760" t="s">
        <v>5228</v>
      </c>
      <c r="C812" s="760" t="s">
        <v>5229</v>
      </c>
      <c r="D812" s="760" t="s">
        <v>3259</v>
      </c>
      <c r="E812" s="760" t="s">
        <v>3183</v>
      </c>
      <c r="F812" s="760" t="s">
        <v>5230</v>
      </c>
      <c r="G812" s="760">
        <v>6250000</v>
      </c>
      <c r="H812" s="760">
        <v>6250000</v>
      </c>
      <c r="I812" s="760" t="s">
        <v>846</v>
      </c>
      <c r="J812" s="760" t="s">
        <v>846</v>
      </c>
      <c r="K812" s="760" t="s">
        <v>4514</v>
      </c>
      <c r="L812" s="761">
        <v>44866</v>
      </c>
      <c r="M812" s="761">
        <v>44941</v>
      </c>
      <c r="N812" s="760">
        <v>0</v>
      </c>
      <c r="O812" s="760">
        <v>0</v>
      </c>
      <c r="P812" s="760" t="s">
        <v>293</v>
      </c>
      <c r="Q812" s="760" t="s">
        <v>846</v>
      </c>
      <c r="R812" s="760" t="s">
        <v>846</v>
      </c>
      <c r="S812" s="761">
        <v>45121</v>
      </c>
      <c r="T812" s="760" t="s">
        <v>3263</v>
      </c>
      <c r="U812" s="760" t="s">
        <v>846</v>
      </c>
      <c r="V812" s="762" t="s">
        <v>846</v>
      </c>
      <c r="W812" s="760" t="s">
        <v>846</v>
      </c>
      <c r="X812" s="760" t="s">
        <v>3273</v>
      </c>
      <c r="Y812" s="763" t="s">
        <v>3265</v>
      </c>
    </row>
    <row r="813" spans="1:25" s="158" customFormat="1">
      <c r="A813" s="759">
        <v>2022</v>
      </c>
      <c r="B813" s="760" t="s">
        <v>5231</v>
      </c>
      <c r="C813" s="760" t="s">
        <v>4099</v>
      </c>
      <c r="D813" s="760" t="s">
        <v>3259</v>
      </c>
      <c r="E813" s="760" t="s">
        <v>3183</v>
      </c>
      <c r="F813" s="760" t="s">
        <v>3412</v>
      </c>
      <c r="G813" s="760">
        <v>4400000</v>
      </c>
      <c r="H813" s="760">
        <v>4400000</v>
      </c>
      <c r="I813" s="760" t="s">
        <v>846</v>
      </c>
      <c r="J813" s="760" t="s">
        <v>846</v>
      </c>
      <c r="K813" s="760" t="s">
        <v>3873</v>
      </c>
      <c r="L813" s="761">
        <v>44866</v>
      </c>
      <c r="M813" s="761">
        <v>44926</v>
      </c>
      <c r="N813" s="760">
        <v>0</v>
      </c>
      <c r="O813" s="760">
        <v>0</v>
      </c>
      <c r="P813" s="760" t="s">
        <v>4618</v>
      </c>
      <c r="Q813" s="760" t="s">
        <v>846</v>
      </c>
      <c r="R813" s="760" t="s">
        <v>846</v>
      </c>
      <c r="S813" s="761">
        <v>45206</v>
      </c>
      <c r="T813" s="760" t="s">
        <v>3263</v>
      </c>
      <c r="U813" s="760" t="s">
        <v>846</v>
      </c>
      <c r="V813" s="762" t="s">
        <v>846</v>
      </c>
      <c r="W813" s="760" t="s">
        <v>846</v>
      </c>
      <c r="X813" s="760" t="s">
        <v>3273</v>
      </c>
      <c r="Y813" s="763" t="s">
        <v>3265</v>
      </c>
    </row>
    <row r="814" spans="1:25" s="158" customFormat="1">
      <c r="A814" s="759">
        <v>2022</v>
      </c>
      <c r="B814" s="760" t="s">
        <v>5232</v>
      </c>
      <c r="C814" s="760" t="s">
        <v>4968</v>
      </c>
      <c r="D814" s="760" t="s">
        <v>3259</v>
      </c>
      <c r="E814" s="760" t="s">
        <v>3183</v>
      </c>
      <c r="F814" s="760" t="s">
        <v>180</v>
      </c>
      <c r="G814" s="760">
        <v>15500000</v>
      </c>
      <c r="H814" s="760">
        <v>15500000</v>
      </c>
      <c r="I814" s="760" t="s">
        <v>846</v>
      </c>
      <c r="J814" s="760" t="s">
        <v>846</v>
      </c>
      <c r="K814" s="760" t="s">
        <v>4514</v>
      </c>
      <c r="L814" s="761">
        <v>44855</v>
      </c>
      <c r="M814" s="761">
        <v>44930</v>
      </c>
      <c r="N814" s="760">
        <v>0</v>
      </c>
      <c r="O814" s="760">
        <v>0</v>
      </c>
      <c r="P814" s="760" t="s">
        <v>103</v>
      </c>
      <c r="Q814" s="760" t="s">
        <v>846</v>
      </c>
      <c r="R814" s="760" t="s">
        <v>846</v>
      </c>
      <c r="S814" s="761">
        <v>45078</v>
      </c>
      <c r="T814" s="760" t="s">
        <v>3263</v>
      </c>
      <c r="U814" s="760" t="s">
        <v>846</v>
      </c>
      <c r="V814" s="762" t="s">
        <v>846</v>
      </c>
      <c r="W814" s="760" t="s">
        <v>846</v>
      </c>
      <c r="X814" s="760" t="s">
        <v>3273</v>
      </c>
      <c r="Y814" s="763" t="s">
        <v>3265</v>
      </c>
    </row>
    <row r="815" spans="1:25" s="158" customFormat="1">
      <c r="A815" s="759">
        <v>2022</v>
      </c>
      <c r="B815" s="760" t="s">
        <v>5233</v>
      </c>
      <c r="C815" s="760" t="s">
        <v>4795</v>
      </c>
      <c r="D815" s="760" t="s">
        <v>3259</v>
      </c>
      <c r="E815" s="760" t="s">
        <v>3183</v>
      </c>
      <c r="F815" s="760" t="s">
        <v>331</v>
      </c>
      <c r="G815" s="760">
        <v>18666667</v>
      </c>
      <c r="H815" s="760">
        <v>18666667</v>
      </c>
      <c r="I815" s="760" t="s">
        <v>846</v>
      </c>
      <c r="J815" s="760" t="s">
        <v>846</v>
      </c>
      <c r="K815" s="760" t="s">
        <v>4514</v>
      </c>
      <c r="L815" s="761">
        <v>44860</v>
      </c>
      <c r="M815" s="761" t="s">
        <v>5234</v>
      </c>
      <c r="N815" s="760">
        <v>6166667</v>
      </c>
      <c r="O815" s="760">
        <v>37</v>
      </c>
      <c r="P815" s="760" t="s">
        <v>137</v>
      </c>
      <c r="Q815" s="760" t="s">
        <v>846</v>
      </c>
      <c r="R815" s="760" t="s">
        <v>846</v>
      </c>
      <c r="S815" s="761">
        <v>45010</v>
      </c>
      <c r="T815" s="760" t="s">
        <v>3263</v>
      </c>
      <c r="U815" s="760" t="s">
        <v>846</v>
      </c>
      <c r="V815" s="762" t="s">
        <v>846</v>
      </c>
      <c r="W815" s="760" t="s">
        <v>846</v>
      </c>
      <c r="X815" s="760" t="s">
        <v>3273</v>
      </c>
      <c r="Y815" s="763" t="s">
        <v>3265</v>
      </c>
    </row>
    <row r="816" spans="1:25" s="158" customFormat="1">
      <c r="A816" s="759">
        <v>2022</v>
      </c>
      <c r="B816" s="760" t="s">
        <v>5235</v>
      </c>
      <c r="C816" s="760" t="s">
        <v>5236</v>
      </c>
      <c r="D816" s="760" t="s">
        <v>3259</v>
      </c>
      <c r="E816" s="760" t="s">
        <v>3183</v>
      </c>
      <c r="F816" s="760" t="s">
        <v>5237</v>
      </c>
      <c r="G816" s="760">
        <v>18056000</v>
      </c>
      <c r="H816" s="760">
        <v>18056000</v>
      </c>
      <c r="I816" s="760" t="s">
        <v>846</v>
      </c>
      <c r="J816" s="760" t="s">
        <v>846</v>
      </c>
      <c r="K816" s="760" t="s">
        <v>3821</v>
      </c>
      <c r="L816" s="761">
        <v>44866</v>
      </c>
      <c r="M816" s="761">
        <v>45005</v>
      </c>
      <c r="N816" s="760">
        <v>4514000</v>
      </c>
      <c r="O816" s="760">
        <v>30</v>
      </c>
      <c r="P816" s="760" t="s">
        <v>338</v>
      </c>
      <c r="Q816" s="760" t="s">
        <v>846</v>
      </c>
      <c r="R816" s="760" t="s">
        <v>846</v>
      </c>
      <c r="S816" s="761">
        <v>45024</v>
      </c>
      <c r="T816" s="760" t="s">
        <v>3263</v>
      </c>
      <c r="U816" s="760" t="s">
        <v>846</v>
      </c>
      <c r="V816" s="762" t="s">
        <v>846</v>
      </c>
      <c r="W816" s="760" t="s">
        <v>846</v>
      </c>
      <c r="X816" s="760" t="s">
        <v>3273</v>
      </c>
      <c r="Y816" s="763" t="s">
        <v>3265</v>
      </c>
    </row>
    <row r="817" spans="1:25" s="158" customFormat="1">
      <c r="A817" s="759">
        <v>2022</v>
      </c>
      <c r="B817" s="760" t="s">
        <v>5238</v>
      </c>
      <c r="C817" s="760" t="s">
        <v>4754</v>
      </c>
      <c r="D817" s="760" t="s">
        <v>3259</v>
      </c>
      <c r="E817" s="760" t="s">
        <v>3183</v>
      </c>
      <c r="F817" s="760" t="s">
        <v>237</v>
      </c>
      <c r="G817" s="760">
        <v>4937500</v>
      </c>
      <c r="H817" s="760">
        <v>4937500</v>
      </c>
      <c r="I817" s="760" t="s">
        <v>846</v>
      </c>
      <c r="J817" s="760" t="s">
        <v>846</v>
      </c>
      <c r="K817" s="760" t="s">
        <v>4514</v>
      </c>
      <c r="L817" s="761">
        <v>44859</v>
      </c>
      <c r="M817" s="761">
        <v>44934</v>
      </c>
      <c r="N817" s="760">
        <v>0</v>
      </c>
      <c r="O817" s="760">
        <v>0</v>
      </c>
      <c r="P817" s="760" t="s">
        <v>3542</v>
      </c>
      <c r="Q817" s="760" t="s">
        <v>846</v>
      </c>
      <c r="R817" s="760" t="s">
        <v>846</v>
      </c>
      <c r="S817" s="761">
        <v>45127</v>
      </c>
      <c r="T817" s="760" t="s">
        <v>3263</v>
      </c>
      <c r="U817" s="760" t="s">
        <v>846</v>
      </c>
      <c r="V817" s="762" t="s">
        <v>846</v>
      </c>
      <c r="W817" s="760" t="s">
        <v>846</v>
      </c>
      <c r="X817" s="760" t="s">
        <v>3273</v>
      </c>
      <c r="Y817" s="763" t="s">
        <v>3265</v>
      </c>
    </row>
    <row r="818" spans="1:25" s="158" customFormat="1">
      <c r="A818" s="759">
        <v>2022</v>
      </c>
      <c r="B818" s="760" t="s">
        <v>5239</v>
      </c>
      <c r="C818" s="760" t="s">
        <v>4840</v>
      </c>
      <c r="D818" s="760" t="s">
        <v>3259</v>
      </c>
      <c r="E818" s="760" t="s">
        <v>3183</v>
      </c>
      <c r="F818" s="760" t="s">
        <v>139</v>
      </c>
      <c r="G818" s="760">
        <v>12333333</v>
      </c>
      <c r="H818" s="760">
        <v>12333333</v>
      </c>
      <c r="I818" s="760" t="s">
        <v>846</v>
      </c>
      <c r="J818" s="760" t="s">
        <v>846</v>
      </c>
      <c r="K818" s="760" t="s">
        <v>4534</v>
      </c>
      <c r="L818" s="761">
        <v>44861</v>
      </c>
      <c r="M818" s="761">
        <v>44935</v>
      </c>
      <c r="N818" s="760">
        <v>2333333</v>
      </c>
      <c r="O818" s="760">
        <v>14</v>
      </c>
      <c r="P818" s="760" t="s">
        <v>56</v>
      </c>
      <c r="Q818" s="760" t="s">
        <v>846</v>
      </c>
      <c r="R818" s="760" t="s">
        <v>846</v>
      </c>
      <c r="S818" s="761">
        <v>45010</v>
      </c>
      <c r="T818" s="760" t="s">
        <v>3263</v>
      </c>
      <c r="U818" s="760" t="s">
        <v>846</v>
      </c>
      <c r="V818" s="762" t="s">
        <v>846</v>
      </c>
      <c r="W818" s="760" t="s">
        <v>846</v>
      </c>
      <c r="X818" s="760" t="s">
        <v>3273</v>
      </c>
      <c r="Y818" s="763" t="s">
        <v>3265</v>
      </c>
    </row>
    <row r="819" spans="1:25" s="158" customFormat="1">
      <c r="A819" s="759">
        <v>2022</v>
      </c>
      <c r="B819" s="760" t="s">
        <v>5240</v>
      </c>
      <c r="C819" s="760" t="s">
        <v>4170</v>
      </c>
      <c r="D819" s="760" t="s">
        <v>3259</v>
      </c>
      <c r="E819" s="760" t="s">
        <v>3183</v>
      </c>
      <c r="F819" s="760" t="s">
        <v>181</v>
      </c>
      <c r="G819" s="760">
        <v>13740000</v>
      </c>
      <c r="H819" s="760">
        <v>13740000</v>
      </c>
      <c r="I819" s="760" t="s">
        <v>846</v>
      </c>
      <c r="J819" s="760" t="s">
        <v>846</v>
      </c>
      <c r="K819" s="760" t="s">
        <v>3821</v>
      </c>
      <c r="L819" s="761">
        <v>44861</v>
      </c>
      <c r="M819" s="761">
        <v>44952</v>
      </c>
      <c r="N819" s="760">
        <v>4580000</v>
      </c>
      <c r="O819" s="760">
        <v>30</v>
      </c>
      <c r="P819" s="760" t="s">
        <v>4276</v>
      </c>
      <c r="Q819" s="760" t="s">
        <v>846</v>
      </c>
      <c r="R819" s="760" t="s">
        <v>846</v>
      </c>
      <c r="S819" s="761">
        <v>45010</v>
      </c>
      <c r="T819" s="760" t="s">
        <v>3263</v>
      </c>
      <c r="U819" s="760" t="s">
        <v>846</v>
      </c>
      <c r="V819" s="762" t="s">
        <v>846</v>
      </c>
      <c r="W819" s="760" t="s">
        <v>846</v>
      </c>
      <c r="X819" s="760" t="s">
        <v>3273</v>
      </c>
      <c r="Y819" s="763" t="s">
        <v>3265</v>
      </c>
    </row>
    <row r="820" spans="1:25" s="158" customFormat="1">
      <c r="A820" s="759">
        <v>2022</v>
      </c>
      <c r="B820" s="760" t="s">
        <v>5241</v>
      </c>
      <c r="C820" s="760" t="s">
        <v>4411</v>
      </c>
      <c r="D820" s="760" t="s">
        <v>3259</v>
      </c>
      <c r="E820" s="760" t="s">
        <v>3183</v>
      </c>
      <c r="F820" s="760" t="s">
        <v>1393</v>
      </c>
      <c r="G820" s="760">
        <v>14700000</v>
      </c>
      <c r="H820" s="760">
        <v>14700000</v>
      </c>
      <c r="I820" s="760" t="s">
        <v>846</v>
      </c>
      <c r="J820" s="760" t="s">
        <v>846</v>
      </c>
      <c r="K820" s="760" t="s">
        <v>3821</v>
      </c>
      <c r="L820" s="761">
        <v>44859</v>
      </c>
      <c r="M820" s="761">
        <v>44950</v>
      </c>
      <c r="N820" s="760">
        <v>4900000</v>
      </c>
      <c r="O820" s="760">
        <v>30</v>
      </c>
      <c r="P820" s="760" t="s">
        <v>4618</v>
      </c>
      <c r="Q820" s="760" t="s">
        <v>846</v>
      </c>
      <c r="R820" s="760" t="s">
        <v>846</v>
      </c>
      <c r="S820" s="761">
        <v>45010</v>
      </c>
      <c r="T820" s="760" t="s">
        <v>3263</v>
      </c>
      <c r="U820" s="760" t="s">
        <v>846</v>
      </c>
      <c r="V820" s="762" t="s">
        <v>846</v>
      </c>
      <c r="W820" s="760" t="s">
        <v>846</v>
      </c>
      <c r="X820" s="760" t="s">
        <v>3273</v>
      </c>
      <c r="Y820" s="763" t="s">
        <v>3265</v>
      </c>
    </row>
    <row r="821" spans="1:25" s="158" customFormat="1">
      <c r="A821" s="759">
        <v>2022</v>
      </c>
      <c r="B821" s="760" t="s">
        <v>5242</v>
      </c>
      <c r="C821" s="760" t="s">
        <v>4772</v>
      </c>
      <c r="D821" s="760" t="s">
        <v>3259</v>
      </c>
      <c r="E821" s="760" t="s">
        <v>3183</v>
      </c>
      <c r="F821" s="760" t="s">
        <v>244</v>
      </c>
      <c r="G821" s="760">
        <v>12250000</v>
      </c>
      <c r="H821" s="760">
        <v>12250000</v>
      </c>
      <c r="I821" s="760" t="s">
        <v>846</v>
      </c>
      <c r="J821" s="760" t="s">
        <v>846</v>
      </c>
      <c r="K821" s="760" t="s">
        <v>4514</v>
      </c>
      <c r="L821" s="761">
        <v>44860</v>
      </c>
      <c r="M821" s="761">
        <v>44935</v>
      </c>
      <c r="N821" s="760">
        <v>2450000</v>
      </c>
      <c r="O821" s="760">
        <v>15</v>
      </c>
      <c r="P821" s="760" t="s">
        <v>4618</v>
      </c>
      <c r="Q821" s="760" t="s">
        <v>846</v>
      </c>
      <c r="R821" s="760" t="s">
        <v>846</v>
      </c>
      <c r="S821" s="761">
        <v>45010</v>
      </c>
      <c r="T821" s="760" t="s">
        <v>3263</v>
      </c>
      <c r="U821" s="760" t="s">
        <v>846</v>
      </c>
      <c r="V821" s="762" t="s">
        <v>846</v>
      </c>
      <c r="W821" s="760" t="s">
        <v>846</v>
      </c>
      <c r="X821" s="760" t="s">
        <v>3273</v>
      </c>
      <c r="Y821" s="763" t="s">
        <v>3265</v>
      </c>
    </row>
    <row r="822" spans="1:25" s="158" customFormat="1">
      <c r="A822" s="759">
        <v>2022</v>
      </c>
      <c r="B822" s="760" t="s">
        <v>5243</v>
      </c>
      <c r="C822" s="760" t="s">
        <v>4352</v>
      </c>
      <c r="D822" s="760" t="s">
        <v>3259</v>
      </c>
      <c r="E822" s="760" t="s">
        <v>3183</v>
      </c>
      <c r="F822" s="760" t="s">
        <v>1373</v>
      </c>
      <c r="G822" s="760">
        <v>12250000</v>
      </c>
      <c r="H822" s="760">
        <v>12250000</v>
      </c>
      <c r="I822" s="760" t="s">
        <v>846</v>
      </c>
      <c r="J822" s="760" t="s">
        <v>846</v>
      </c>
      <c r="K822" s="760" t="s">
        <v>4514</v>
      </c>
      <c r="L822" s="761">
        <v>44860</v>
      </c>
      <c r="M822" s="761">
        <v>44935</v>
      </c>
      <c r="N822" s="760">
        <v>2450000</v>
      </c>
      <c r="O822" s="760">
        <v>15</v>
      </c>
      <c r="P822" s="760" t="s">
        <v>4618</v>
      </c>
      <c r="Q822" s="760" t="s">
        <v>846</v>
      </c>
      <c r="R822" s="760" t="s">
        <v>846</v>
      </c>
      <c r="S822" s="761">
        <v>45010</v>
      </c>
      <c r="T822" s="760" t="s">
        <v>3263</v>
      </c>
      <c r="U822" s="760" t="s">
        <v>846</v>
      </c>
      <c r="V822" s="762" t="s">
        <v>846</v>
      </c>
      <c r="W822" s="760" t="s">
        <v>846</v>
      </c>
      <c r="X822" s="760" t="s">
        <v>3273</v>
      </c>
      <c r="Y822" s="763" t="s">
        <v>3265</v>
      </c>
    </row>
    <row r="823" spans="1:25" s="158" customFormat="1">
      <c r="A823" s="759">
        <v>2022</v>
      </c>
      <c r="B823" s="760" t="s">
        <v>5244</v>
      </c>
      <c r="C823" s="760" t="s">
        <v>4850</v>
      </c>
      <c r="D823" s="760" t="s">
        <v>3259</v>
      </c>
      <c r="E823" s="760" t="s">
        <v>3183</v>
      </c>
      <c r="F823" s="760" t="s">
        <v>266</v>
      </c>
      <c r="G823" s="760">
        <v>12500000</v>
      </c>
      <c r="H823" s="760">
        <v>12500000</v>
      </c>
      <c r="I823" s="760" t="s">
        <v>846</v>
      </c>
      <c r="J823" s="760" t="s">
        <v>846</v>
      </c>
      <c r="K823" s="760" t="s">
        <v>3873</v>
      </c>
      <c r="L823" s="761">
        <v>44867</v>
      </c>
      <c r="M823" s="761" t="s">
        <v>5245</v>
      </c>
      <c r="N823" s="760">
        <v>2500000</v>
      </c>
      <c r="O823" s="760">
        <v>15</v>
      </c>
      <c r="P823" s="760" t="s">
        <v>40</v>
      </c>
      <c r="Q823" s="760" t="s">
        <v>846</v>
      </c>
      <c r="R823" s="760" t="s">
        <v>846</v>
      </c>
      <c r="S823" s="761">
        <v>45010</v>
      </c>
      <c r="T823" s="760" t="s">
        <v>3263</v>
      </c>
      <c r="U823" s="760" t="s">
        <v>846</v>
      </c>
      <c r="V823" s="762" t="s">
        <v>846</v>
      </c>
      <c r="W823" s="760" t="s">
        <v>846</v>
      </c>
      <c r="X823" s="760" t="s">
        <v>3273</v>
      </c>
      <c r="Y823" s="763" t="s">
        <v>3265</v>
      </c>
    </row>
    <row r="824" spans="1:25" s="158" customFormat="1">
      <c r="A824" s="759">
        <v>2022</v>
      </c>
      <c r="B824" s="760" t="s">
        <v>5246</v>
      </c>
      <c r="C824" s="760" t="s">
        <v>4905</v>
      </c>
      <c r="D824" s="760" t="s">
        <v>3259</v>
      </c>
      <c r="E824" s="760" t="s">
        <v>3183</v>
      </c>
      <c r="F824" s="760" t="s">
        <v>168</v>
      </c>
      <c r="G824" s="760">
        <v>15516000</v>
      </c>
      <c r="H824" s="760">
        <v>15516000</v>
      </c>
      <c r="I824" s="760" t="s">
        <v>846</v>
      </c>
      <c r="J824" s="760" t="s">
        <v>846</v>
      </c>
      <c r="K824" s="760" t="s">
        <v>3821</v>
      </c>
      <c r="L824" s="761">
        <v>44866</v>
      </c>
      <c r="M824" s="761">
        <v>44957</v>
      </c>
      <c r="N824" s="760">
        <v>5172000</v>
      </c>
      <c r="O824" s="760">
        <v>30</v>
      </c>
      <c r="P824" s="760" t="s">
        <v>4276</v>
      </c>
      <c r="Q824" s="760" t="s">
        <v>846</v>
      </c>
      <c r="R824" s="760" t="s">
        <v>846</v>
      </c>
      <c r="S824" s="761">
        <v>45010</v>
      </c>
      <c r="T824" s="760" t="s">
        <v>3263</v>
      </c>
      <c r="U824" s="760" t="s">
        <v>846</v>
      </c>
      <c r="V824" s="762" t="s">
        <v>846</v>
      </c>
      <c r="W824" s="760" t="s">
        <v>846</v>
      </c>
      <c r="X824" s="760" t="s">
        <v>3273</v>
      </c>
      <c r="Y824" s="763" t="s">
        <v>3265</v>
      </c>
    </row>
    <row r="825" spans="1:25" s="158" customFormat="1">
      <c r="A825" s="759">
        <v>2022</v>
      </c>
      <c r="B825" s="760" t="s">
        <v>5247</v>
      </c>
      <c r="C825" s="760" t="s">
        <v>5248</v>
      </c>
      <c r="D825" s="760" t="s">
        <v>3259</v>
      </c>
      <c r="E825" s="760" t="s">
        <v>3183</v>
      </c>
      <c r="F825" s="760" t="s">
        <v>113</v>
      </c>
      <c r="G825" s="760">
        <v>10000000</v>
      </c>
      <c r="H825" s="760">
        <v>10000000</v>
      </c>
      <c r="I825" s="760" t="s">
        <v>846</v>
      </c>
      <c r="J825" s="760" t="s">
        <v>846</v>
      </c>
      <c r="K825" s="760" t="s">
        <v>3873</v>
      </c>
      <c r="L825" s="761">
        <v>44868</v>
      </c>
      <c r="M825" s="761">
        <v>44928</v>
      </c>
      <c r="N825" s="760">
        <v>0</v>
      </c>
      <c r="O825" s="760">
        <v>0</v>
      </c>
      <c r="P825" s="760" t="s">
        <v>115</v>
      </c>
      <c r="Q825" s="760" t="s">
        <v>846</v>
      </c>
      <c r="R825" s="760" t="s">
        <v>846</v>
      </c>
      <c r="S825" s="761">
        <v>45065</v>
      </c>
      <c r="T825" s="760" t="s">
        <v>3263</v>
      </c>
      <c r="U825" s="760" t="s">
        <v>846</v>
      </c>
      <c r="V825" s="762" t="s">
        <v>846</v>
      </c>
      <c r="W825" s="760" t="s">
        <v>846</v>
      </c>
      <c r="X825" s="760" t="s">
        <v>3273</v>
      </c>
      <c r="Y825" s="763" t="s">
        <v>3265</v>
      </c>
    </row>
    <row r="826" spans="1:25" s="158" customFormat="1">
      <c r="A826" s="759">
        <v>2022</v>
      </c>
      <c r="B826" s="760" t="s">
        <v>5249</v>
      </c>
      <c r="C826" s="760" t="s">
        <v>4886</v>
      </c>
      <c r="D826" s="760" t="s">
        <v>3259</v>
      </c>
      <c r="E826" s="760" t="s">
        <v>3183</v>
      </c>
      <c r="F826" s="760" t="s">
        <v>1383</v>
      </c>
      <c r="G826" s="760">
        <v>15000000</v>
      </c>
      <c r="H826" s="760">
        <v>15000000</v>
      </c>
      <c r="I826" s="760" t="s">
        <v>846</v>
      </c>
      <c r="J826" s="760" t="s">
        <v>846</v>
      </c>
      <c r="K826" s="760" t="s">
        <v>3821</v>
      </c>
      <c r="L826" s="761">
        <v>44866</v>
      </c>
      <c r="M826" s="761">
        <v>44957</v>
      </c>
      <c r="N826" s="760">
        <v>5000000</v>
      </c>
      <c r="O826" s="760">
        <v>30</v>
      </c>
      <c r="P826" s="760" t="s">
        <v>40</v>
      </c>
      <c r="Q826" s="760" t="s">
        <v>846</v>
      </c>
      <c r="R826" s="760" t="s">
        <v>846</v>
      </c>
      <c r="S826" s="761">
        <v>45010</v>
      </c>
      <c r="T826" s="760" t="s">
        <v>3263</v>
      </c>
      <c r="U826" s="760" t="s">
        <v>846</v>
      </c>
      <c r="V826" s="762" t="s">
        <v>846</v>
      </c>
      <c r="W826" s="760" t="s">
        <v>846</v>
      </c>
      <c r="X826" s="760" t="s">
        <v>3273</v>
      </c>
      <c r="Y826" s="763" t="s">
        <v>3265</v>
      </c>
    </row>
    <row r="827" spans="1:25" s="158" customFormat="1">
      <c r="A827" s="759">
        <v>2022</v>
      </c>
      <c r="B827" s="760" t="s">
        <v>5250</v>
      </c>
      <c r="C827" s="760" t="s">
        <v>4883</v>
      </c>
      <c r="D827" s="760" t="s">
        <v>3259</v>
      </c>
      <c r="E827" s="760" t="s">
        <v>3183</v>
      </c>
      <c r="F827" s="760" t="s">
        <v>4159</v>
      </c>
      <c r="G827" s="760">
        <v>11500000</v>
      </c>
      <c r="H827" s="760">
        <v>11500000</v>
      </c>
      <c r="I827" s="760" t="s">
        <v>846</v>
      </c>
      <c r="J827" s="760" t="s">
        <v>846</v>
      </c>
      <c r="K827" s="760" t="s">
        <v>4514</v>
      </c>
      <c r="L827" s="761">
        <v>44866</v>
      </c>
      <c r="M827" s="761">
        <v>44941</v>
      </c>
      <c r="N827" s="760">
        <v>0</v>
      </c>
      <c r="O827" s="760">
        <v>0</v>
      </c>
      <c r="P827" s="760" t="s">
        <v>115</v>
      </c>
      <c r="Q827" s="760" t="s">
        <v>846</v>
      </c>
      <c r="R827" s="760" t="s">
        <v>846</v>
      </c>
      <c r="S827" s="761">
        <v>45126</v>
      </c>
      <c r="T827" s="760" t="s">
        <v>3263</v>
      </c>
      <c r="U827" s="760" t="s">
        <v>846</v>
      </c>
      <c r="V827" s="762" t="s">
        <v>846</v>
      </c>
      <c r="W827" s="760" t="s">
        <v>846</v>
      </c>
      <c r="X827" s="760" t="s">
        <v>3273</v>
      </c>
      <c r="Y827" s="763" t="s">
        <v>3265</v>
      </c>
    </row>
    <row r="828" spans="1:25" s="158" customFormat="1">
      <c r="A828" s="759">
        <v>2022</v>
      </c>
      <c r="B828" s="760" t="s">
        <v>5251</v>
      </c>
      <c r="C828" s="760" t="s">
        <v>4881</v>
      </c>
      <c r="D828" s="760" t="s">
        <v>3259</v>
      </c>
      <c r="E828" s="760" t="s">
        <v>3183</v>
      </c>
      <c r="F828" s="760" t="s">
        <v>281</v>
      </c>
      <c r="G828" s="760">
        <v>11500000</v>
      </c>
      <c r="H828" s="760">
        <v>11500000</v>
      </c>
      <c r="I828" s="760" t="s">
        <v>846</v>
      </c>
      <c r="J828" s="760" t="s">
        <v>846</v>
      </c>
      <c r="K828" s="760" t="s">
        <v>4514</v>
      </c>
      <c r="L828" s="761">
        <v>44866</v>
      </c>
      <c r="M828" s="761">
        <v>44941</v>
      </c>
      <c r="N828" s="760">
        <v>0</v>
      </c>
      <c r="O828" s="760">
        <v>0</v>
      </c>
      <c r="P828" s="760" t="s">
        <v>3464</v>
      </c>
      <c r="Q828" s="760" t="s">
        <v>846</v>
      </c>
      <c r="R828" s="760" t="s">
        <v>846</v>
      </c>
      <c r="S828" s="761">
        <v>45065</v>
      </c>
      <c r="T828" s="760" t="s">
        <v>3263</v>
      </c>
      <c r="U828" s="760" t="s">
        <v>846</v>
      </c>
      <c r="V828" s="762" t="s">
        <v>846</v>
      </c>
      <c r="W828" s="760" t="s">
        <v>846</v>
      </c>
      <c r="X828" s="760" t="s">
        <v>3273</v>
      </c>
      <c r="Y828" s="763" t="s">
        <v>3265</v>
      </c>
    </row>
    <row r="829" spans="1:25" s="158" customFormat="1">
      <c r="A829" s="759">
        <v>2022</v>
      </c>
      <c r="B829" s="760" t="s">
        <v>5252</v>
      </c>
      <c r="C829" s="760" t="s">
        <v>4835</v>
      </c>
      <c r="D829" s="760" t="s">
        <v>3259</v>
      </c>
      <c r="E829" s="760" t="s">
        <v>3183</v>
      </c>
      <c r="F829" s="760" t="s">
        <v>179</v>
      </c>
      <c r="G829" s="760">
        <v>18000000</v>
      </c>
      <c r="H829" s="760">
        <v>18000000</v>
      </c>
      <c r="I829" s="760" t="s">
        <v>846</v>
      </c>
      <c r="J829" s="760" t="s">
        <v>846</v>
      </c>
      <c r="K829" s="760" t="s">
        <v>3821</v>
      </c>
      <c r="L829" s="761">
        <v>44860</v>
      </c>
      <c r="M829" s="761">
        <v>44951</v>
      </c>
      <c r="N829" s="760">
        <v>6000000</v>
      </c>
      <c r="O829" s="760">
        <v>30</v>
      </c>
      <c r="P829" s="760" t="s">
        <v>3997</v>
      </c>
      <c r="Q829" s="760" t="s">
        <v>846</v>
      </c>
      <c r="R829" s="760" t="s">
        <v>846</v>
      </c>
      <c r="S829" s="761">
        <v>45010</v>
      </c>
      <c r="T829" s="760" t="s">
        <v>3263</v>
      </c>
      <c r="U829" s="760" t="s">
        <v>846</v>
      </c>
      <c r="V829" s="762" t="s">
        <v>846</v>
      </c>
      <c r="W829" s="760" t="s">
        <v>846</v>
      </c>
      <c r="X829" s="760" t="s">
        <v>3273</v>
      </c>
      <c r="Y829" s="763" t="s">
        <v>3265</v>
      </c>
    </row>
    <row r="830" spans="1:25" s="158" customFormat="1">
      <c r="A830" s="759">
        <v>2022</v>
      </c>
      <c r="B830" s="760" t="s">
        <v>5253</v>
      </c>
      <c r="C830" s="760" t="s">
        <v>5254</v>
      </c>
      <c r="D830" s="760" t="s">
        <v>3259</v>
      </c>
      <c r="E830" s="760" t="s">
        <v>3183</v>
      </c>
      <c r="F830" s="760" t="s">
        <v>5255</v>
      </c>
      <c r="G830" s="760">
        <v>13560000</v>
      </c>
      <c r="H830" s="760">
        <v>13560000</v>
      </c>
      <c r="I830" s="760" t="s">
        <v>846</v>
      </c>
      <c r="J830" s="760" t="s">
        <v>846</v>
      </c>
      <c r="K830" s="760" t="s">
        <v>3821</v>
      </c>
      <c r="L830" s="761">
        <v>44861</v>
      </c>
      <c r="M830" s="761">
        <v>44952</v>
      </c>
      <c r="N830" s="760">
        <v>4520000</v>
      </c>
      <c r="O830" s="760">
        <v>30</v>
      </c>
      <c r="P830" s="760" t="s">
        <v>175</v>
      </c>
      <c r="Q830" s="760" t="s">
        <v>846</v>
      </c>
      <c r="R830" s="760" t="s">
        <v>846</v>
      </c>
      <c r="S830" s="761">
        <v>45010</v>
      </c>
      <c r="T830" s="760" t="s">
        <v>3263</v>
      </c>
      <c r="U830" s="760" t="s">
        <v>846</v>
      </c>
      <c r="V830" s="762" t="s">
        <v>846</v>
      </c>
      <c r="W830" s="760" t="s">
        <v>846</v>
      </c>
      <c r="X830" s="760" t="s">
        <v>3273</v>
      </c>
      <c r="Y830" s="763" t="s">
        <v>3265</v>
      </c>
    </row>
    <row r="831" spans="1:25" s="158" customFormat="1">
      <c r="A831" s="759">
        <v>2022</v>
      </c>
      <c r="B831" s="760" t="s">
        <v>5256</v>
      </c>
      <c r="C831" s="760" t="s">
        <v>5257</v>
      </c>
      <c r="D831" s="760" t="s">
        <v>3259</v>
      </c>
      <c r="E831" s="760" t="s">
        <v>3183</v>
      </c>
      <c r="F831" s="760" t="s">
        <v>1354</v>
      </c>
      <c r="G831" s="760">
        <v>12500000</v>
      </c>
      <c r="H831" s="760">
        <v>12500000</v>
      </c>
      <c r="I831" s="760" t="s">
        <v>846</v>
      </c>
      <c r="J831" s="760" t="s">
        <v>846</v>
      </c>
      <c r="K831" s="760" t="s">
        <v>4514</v>
      </c>
      <c r="L831" s="761">
        <v>44868</v>
      </c>
      <c r="M831" s="761">
        <v>44943</v>
      </c>
      <c r="N831" s="760">
        <v>0</v>
      </c>
      <c r="O831" s="760">
        <v>0</v>
      </c>
      <c r="P831" s="760" t="s">
        <v>293</v>
      </c>
      <c r="Q831" s="760" t="s">
        <v>846</v>
      </c>
      <c r="R831" s="760" t="s">
        <v>846</v>
      </c>
      <c r="S831" s="761">
        <v>45065</v>
      </c>
      <c r="T831" s="760" t="s">
        <v>3263</v>
      </c>
      <c r="U831" s="760" t="s">
        <v>846</v>
      </c>
      <c r="V831" s="762" t="s">
        <v>846</v>
      </c>
      <c r="W831" s="760" t="s">
        <v>846</v>
      </c>
      <c r="X831" s="760" t="s">
        <v>3273</v>
      </c>
      <c r="Y831" s="763" t="s">
        <v>3265</v>
      </c>
    </row>
    <row r="832" spans="1:25" s="158" customFormat="1">
      <c r="A832" s="759">
        <v>2022</v>
      </c>
      <c r="B832" s="760" t="s">
        <v>5258</v>
      </c>
      <c r="C832" s="760" t="s">
        <v>4853</v>
      </c>
      <c r="D832" s="760" t="s">
        <v>3259</v>
      </c>
      <c r="E832" s="760" t="s">
        <v>3183</v>
      </c>
      <c r="F832" s="760" t="s">
        <v>83</v>
      </c>
      <c r="G832" s="760">
        <v>5200000</v>
      </c>
      <c r="H832" s="760">
        <v>5200000</v>
      </c>
      <c r="I832" s="760" t="s">
        <v>846</v>
      </c>
      <c r="J832" s="760" t="s">
        <v>846</v>
      </c>
      <c r="K832" s="760" t="s">
        <v>3873</v>
      </c>
      <c r="L832" s="761">
        <v>44860</v>
      </c>
      <c r="M832" s="761">
        <v>44920</v>
      </c>
      <c r="N832" s="760">
        <v>0</v>
      </c>
      <c r="O832" s="760">
        <v>0</v>
      </c>
      <c r="P832" s="760" t="s">
        <v>3542</v>
      </c>
      <c r="Q832" s="760" t="s">
        <v>846</v>
      </c>
      <c r="R832" s="760" t="s">
        <v>846</v>
      </c>
      <c r="S832" s="761">
        <v>44933</v>
      </c>
      <c r="T832" s="760" t="s">
        <v>3263</v>
      </c>
      <c r="U832" s="760" t="s">
        <v>846</v>
      </c>
      <c r="V832" s="762" t="s">
        <v>846</v>
      </c>
      <c r="W832" s="760" t="s">
        <v>846</v>
      </c>
      <c r="X832" s="760" t="s">
        <v>3273</v>
      </c>
      <c r="Y832" s="763" t="s">
        <v>3265</v>
      </c>
    </row>
    <row r="833" spans="1:25" s="158" customFormat="1">
      <c r="A833" s="759">
        <v>2022</v>
      </c>
      <c r="B833" s="760" t="s">
        <v>5259</v>
      </c>
      <c r="C833" s="760" t="s">
        <v>5260</v>
      </c>
      <c r="D833" s="760" t="s">
        <v>3259</v>
      </c>
      <c r="E833" s="760" t="s">
        <v>3183</v>
      </c>
      <c r="F833" s="760" t="s">
        <v>1263</v>
      </c>
      <c r="G833" s="760">
        <v>4400000</v>
      </c>
      <c r="H833" s="760">
        <v>4400000</v>
      </c>
      <c r="I833" s="760" t="s">
        <v>846</v>
      </c>
      <c r="J833" s="760" t="s">
        <v>846</v>
      </c>
      <c r="K833" s="760" t="s">
        <v>3873</v>
      </c>
      <c r="L833" s="761">
        <v>44866</v>
      </c>
      <c r="M833" s="761">
        <v>44926</v>
      </c>
      <c r="N833" s="760">
        <v>0</v>
      </c>
      <c r="O833" s="760">
        <v>0</v>
      </c>
      <c r="P833" s="760" t="s">
        <v>228</v>
      </c>
      <c r="Q833" s="760" t="s">
        <v>846</v>
      </c>
      <c r="R833" s="760" t="s">
        <v>846</v>
      </c>
      <c r="S833" s="761">
        <v>44996</v>
      </c>
      <c r="T833" s="760" t="s">
        <v>3263</v>
      </c>
      <c r="U833" s="760" t="s">
        <v>846</v>
      </c>
      <c r="V833" s="762" t="s">
        <v>846</v>
      </c>
      <c r="W833" s="760" t="s">
        <v>846</v>
      </c>
      <c r="X833" s="760" t="s">
        <v>3273</v>
      </c>
      <c r="Y833" s="763" t="s">
        <v>3265</v>
      </c>
    </row>
    <row r="834" spans="1:25" s="158" customFormat="1">
      <c r="A834" s="759">
        <v>2022</v>
      </c>
      <c r="B834" s="760" t="s">
        <v>5261</v>
      </c>
      <c r="C834" s="760" t="s">
        <v>5257</v>
      </c>
      <c r="D834" s="760" t="s">
        <v>3259</v>
      </c>
      <c r="E834" s="760" t="s">
        <v>3183</v>
      </c>
      <c r="F834" s="760" t="s">
        <v>300</v>
      </c>
      <c r="G834" s="760">
        <v>11500000</v>
      </c>
      <c r="H834" s="760">
        <v>11500000</v>
      </c>
      <c r="I834" s="760" t="s">
        <v>846</v>
      </c>
      <c r="J834" s="760" t="s">
        <v>846</v>
      </c>
      <c r="K834" s="760" t="s">
        <v>4514</v>
      </c>
      <c r="L834" s="761">
        <v>44866</v>
      </c>
      <c r="M834" s="761">
        <v>44941</v>
      </c>
      <c r="N834" s="760">
        <v>0</v>
      </c>
      <c r="O834" s="760">
        <v>0</v>
      </c>
      <c r="P834" s="760" t="s">
        <v>293</v>
      </c>
      <c r="Q834" s="760" t="s">
        <v>846</v>
      </c>
      <c r="R834" s="760" t="s">
        <v>846</v>
      </c>
      <c r="S834" s="761">
        <v>44967</v>
      </c>
      <c r="T834" s="760" t="s">
        <v>3263</v>
      </c>
      <c r="U834" s="760" t="s">
        <v>846</v>
      </c>
      <c r="V834" s="762" t="s">
        <v>846</v>
      </c>
      <c r="W834" s="760" t="s">
        <v>846</v>
      </c>
      <c r="X834" s="760" t="s">
        <v>3273</v>
      </c>
      <c r="Y834" s="763" t="s">
        <v>3265</v>
      </c>
    </row>
    <row r="835" spans="1:25" s="158" customFormat="1">
      <c r="A835" s="759">
        <v>2022</v>
      </c>
      <c r="B835" s="760" t="s">
        <v>5262</v>
      </c>
      <c r="C835" s="760" t="s">
        <v>5263</v>
      </c>
      <c r="D835" s="760" t="s">
        <v>3259</v>
      </c>
      <c r="E835" s="760" t="s">
        <v>3183</v>
      </c>
      <c r="F835" s="760" t="s">
        <v>338</v>
      </c>
      <c r="G835" s="760">
        <v>16666667</v>
      </c>
      <c r="H835" s="760">
        <v>16666667</v>
      </c>
      <c r="I835" s="760" t="s">
        <v>846</v>
      </c>
      <c r="J835" s="760" t="s">
        <v>846</v>
      </c>
      <c r="K835" s="760" t="s">
        <v>4514</v>
      </c>
      <c r="L835" s="761">
        <v>44867</v>
      </c>
      <c r="M835" s="761">
        <v>44967</v>
      </c>
      <c r="N835" s="760">
        <v>4166667</v>
      </c>
      <c r="O835" s="760">
        <v>25</v>
      </c>
      <c r="P835" s="760" t="s">
        <v>4742</v>
      </c>
      <c r="Q835" s="760" t="s">
        <v>846</v>
      </c>
      <c r="R835" s="760" t="s">
        <v>846</v>
      </c>
      <c r="S835" s="761">
        <v>45010</v>
      </c>
      <c r="T835" s="760" t="s">
        <v>3263</v>
      </c>
      <c r="U835" s="760" t="s">
        <v>846</v>
      </c>
      <c r="V835" s="762" t="s">
        <v>846</v>
      </c>
      <c r="W835" s="760" t="s">
        <v>846</v>
      </c>
      <c r="X835" s="760" t="s">
        <v>3273</v>
      </c>
      <c r="Y835" s="763" t="s">
        <v>3265</v>
      </c>
    </row>
    <row r="836" spans="1:25" s="158" customFormat="1">
      <c r="A836" s="759">
        <v>2022</v>
      </c>
      <c r="B836" s="760" t="s">
        <v>5264</v>
      </c>
      <c r="C836" s="760" t="s">
        <v>4774</v>
      </c>
      <c r="D836" s="760" t="s">
        <v>3259</v>
      </c>
      <c r="E836" s="760" t="s">
        <v>3183</v>
      </c>
      <c r="F836" s="760" t="s">
        <v>93</v>
      </c>
      <c r="G836" s="760">
        <v>16800000</v>
      </c>
      <c r="H836" s="760">
        <v>16800000</v>
      </c>
      <c r="I836" s="760" t="s">
        <v>846</v>
      </c>
      <c r="J836" s="760" t="s">
        <v>846</v>
      </c>
      <c r="K836" s="760" t="s">
        <v>4514</v>
      </c>
      <c r="L836" s="761">
        <v>44860</v>
      </c>
      <c r="M836" s="761">
        <v>44966</v>
      </c>
      <c r="N836" s="760">
        <v>4800000</v>
      </c>
      <c r="O836" s="760">
        <v>30</v>
      </c>
      <c r="P836" s="760" t="s">
        <v>247</v>
      </c>
      <c r="Q836" s="760" t="s">
        <v>846</v>
      </c>
      <c r="R836" s="760" t="s">
        <v>846</v>
      </c>
      <c r="S836" s="761">
        <v>45127</v>
      </c>
      <c r="T836" s="760" t="s">
        <v>3263</v>
      </c>
      <c r="U836" s="760" t="s">
        <v>846</v>
      </c>
      <c r="V836" s="762" t="s">
        <v>846</v>
      </c>
      <c r="W836" s="760" t="s">
        <v>846</v>
      </c>
      <c r="X836" s="760" t="s">
        <v>3273</v>
      </c>
      <c r="Y836" s="763" t="s">
        <v>3265</v>
      </c>
    </row>
    <row r="837" spans="1:25" s="158" customFormat="1">
      <c r="A837" s="759">
        <v>2022</v>
      </c>
      <c r="B837" s="760" t="s">
        <v>5265</v>
      </c>
      <c r="C837" s="760" t="s">
        <v>5266</v>
      </c>
      <c r="D837" s="760" t="s">
        <v>3259</v>
      </c>
      <c r="E837" s="760" t="s">
        <v>3183</v>
      </c>
      <c r="F837" s="760" t="s">
        <v>293</v>
      </c>
      <c r="G837" s="760">
        <v>15500000</v>
      </c>
      <c r="H837" s="760">
        <v>15500000</v>
      </c>
      <c r="I837" s="760" t="s">
        <v>846</v>
      </c>
      <c r="J837" s="760" t="s">
        <v>846</v>
      </c>
      <c r="K837" s="760" t="s">
        <v>4514</v>
      </c>
      <c r="L837" s="761">
        <v>44868</v>
      </c>
      <c r="M837" s="761">
        <v>44943</v>
      </c>
      <c r="N837" s="760">
        <v>0</v>
      </c>
      <c r="O837" s="760">
        <v>0</v>
      </c>
      <c r="P837" s="760" t="s">
        <v>56</v>
      </c>
      <c r="Q837" s="760" t="s">
        <v>846</v>
      </c>
      <c r="R837" s="760" t="s">
        <v>846</v>
      </c>
      <c r="S837" s="761">
        <v>45128</v>
      </c>
      <c r="T837" s="760" t="s">
        <v>3263</v>
      </c>
      <c r="U837" s="760" t="s">
        <v>846</v>
      </c>
      <c r="V837" s="762" t="s">
        <v>846</v>
      </c>
      <c r="W837" s="760" t="s">
        <v>846</v>
      </c>
      <c r="X837" s="760" t="s">
        <v>3273</v>
      </c>
      <c r="Y837" s="763" t="s">
        <v>3265</v>
      </c>
    </row>
    <row r="838" spans="1:25" s="158" customFormat="1">
      <c r="A838" s="759">
        <v>2022</v>
      </c>
      <c r="B838" s="760" t="s">
        <v>5267</v>
      </c>
      <c r="C838" s="760" t="s">
        <v>4341</v>
      </c>
      <c r="D838" s="760" t="s">
        <v>3259</v>
      </c>
      <c r="E838" s="760" t="s">
        <v>3183</v>
      </c>
      <c r="F838" s="760" t="s">
        <v>4149</v>
      </c>
      <c r="G838" s="760">
        <v>9200000</v>
      </c>
      <c r="H838" s="760">
        <v>9200000</v>
      </c>
      <c r="I838" s="760" t="s">
        <v>846</v>
      </c>
      <c r="J838" s="760" t="s">
        <v>846</v>
      </c>
      <c r="K838" s="760" t="s">
        <v>3873</v>
      </c>
      <c r="L838" s="761">
        <v>44873</v>
      </c>
      <c r="M838" s="761">
        <v>44928</v>
      </c>
      <c r="N838" s="760">
        <v>0</v>
      </c>
      <c r="O838" s="760">
        <v>0</v>
      </c>
      <c r="P838" s="760" t="s">
        <v>115</v>
      </c>
      <c r="Q838" s="760" t="s">
        <v>846</v>
      </c>
      <c r="R838" s="760" t="s">
        <v>846</v>
      </c>
      <c r="S838" s="761">
        <v>45118</v>
      </c>
      <c r="T838" s="760" t="s">
        <v>3263</v>
      </c>
      <c r="U838" s="760" t="s">
        <v>846</v>
      </c>
      <c r="V838" s="762" t="s">
        <v>846</v>
      </c>
      <c r="W838" s="760" t="s">
        <v>846</v>
      </c>
      <c r="X838" s="760" t="s">
        <v>3273</v>
      </c>
      <c r="Y838" s="763" t="s">
        <v>3265</v>
      </c>
    </row>
    <row r="839" spans="1:25" s="158" customFormat="1">
      <c r="A839" s="759">
        <v>2022</v>
      </c>
      <c r="B839" s="760" t="s">
        <v>5268</v>
      </c>
      <c r="C839" s="760" t="s">
        <v>5269</v>
      </c>
      <c r="D839" s="760" t="s">
        <v>3259</v>
      </c>
      <c r="E839" s="760" t="s">
        <v>3183</v>
      </c>
      <c r="F839" s="760" t="s">
        <v>112</v>
      </c>
      <c r="G839" s="760">
        <v>5000000</v>
      </c>
      <c r="H839" s="760">
        <v>5000000</v>
      </c>
      <c r="I839" s="760" t="s">
        <v>846</v>
      </c>
      <c r="J839" s="760" t="s">
        <v>846</v>
      </c>
      <c r="K839" s="760" t="s">
        <v>3873</v>
      </c>
      <c r="L839" s="761">
        <v>44866</v>
      </c>
      <c r="M839" s="761">
        <v>44926</v>
      </c>
      <c r="N839" s="760">
        <v>0</v>
      </c>
      <c r="O839" s="760">
        <v>0</v>
      </c>
      <c r="P839" s="760" t="s">
        <v>228</v>
      </c>
      <c r="Q839" s="760" t="s">
        <v>846</v>
      </c>
      <c r="R839" s="760" t="s">
        <v>846</v>
      </c>
      <c r="S839" s="761">
        <v>45206</v>
      </c>
      <c r="T839" s="760" t="s">
        <v>3263</v>
      </c>
      <c r="U839" s="760" t="s">
        <v>846</v>
      </c>
      <c r="V839" s="762" t="s">
        <v>846</v>
      </c>
      <c r="W839" s="760" t="s">
        <v>846</v>
      </c>
      <c r="X839" s="760" t="s">
        <v>3273</v>
      </c>
      <c r="Y839" s="763" t="s">
        <v>3265</v>
      </c>
    </row>
    <row r="840" spans="1:25" s="158" customFormat="1">
      <c r="A840" s="759">
        <v>2022</v>
      </c>
      <c r="B840" s="760" t="s">
        <v>5270</v>
      </c>
      <c r="C840" s="760" t="s">
        <v>5271</v>
      </c>
      <c r="D840" s="760" t="s">
        <v>3259</v>
      </c>
      <c r="E840" s="760" t="s">
        <v>3183</v>
      </c>
      <c r="F840" s="760" t="s">
        <v>4868</v>
      </c>
      <c r="G840" s="760">
        <v>10000000</v>
      </c>
      <c r="H840" s="760">
        <v>10000000</v>
      </c>
      <c r="I840" s="760" t="s">
        <v>846</v>
      </c>
      <c r="J840" s="760" t="s">
        <v>846</v>
      </c>
      <c r="K840" s="760" t="s">
        <v>3873</v>
      </c>
      <c r="L840" s="761">
        <v>44867</v>
      </c>
      <c r="M840" s="761">
        <v>44927</v>
      </c>
      <c r="N840" s="760">
        <v>0</v>
      </c>
      <c r="O840" s="760">
        <v>0</v>
      </c>
      <c r="P840" s="760" t="s">
        <v>297</v>
      </c>
      <c r="Q840" s="760" t="s">
        <v>846</v>
      </c>
      <c r="R840" s="760" t="s">
        <v>846</v>
      </c>
      <c r="S840" s="761">
        <v>45084</v>
      </c>
      <c r="T840" s="760" t="s">
        <v>3263</v>
      </c>
      <c r="U840" s="760" t="s">
        <v>846</v>
      </c>
      <c r="V840" s="762" t="s">
        <v>846</v>
      </c>
      <c r="W840" s="760" t="s">
        <v>846</v>
      </c>
      <c r="X840" s="760" t="s">
        <v>3273</v>
      </c>
      <c r="Y840" s="763" t="s">
        <v>3265</v>
      </c>
    </row>
    <row r="841" spans="1:25" s="158" customFormat="1">
      <c r="A841" s="759">
        <v>2022</v>
      </c>
      <c r="B841" s="760" t="s">
        <v>5272</v>
      </c>
      <c r="C841" s="760" t="s">
        <v>5273</v>
      </c>
      <c r="D841" s="760" t="s">
        <v>3259</v>
      </c>
      <c r="E841" s="760" t="s">
        <v>3183</v>
      </c>
      <c r="F841" s="760" t="s">
        <v>4361</v>
      </c>
      <c r="G841" s="760">
        <v>13740000</v>
      </c>
      <c r="H841" s="760">
        <v>13740000</v>
      </c>
      <c r="I841" s="760" t="s">
        <v>846</v>
      </c>
      <c r="J841" s="760" t="s">
        <v>846</v>
      </c>
      <c r="K841" s="760" t="s">
        <v>3821</v>
      </c>
      <c r="L841" s="761">
        <v>44862</v>
      </c>
      <c r="M841" s="761">
        <v>44953</v>
      </c>
      <c r="N841" s="760">
        <v>4580000</v>
      </c>
      <c r="O841" s="760">
        <v>30</v>
      </c>
      <c r="P841" s="760" t="s">
        <v>3542</v>
      </c>
      <c r="Q841" s="760" t="s">
        <v>846</v>
      </c>
      <c r="R841" s="760" t="s">
        <v>846</v>
      </c>
      <c r="S841" s="761">
        <v>45127</v>
      </c>
      <c r="T841" s="760" t="s">
        <v>3263</v>
      </c>
      <c r="U841" s="760" t="s">
        <v>846</v>
      </c>
      <c r="V841" s="762" t="s">
        <v>846</v>
      </c>
      <c r="W841" s="760" t="s">
        <v>846</v>
      </c>
      <c r="X841" s="760" t="s">
        <v>3273</v>
      </c>
      <c r="Y841" s="763" t="s">
        <v>3265</v>
      </c>
    </row>
    <row r="842" spans="1:25" s="158" customFormat="1">
      <c r="A842" s="759">
        <v>2022</v>
      </c>
      <c r="B842" s="760" t="s">
        <v>5274</v>
      </c>
      <c r="C842" s="760" t="s">
        <v>4878</v>
      </c>
      <c r="D842" s="760" t="s">
        <v>3259</v>
      </c>
      <c r="E842" s="760" t="s">
        <v>3183</v>
      </c>
      <c r="F842" s="760" t="s">
        <v>4879</v>
      </c>
      <c r="G842" s="760">
        <v>15516000</v>
      </c>
      <c r="H842" s="760">
        <v>15516000</v>
      </c>
      <c r="I842" s="760" t="s">
        <v>846</v>
      </c>
      <c r="J842" s="760" t="s">
        <v>846</v>
      </c>
      <c r="K842" s="760" t="s">
        <v>3821</v>
      </c>
      <c r="L842" s="761">
        <v>44862</v>
      </c>
      <c r="M842" s="761">
        <v>44953</v>
      </c>
      <c r="N842" s="760">
        <v>5172000</v>
      </c>
      <c r="O842" s="760">
        <v>30</v>
      </c>
      <c r="P842" s="760" t="s">
        <v>4276</v>
      </c>
      <c r="Q842" s="760" t="s">
        <v>846</v>
      </c>
      <c r="R842" s="760" t="s">
        <v>846</v>
      </c>
      <c r="S842" s="761">
        <v>45010</v>
      </c>
      <c r="T842" s="760" t="s">
        <v>3263</v>
      </c>
      <c r="U842" s="760" t="s">
        <v>846</v>
      </c>
      <c r="V842" s="762" t="s">
        <v>846</v>
      </c>
      <c r="W842" s="760" t="s">
        <v>846</v>
      </c>
      <c r="X842" s="760" t="s">
        <v>3273</v>
      </c>
      <c r="Y842" s="763" t="s">
        <v>3265</v>
      </c>
    </row>
    <row r="843" spans="1:25" s="158" customFormat="1">
      <c r="A843" s="759">
        <v>2022</v>
      </c>
      <c r="B843" s="760" t="s">
        <v>5275</v>
      </c>
      <c r="C843" s="760" t="s">
        <v>5276</v>
      </c>
      <c r="D843" s="760" t="s">
        <v>3923</v>
      </c>
      <c r="E843" s="760" t="s">
        <v>3183</v>
      </c>
      <c r="F843" s="760" t="s">
        <v>5277</v>
      </c>
      <c r="G843" s="764"/>
      <c r="H843" s="760">
        <v>402047436</v>
      </c>
      <c r="I843" s="760" t="s">
        <v>846</v>
      </c>
      <c r="J843" s="760" t="s">
        <v>846</v>
      </c>
      <c r="K843" s="760" t="s">
        <v>3528</v>
      </c>
      <c r="L843" s="761">
        <v>44886</v>
      </c>
      <c r="M843" s="761">
        <v>45127</v>
      </c>
      <c r="N843" s="760">
        <v>0</v>
      </c>
      <c r="O843" s="760">
        <v>0</v>
      </c>
      <c r="P843" s="760" t="s">
        <v>5278</v>
      </c>
      <c r="Q843" s="760" t="s">
        <v>846</v>
      </c>
      <c r="R843" s="760" t="s">
        <v>846</v>
      </c>
      <c r="S843" s="761">
        <v>45069</v>
      </c>
      <c r="T843" s="760" t="s">
        <v>3263</v>
      </c>
      <c r="U843" s="760" t="s">
        <v>846</v>
      </c>
      <c r="V843" s="762" t="s">
        <v>846</v>
      </c>
      <c r="W843" s="760" t="s">
        <v>846</v>
      </c>
      <c r="X843" s="760" t="s">
        <v>3273</v>
      </c>
      <c r="Y843" s="763" t="s">
        <v>3265</v>
      </c>
    </row>
    <row r="844" spans="1:25" s="158" customFormat="1">
      <c r="A844" s="759">
        <v>2022</v>
      </c>
      <c r="B844" s="760" t="s">
        <v>5279</v>
      </c>
      <c r="C844" s="760" t="s">
        <v>5280</v>
      </c>
      <c r="D844" s="760" t="s">
        <v>3259</v>
      </c>
      <c r="E844" s="760" t="s">
        <v>3183</v>
      </c>
      <c r="F844" s="760" t="s">
        <v>121</v>
      </c>
      <c r="G844" s="760">
        <v>11886867</v>
      </c>
      <c r="H844" s="760">
        <v>11886867</v>
      </c>
      <c r="I844" s="760" t="s">
        <v>846</v>
      </c>
      <c r="J844" s="760" t="s">
        <v>846</v>
      </c>
      <c r="K844" s="760" t="s">
        <v>3873</v>
      </c>
      <c r="L844" s="761">
        <v>44867</v>
      </c>
      <c r="M844" s="761" t="s">
        <v>5281</v>
      </c>
      <c r="N844" s="760">
        <v>2858867</v>
      </c>
      <c r="O844" s="760">
        <v>20</v>
      </c>
      <c r="P844" s="760" t="s">
        <v>297</v>
      </c>
      <c r="Q844" s="760" t="s">
        <v>846</v>
      </c>
      <c r="R844" s="760" t="s">
        <v>846</v>
      </c>
      <c r="S844" s="761">
        <v>45127</v>
      </c>
      <c r="T844" s="760" t="s">
        <v>3263</v>
      </c>
      <c r="U844" s="760" t="s">
        <v>846</v>
      </c>
      <c r="V844" s="762" t="s">
        <v>846</v>
      </c>
      <c r="W844" s="760" t="s">
        <v>846</v>
      </c>
      <c r="X844" s="760" t="s">
        <v>3273</v>
      </c>
      <c r="Y844" s="763" t="s">
        <v>3265</v>
      </c>
    </row>
    <row r="845" spans="1:25" s="158" customFormat="1">
      <c r="A845" s="759">
        <v>2022</v>
      </c>
      <c r="B845" s="760" t="s">
        <v>5282</v>
      </c>
      <c r="C845" s="760" t="s">
        <v>4411</v>
      </c>
      <c r="D845" s="760" t="s">
        <v>3259</v>
      </c>
      <c r="E845" s="760" t="s">
        <v>3183</v>
      </c>
      <c r="F845" s="760" t="s">
        <v>299</v>
      </c>
      <c r="G845" s="760">
        <v>17150000</v>
      </c>
      <c r="H845" s="760">
        <v>17150000</v>
      </c>
      <c r="I845" s="760" t="s">
        <v>846</v>
      </c>
      <c r="J845" s="760" t="s">
        <v>846</v>
      </c>
      <c r="K845" s="760" t="s">
        <v>3873</v>
      </c>
      <c r="L845" s="761">
        <v>44867</v>
      </c>
      <c r="M845" s="761" t="s">
        <v>5234</v>
      </c>
      <c r="N845" s="760">
        <v>4900000</v>
      </c>
      <c r="O845" s="760">
        <v>30</v>
      </c>
      <c r="P845" s="760" t="s">
        <v>4618</v>
      </c>
      <c r="Q845" s="760" t="s">
        <v>846</v>
      </c>
      <c r="R845" s="760" t="s">
        <v>846</v>
      </c>
      <c r="S845" s="761">
        <v>45010</v>
      </c>
      <c r="T845" s="760" t="s">
        <v>3263</v>
      </c>
      <c r="U845" s="760" t="s">
        <v>846</v>
      </c>
      <c r="V845" s="762" t="s">
        <v>846</v>
      </c>
      <c r="W845" s="760" t="s">
        <v>846</v>
      </c>
      <c r="X845" s="760" t="s">
        <v>3273</v>
      </c>
      <c r="Y845" s="763" t="s">
        <v>3265</v>
      </c>
    </row>
    <row r="846" spans="1:25" s="158" customFormat="1">
      <c r="A846" s="759">
        <v>2022</v>
      </c>
      <c r="B846" s="760" t="s">
        <v>5283</v>
      </c>
      <c r="C846" s="760" t="s">
        <v>5284</v>
      </c>
      <c r="D846" s="760" t="s">
        <v>3259</v>
      </c>
      <c r="E846" s="760" t="s">
        <v>3183</v>
      </c>
      <c r="F846" s="760" t="s">
        <v>248</v>
      </c>
      <c r="G846" s="760">
        <v>12250000</v>
      </c>
      <c r="H846" s="760">
        <v>12250000</v>
      </c>
      <c r="I846" s="760" t="s">
        <v>846</v>
      </c>
      <c r="J846" s="760" t="s">
        <v>846</v>
      </c>
      <c r="K846" s="760" t="s">
        <v>4514</v>
      </c>
      <c r="L846" s="761">
        <v>44867</v>
      </c>
      <c r="M846" s="761">
        <v>44942</v>
      </c>
      <c r="N846" s="760">
        <v>0</v>
      </c>
      <c r="O846" s="760">
        <v>0</v>
      </c>
      <c r="P846" s="760" t="s">
        <v>297</v>
      </c>
      <c r="Q846" s="760" t="s">
        <v>846</v>
      </c>
      <c r="R846" s="760" t="s">
        <v>846</v>
      </c>
      <c r="S846" s="761">
        <v>45065</v>
      </c>
      <c r="T846" s="760" t="s">
        <v>3263</v>
      </c>
      <c r="U846" s="760" t="s">
        <v>846</v>
      </c>
      <c r="V846" s="762" t="s">
        <v>846</v>
      </c>
      <c r="W846" s="760" t="s">
        <v>846</v>
      </c>
      <c r="X846" s="760" t="s">
        <v>3273</v>
      </c>
      <c r="Y846" s="763" t="s">
        <v>3265</v>
      </c>
    </row>
    <row r="847" spans="1:25" s="158" customFormat="1">
      <c r="A847" s="759">
        <v>2022</v>
      </c>
      <c r="B847" s="760" t="s">
        <v>5285</v>
      </c>
      <c r="C847" s="760" t="s">
        <v>5286</v>
      </c>
      <c r="D847" s="760" t="s">
        <v>3259</v>
      </c>
      <c r="E847" s="760" t="s">
        <v>3183</v>
      </c>
      <c r="F847" s="760" t="s">
        <v>129</v>
      </c>
      <c r="G847" s="760">
        <v>18666667</v>
      </c>
      <c r="H847" s="760">
        <v>18666667</v>
      </c>
      <c r="I847" s="760" t="s">
        <v>846</v>
      </c>
      <c r="J847" s="760" t="s">
        <v>846</v>
      </c>
      <c r="K847" s="760" t="s">
        <v>4514</v>
      </c>
      <c r="L847" s="761">
        <v>44867</v>
      </c>
      <c r="M847" s="761" t="s">
        <v>5108</v>
      </c>
      <c r="N847" s="760">
        <v>6166667</v>
      </c>
      <c r="O847" s="760">
        <v>37</v>
      </c>
      <c r="P847" s="760" t="s">
        <v>175</v>
      </c>
      <c r="Q847" s="760" t="s">
        <v>846</v>
      </c>
      <c r="R847" s="760" t="s">
        <v>846</v>
      </c>
      <c r="S847" s="761">
        <v>45127</v>
      </c>
      <c r="T847" s="760" t="s">
        <v>3263</v>
      </c>
      <c r="U847" s="760" t="s">
        <v>846</v>
      </c>
      <c r="V847" s="762" t="s">
        <v>846</v>
      </c>
      <c r="W847" s="760" t="s">
        <v>846</v>
      </c>
      <c r="X847" s="760" t="s">
        <v>3273</v>
      </c>
      <c r="Y847" s="763" t="s">
        <v>3265</v>
      </c>
    </row>
    <row r="848" spans="1:25" s="158" customFormat="1">
      <c r="A848" s="759">
        <v>2022</v>
      </c>
      <c r="B848" s="760" t="s">
        <v>5287</v>
      </c>
      <c r="C848" s="760" t="s">
        <v>4859</v>
      </c>
      <c r="D848" s="760" t="s">
        <v>3259</v>
      </c>
      <c r="E848" s="760" t="s">
        <v>3183</v>
      </c>
      <c r="F848" s="760" t="s">
        <v>1511</v>
      </c>
      <c r="G848" s="760">
        <v>13800000</v>
      </c>
      <c r="H848" s="760">
        <v>13800000</v>
      </c>
      <c r="I848" s="760" t="s">
        <v>846</v>
      </c>
      <c r="J848" s="760" t="s">
        <v>846</v>
      </c>
      <c r="K848" s="760" t="s">
        <v>3873</v>
      </c>
      <c r="L848" s="761">
        <v>44873</v>
      </c>
      <c r="M848" s="761">
        <v>44964</v>
      </c>
      <c r="N848" s="760">
        <v>4600000</v>
      </c>
      <c r="O848" s="760">
        <v>30</v>
      </c>
      <c r="P848" s="760" t="s">
        <v>177</v>
      </c>
      <c r="Q848" s="760" t="s">
        <v>846</v>
      </c>
      <c r="R848" s="760" t="s">
        <v>846</v>
      </c>
      <c r="S848" s="761">
        <v>45010</v>
      </c>
      <c r="T848" s="760" t="s">
        <v>3263</v>
      </c>
      <c r="U848" s="760" t="s">
        <v>846</v>
      </c>
      <c r="V848" s="762" t="s">
        <v>846</v>
      </c>
      <c r="W848" s="760" t="s">
        <v>846</v>
      </c>
      <c r="X848" s="760" t="s">
        <v>3273</v>
      </c>
      <c r="Y848" s="763" t="s">
        <v>3265</v>
      </c>
    </row>
    <row r="849" spans="1:25" s="158" customFormat="1">
      <c r="A849" s="759">
        <v>2022</v>
      </c>
      <c r="B849" s="760" t="s">
        <v>5288</v>
      </c>
      <c r="C849" s="760" t="s">
        <v>4776</v>
      </c>
      <c r="D849" s="760" t="s">
        <v>3259</v>
      </c>
      <c r="E849" s="760" t="s">
        <v>3183</v>
      </c>
      <c r="F849" s="760" t="s">
        <v>3570</v>
      </c>
      <c r="G849" s="760">
        <v>16500000</v>
      </c>
      <c r="H849" s="760">
        <v>16500000</v>
      </c>
      <c r="I849" s="760" t="s">
        <v>846</v>
      </c>
      <c r="J849" s="760" t="s">
        <v>846</v>
      </c>
      <c r="K849" s="760" t="s">
        <v>3821</v>
      </c>
      <c r="L849" s="761">
        <v>44869</v>
      </c>
      <c r="M849" s="761">
        <v>44960</v>
      </c>
      <c r="N849" s="760">
        <v>5500000</v>
      </c>
      <c r="O849" s="760">
        <v>30</v>
      </c>
      <c r="P849" s="760" t="s">
        <v>297</v>
      </c>
      <c r="Q849" s="760" t="s">
        <v>846</v>
      </c>
      <c r="R849" s="760" t="s">
        <v>846</v>
      </c>
      <c r="S849" s="761">
        <v>45127</v>
      </c>
      <c r="T849" s="760" t="s">
        <v>3263</v>
      </c>
      <c r="U849" s="760" t="s">
        <v>846</v>
      </c>
      <c r="V849" s="762" t="s">
        <v>846</v>
      </c>
      <c r="W849" s="760" t="s">
        <v>846</v>
      </c>
      <c r="X849" s="760" t="s">
        <v>3273</v>
      </c>
      <c r="Y849" s="763" t="s">
        <v>3265</v>
      </c>
    </row>
    <row r="850" spans="1:25" s="158" customFormat="1">
      <c r="A850" s="759">
        <v>2022</v>
      </c>
      <c r="B850" s="760" t="s">
        <v>5289</v>
      </c>
      <c r="C850" s="760" t="s">
        <v>5290</v>
      </c>
      <c r="D850" s="760" t="s">
        <v>3259</v>
      </c>
      <c r="E850" s="760" t="s">
        <v>3183</v>
      </c>
      <c r="F850" s="760" t="s">
        <v>245</v>
      </c>
      <c r="G850" s="760">
        <v>9028000</v>
      </c>
      <c r="H850" s="760">
        <v>9028000</v>
      </c>
      <c r="I850" s="760" t="s">
        <v>846</v>
      </c>
      <c r="J850" s="760" t="s">
        <v>846</v>
      </c>
      <c r="K850" s="760" t="s">
        <v>3873</v>
      </c>
      <c r="L850" s="761">
        <v>44868</v>
      </c>
      <c r="M850" s="761">
        <v>44928</v>
      </c>
      <c r="N850" s="760">
        <v>0</v>
      </c>
      <c r="O850" s="760">
        <v>0</v>
      </c>
      <c r="P850" s="760" t="s">
        <v>228</v>
      </c>
      <c r="Q850" s="760" t="s">
        <v>846</v>
      </c>
      <c r="R850" s="760" t="s">
        <v>846</v>
      </c>
      <c r="S850" s="761">
        <v>45065</v>
      </c>
      <c r="T850" s="760" t="s">
        <v>3263</v>
      </c>
      <c r="U850" s="760" t="s">
        <v>846</v>
      </c>
      <c r="V850" s="762" t="s">
        <v>846</v>
      </c>
      <c r="W850" s="760" t="s">
        <v>846</v>
      </c>
      <c r="X850" s="760" t="s">
        <v>3273</v>
      </c>
      <c r="Y850" s="763" t="s">
        <v>3265</v>
      </c>
    </row>
    <row r="851" spans="1:25" s="158" customFormat="1">
      <c r="A851" s="759">
        <v>2022</v>
      </c>
      <c r="B851" s="760" t="s">
        <v>5291</v>
      </c>
      <c r="C851" s="760" t="s">
        <v>5006</v>
      </c>
      <c r="D851" s="760" t="s">
        <v>3259</v>
      </c>
      <c r="E851" s="760" t="s">
        <v>3183</v>
      </c>
      <c r="F851" s="760" t="s">
        <v>5007</v>
      </c>
      <c r="G851" s="760">
        <v>4000000</v>
      </c>
      <c r="H851" s="760">
        <v>4000000</v>
      </c>
      <c r="I851" s="760" t="s">
        <v>846</v>
      </c>
      <c r="J851" s="760" t="s">
        <v>846</v>
      </c>
      <c r="K851" s="760" t="s">
        <v>3873</v>
      </c>
      <c r="L851" s="761">
        <v>44873</v>
      </c>
      <c r="M851" s="761">
        <v>44933</v>
      </c>
      <c r="N851" s="760">
        <v>0</v>
      </c>
      <c r="O851" s="760">
        <v>0</v>
      </c>
      <c r="P851" s="760" t="s">
        <v>3542</v>
      </c>
      <c r="Q851" s="760" t="s">
        <v>846</v>
      </c>
      <c r="R851" s="760" t="s">
        <v>846</v>
      </c>
      <c r="S851" s="761">
        <v>45118</v>
      </c>
      <c r="T851" s="760" t="s">
        <v>3263</v>
      </c>
      <c r="U851" s="760" t="s">
        <v>846</v>
      </c>
      <c r="V851" s="762" t="s">
        <v>846</v>
      </c>
      <c r="W851" s="760" t="s">
        <v>846</v>
      </c>
      <c r="X851" s="760" t="s">
        <v>3273</v>
      </c>
      <c r="Y851" s="763" t="s">
        <v>3265</v>
      </c>
    </row>
    <row r="852" spans="1:25" s="158" customFormat="1">
      <c r="A852" s="759">
        <v>2022</v>
      </c>
      <c r="B852" s="760" t="s">
        <v>5292</v>
      </c>
      <c r="C852" s="760" t="s">
        <v>4952</v>
      </c>
      <c r="D852" s="760" t="s">
        <v>3259</v>
      </c>
      <c r="E852" s="760" t="s">
        <v>3183</v>
      </c>
      <c r="F852" s="760" t="s">
        <v>320</v>
      </c>
      <c r="G852" s="760">
        <v>10500000</v>
      </c>
      <c r="H852" s="760">
        <v>10500000</v>
      </c>
      <c r="I852" s="760" t="s">
        <v>846</v>
      </c>
      <c r="J852" s="760" t="s">
        <v>846</v>
      </c>
      <c r="K852" s="760" t="s">
        <v>3873</v>
      </c>
      <c r="L852" s="761">
        <v>44868</v>
      </c>
      <c r="M852" s="761">
        <v>44959</v>
      </c>
      <c r="N852" s="760">
        <v>3500000</v>
      </c>
      <c r="O852" s="760">
        <v>60</v>
      </c>
      <c r="P852" s="760" t="s">
        <v>3757</v>
      </c>
      <c r="Q852" s="760" t="s">
        <v>846</v>
      </c>
      <c r="R852" s="760" t="s">
        <v>846</v>
      </c>
      <c r="S852" s="761">
        <v>45127</v>
      </c>
      <c r="T852" s="760" t="s">
        <v>3263</v>
      </c>
      <c r="U852" s="760" t="s">
        <v>846</v>
      </c>
      <c r="V852" s="762" t="s">
        <v>846</v>
      </c>
      <c r="W852" s="760" t="s">
        <v>846</v>
      </c>
      <c r="X852" s="760" t="s">
        <v>3273</v>
      </c>
      <c r="Y852" s="763" t="s">
        <v>3265</v>
      </c>
    </row>
    <row r="853" spans="1:25" s="158" customFormat="1">
      <c r="A853" s="759">
        <v>2022</v>
      </c>
      <c r="B853" s="760" t="s">
        <v>5293</v>
      </c>
      <c r="C853" s="760" t="s">
        <v>4099</v>
      </c>
      <c r="D853" s="760" t="s">
        <v>3259</v>
      </c>
      <c r="E853" s="760" t="s">
        <v>3183</v>
      </c>
      <c r="F853" s="760" t="s">
        <v>275</v>
      </c>
      <c r="G853" s="760">
        <v>5500000</v>
      </c>
      <c r="H853" s="760">
        <v>5500000</v>
      </c>
      <c r="I853" s="760" t="s">
        <v>846</v>
      </c>
      <c r="J853" s="760" t="s">
        <v>846</v>
      </c>
      <c r="K853" s="760" t="s">
        <v>4514</v>
      </c>
      <c r="L853" s="761">
        <v>44867</v>
      </c>
      <c r="M853" s="761">
        <v>44942</v>
      </c>
      <c r="N853" s="760">
        <v>0</v>
      </c>
      <c r="O853" s="760">
        <v>0</v>
      </c>
      <c r="P853" s="760" t="s">
        <v>4618</v>
      </c>
      <c r="Q853" s="760" t="s">
        <v>846</v>
      </c>
      <c r="R853" s="760" t="s">
        <v>846</v>
      </c>
      <c r="S853" s="761">
        <v>45124</v>
      </c>
      <c r="T853" s="760" t="s">
        <v>3263</v>
      </c>
      <c r="U853" s="760" t="s">
        <v>846</v>
      </c>
      <c r="V853" s="762" t="s">
        <v>846</v>
      </c>
      <c r="W853" s="760" t="s">
        <v>846</v>
      </c>
      <c r="X853" s="760" t="s">
        <v>3273</v>
      </c>
      <c r="Y853" s="763" t="s">
        <v>3265</v>
      </c>
    </row>
    <row r="854" spans="1:25" s="158" customFormat="1">
      <c r="A854" s="759">
        <v>2022</v>
      </c>
      <c r="B854" s="760" t="s">
        <v>5294</v>
      </c>
      <c r="C854" s="760" t="s">
        <v>4569</v>
      </c>
      <c r="D854" s="760" t="s">
        <v>3259</v>
      </c>
      <c r="E854" s="760" t="s">
        <v>3183</v>
      </c>
      <c r="F854" s="760" t="s">
        <v>4767</v>
      </c>
      <c r="G854" s="760">
        <v>11500000</v>
      </c>
      <c r="H854" s="760">
        <v>11500000</v>
      </c>
      <c r="I854" s="760" t="s">
        <v>846</v>
      </c>
      <c r="J854" s="760" t="s">
        <v>846</v>
      </c>
      <c r="K854" s="760" t="s">
        <v>4514</v>
      </c>
      <c r="L854" s="761">
        <v>44869</v>
      </c>
      <c r="M854" s="761">
        <v>44944</v>
      </c>
      <c r="N854" s="760">
        <v>0</v>
      </c>
      <c r="O854" s="760">
        <v>0</v>
      </c>
      <c r="P854" s="760" t="s">
        <v>4618</v>
      </c>
      <c r="Q854" s="760" t="s">
        <v>846</v>
      </c>
      <c r="R854" s="760" t="s">
        <v>846</v>
      </c>
      <c r="S854" s="761">
        <v>45007</v>
      </c>
      <c r="T854" s="760" t="s">
        <v>3263</v>
      </c>
      <c r="U854" s="760" t="s">
        <v>846</v>
      </c>
      <c r="V854" s="762" t="s">
        <v>846</v>
      </c>
      <c r="W854" s="760" t="s">
        <v>846</v>
      </c>
      <c r="X854" s="760" t="s">
        <v>3273</v>
      </c>
      <c r="Y854" s="763" t="s">
        <v>3265</v>
      </c>
    </row>
    <row r="855" spans="1:25" s="158" customFormat="1">
      <c r="A855" s="759">
        <v>2022</v>
      </c>
      <c r="B855" s="760" t="s">
        <v>5295</v>
      </c>
      <c r="C855" s="760" t="s">
        <v>4862</v>
      </c>
      <c r="D855" s="760" t="s">
        <v>3259</v>
      </c>
      <c r="E855" s="760" t="s">
        <v>3183</v>
      </c>
      <c r="F855" s="760" t="s">
        <v>4181</v>
      </c>
      <c r="G855" s="760">
        <v>11000000</v>
      </c>
      <c r="H855" s="760">
        <v>11000000</v>
      </c>
      <c r="I855" s="760" t="s">
        <v>846</v>
      </c>
      <c r="J855" s="760" t="s">
        <v>846</v>
      </c>
      <c r="K855" s="760" t="s">
        <v>3873</v>
      </c>
      <c r="L855" s="761">
        <v>44869</v>
      </c>
      <c r="M855" s="761">
        <v>44935</v>
      </c>
      <c r="N855" s="760">
        <v>1000000</v>
      </c>
      <c r="O855" s="760">
        <v>6</v>
      </c>
      <c r="P855" s="760" t="s">
        <v>4618</v>
      </c>
      <c r="Q855" s="760" t="s">
        <v>846</v>
      </c>
      <c r="R855" s="760" t="s">
        <v>846</v>
      </c>
      <c r="S855" s="761">
        <v>45127</v>
      </c>
      <c r="T855" s="760" t="s">
        <v>3263</v>
      </c>
      <c r="U855" s="760" t="s">
        <v>846</v>
      </c>
      <c r="V855" s="762" t="s">
        <v>846</v>
      </c>
      <c r="W855" s="760" t="s">
        <v>846</v>
      </c>
      <c r="X855" s="760" t="s">
        <v>3273</v>
      </c>
      <c r="Y855" s="763" t="s">
        <v>3265</v>
      </c>
    </row>
    <row r="856" spans="1:25" s="158" customFormat="1">
      <c r="A856" s="759">
        <v>2022</v>
      </c>
      <c r="B856" s="760" t="s">
        <v>5296</v>
      </c>
      <c r="C856" s="760" t="s">
        <v>4973</v>
      </c>
      <c r="D856" s="760" t="s">
        <v>3259</v>
      </c>
      <c r="E856" s="760" t="s">
        <v>3183</v>
      </c>
      <c r="F856" s="760" t="s">
        <v>1359</v>
      </c>
      <c r="G856" s="760">
        <v>10360000</v>
      </c>
      <c r="H856" s="760">
        <v>10360000</v>
      </c>
      <c r="I856" s="760" t="s">
        <v>846</v>
      </c>
      <c r="J856" s="760" t="s">
        <v>846</v>
      </c>
      <c r="K856" s="760" t="s">
        <v>3873</v>
      </c>
      <c r="L856" s="761">
        <v>44874</v>
      </c>
      <c r="M856" s="761">
        <v>44934</v>
      </c>
      <c r="N856" s="760">
        <v>0</v>
      </c>
      <c r="O856" s="760">
        <v>0</v>
      </c>
      <c r="P856" s="760" t="s">
        <v>4892</v>
      </c>
      <c r="Q856" s="760" t="s">
        <v>846</v>
      </c>
      <c r="R856" s="760" t="s">
        <v>846</v>
      </c>
      <c r="S856" s="761">
        <v>45119</v>
      </c>
      <c r="T856" s="760" t="s">
        <v>3263</v>
      </c>
      <c r="U856" s="760" t="s">
        <v>846</v>
      </c>
      <c r="V856" s="762" t="s">
        <v>846</v>
      </c>
      <c r="W856" s="760" t="s">
        <v>846</v>
      </c>
      <c r="X856" s="760" t="s">
        <v>3273</v>
      </c>
      <c r="Y856" s="763" t="s">
        <v>3265</v>
      </c>
    </row>
    <row r="857" spans="1:25" s="158" customFormat="1">
      <c r="A857" s="759">
        <v>2022</v>
      </c>
      <c r="B857" s="760" t="s">
        <v>5297</v>
      </c>
      <c r="C857" s="760" t="s">
        <v>4891</v>
      </c>
      <c r="D857" s="760" t="s">
        <v>3259</v>
      </c>
      <c r="E857" s="760" t="s">
        <v>3183</v>
      </c>
      <c r="F857" s="760" t="s">
        <v>1365</v>
      </c>
      <c r="G857" s="760">
        <v>10360000</v>
      </c>
      <c r="H857" s="760">
        <v>10360000</v>
      </c>
      <c r="I857" s="760" t="s">
        <v>846</v>
      </c>
      <c r="J857" s="760" t="s">
        <v>846</v>
      </c>
      <c r="K857" s="760" t="s">
        <v>3873</v>
      </c>
      <c r="L857" s="761">
        <v>44875</v>
      </c>
      <c r="M857" s="761">
        <v>44935</v>
      </c>
      <c r="N857" s="760">
        <v>0</v>
      </c>
      <c r="O857" s="760">
        <v>0</v>
      </c>
      <c r="P857" s="760" t="s">
        <v>4892</v>
      </c>
      <c r="Q857" s="760" t="s">
        <v>846</v>
      </c>
      <c r="R857" s="760" t="s">
        <v>846</v>
      </c>
      <c r="S857" s="761">
        <v>45237</v>
      </c>
      <c r="T857" s="760" t="s">
        <v>3263</v>
      </c>
      <c r="U857" s="760" t="s">
        <v>846</v>
      </c>
      <c r="V857" s="762" t="s">
        <v>846</v>
      </c>
      <c r="W857" s="760" t="s">
        <v>846</v>
      </c>
      <c r="X857" s="760" t="s">
        <v>3273</v>
      </c>
      <c r="Y857" s="763" t="s">
        <v>3265</v>
      </c>
    </row>
    <row r="858" spans="1:25" s="158" customFormat="1">
      <c r="A858" s="759">
        <v>2022</v>
      </c>
      <c r="B858" s="760" t="s">
        <v>5298</v>
      </c>
      <c r="C858" s="760" t="s">
        <v>4981</v>
      </c>
      <c r="D858" s="760" t="s">
        <v>3259</v>
      </c>
      <c r="E858" s="760" t="s">
        <v>3183</v>
      </c>
      <c r="F858" s="760" t="s">
        <v>1414</v>
      </c>
      <c r="G858" s="760">
        <v>6600000</v>
      </c>
      <c r="H858" s="760">
        <v>6600000</v>
      </c>
      <c r="I858" s="760" t="s">
        <v>846</v>
      </c>
      <c r="J858" s="760" t="s">
        <v>846</v>
      </c>
      <c r="K858" s="760" t="s">
        <v>3873</v>
      </c>
      <c r="L858" s="761">
        <v>44869</v>
      </c>
      <c r="M858" s="761">
        <v>44960</v>
      </c>
      <c r="N858" s="760">
        <v>2200000</v>
      </c>
      <c r="O858" s="760">
        <v>30</v>
      </c>
      <c r="P858" s="760" t="s">
        <v>3542</v>
      </c>
      <c r="Q858" s="760" t="s">
        <v>846</v>
      </c>
      <c r="R858" s="760" t="s">
        <v>846</v>
      </c>
      <c r="S858" s="761">
        <v>45127</v>
      </c>
      <c r="T858" s="760" t="s">
        <v>3263</v>
      </c>
      <c r="U858" s="760" t="s">
        <v>846</v>
      </c>
      <c r="V858" s="762" t="s">
        <v>846</v>
      </c>
      <c r="W858" s="760" t="s">
        <v>846</v>
      </c>
      <c r="X858" s="760" t="s">
        <v>3273</v>
      </c>
      <c r="Y858" s="763" t="s">
        <v>3265</v>
      </c>
    </row>
    <row r="859" spans="1:25" s="158" customFormat="1">
      <c r="A859" s="759">
        <v>2022</v>
      </c>
      <c r="B859" s="760" t="s">
        <v>5299</v>
      </c>
      <c r="C859" s="760" t="s">
        <v>4981</v>
      </c>
      <c r="D859" s="760" t="s">
        <v>3259</v>
      </c>
      <c r="E859" s="760" t="s">
        <v>3183</v>
      </c>
      <c r="F859" s="760" t="s">
        <v>1402</v>
      </c>
      <c r="G859" s="760">
        <v>6600000</v>
      </c>
      <c r="H859" s="760">
        <v>6600000</v>
      </c>
      <c r="I859" s="760" t="s">
        <v>846</v>
      </c>
      <c r="J859" s="760" t="s">
        <v>846</v>
      </c>
      <c r="K859" s="760" t="s">
        <v>3873</v>
      </c>
      <c r="L859" s="761">
        <v>44869</v>
      </c>
      <c r="M859" s="761">
        <v>44987</v>
      </c>
      <c r="N859" s="760">
        <v>2200000</v>
      </c>
      <c r="O859" s="760">
        <v>30</v>
      </c>
      <c r="P859" s="760" t="s">
        <v>3542</v>
      </c>
      <c r="Q859" s="760" t="s">
        <v>846</v>
      </c>
      <c r="R859" s="760" t="s">
        <v>846</v>
      </c>
      <c r="S859" s="761">
        <v>45127</v>
      </c>
      <c r="T859" s="760" t="s">
        <v>3263</v>
      </c>
      <c r="U859" s="760" t="s">
        <v>846</v>
      </c>
      <c r="V859" s="762" t="s">
        <v>846</v>
      </c>
      <c r="W859" s="760" t="s">
        <v>846</v>
      </c>
      <c r="X859" s="760" t="s">
        <v>3273</v>
      </c>
      <c r="Y859" s="763" t="s">
        <v>3265</v>
      </c>
    </row>
    <row r="860" spans="1:25" s="158" customFormat="1">
      <c r="A860" s="759">
        <v>2022</v>
      </c>
      <c r="B860" s="760" t="s">
        <v>5300</v>
      </c>
      <c r="C860" s="760" t="s">
        <v>4822</v>
      </c>
      <c r="D860" s="760" t="s">
        <v>3259</v>
      </c>
      <c r="E860" s="760" t="s">
        <v>3183</v>
      </c>
      <c r="F860" s="760" t="s">
        <v>283</v>
      </c>
      <c r="G860" s="760">
        <v>11193335</v>
      </c>
      <c r="H860" s="760">
        <v>11193335</v>
      </c>
      <c r="I860" s="760" t="s">
        <v>846</v>
      </c>
      <c r="J860" s="760" t="s">
        <v>846</v>
      </c>
      <c r="K860" s="760" t="s">
        <v>4534</v>
      </c>
      <c r="L860" s="761">
        <v>44868</v>
      </c>
      <c r="M860" s="761">
        <v>44941</v>
      </c>
      <c r="N860" s="760">
        <v>2146668</v>
      </c>
      <c r="O860" s="760">
        <v>14</v>
      </c>
      <c r="P860" s="760" t="s">
        <v>228</v>
      </c>
      <c r="Q860" s="760" t="s">
        <v>846</v>
      </c>
      <c r="R860" s="760" t="s">
        <v>846</v>
      </c>
      <c r="S860" s="761">
        <v>45127</v>
      </c>
      <c r="T860" s="760" t="s">
        <v>3263</v>
      </c>
      <c r="U860" s="760" t="s">
        <v>846</v>
      </c>
      <c r="V860" s="762" t="s">
        <v>846</v>
      </c>
      <c r="W860" s="760" t="s">
        <v>846</v>
      </c>
      <c r="X860" s="760" t="s">
        <v>3273</v>
      </c>
      <c r="Y860" s="763" t="s">
        <v>3265</v>
      </c>
    </row>
    <row r="861" spans="1:25" s="158" customFormat="1">
      <c r="A861" s="759">
        <v>2022</v>
      </c>
      <c r="B861" s="760" t="s">
        <v>5301</v>
      </c>
      <c r="C861" s="760" t="s">
        <v>4957</v>
      </c>
      <c r="D861" s="760" t="s">
        <v>3259</v>
      </c>
      <c r="E861" s="760" t="s">
        <v>3183</v>
      </c>
      <c r="F861" s="760" t="s">
        <v>4226</v>
      </c>
      <c r="G861" s="760">
        <v>10120000</v>
      </c>
      <c r="H861" s="760">
        <v>10120000</v>
      </c>
      <c r="I861" s="760" t="s">
        <v>846</v>
      </c>
      <c r="J861" s="760" t="s">
        <v>846</v>
      </c>
      <c r="K861" s="760" t="s">
        <v>3873</v>
      </c>
      <c r="L861" s="761">
        <v>44873</v>
      </c>
      <c r="M861" s="761" t="s">
        <v>5302</v>
      </c>
      <c r="N861" s="760">
        <v>920000</v>
      </c>
      <c r="O861" s="760">
        <v>6</v>
      </c>
      <c r="P861" s="760" t="s">
        <v>177</v>
      </c>
      <c r="Q861" s="760" t="s">
        <v>846</v>
      </c>
      <c r="R861" s="760" t="s">
        <v>846</v>
      </c>
      <c r="S861" s="761">
        <v>45127</v>
      </c>
      <c r="T861" s="760" t="s">
        <v>3263</v>
      </c>
      <c r="U861" s="760" t="s">
        <v>846</v>
      </c>
      <c r="V861" s="762" t="s">
        <v>846</v>
      </c>
      <c r="W861" s="760" t="s">
        <v>846</v>
      </c>
      <c r="X861" s="760" t="s">
        <v>3273</v>
      </c>
      <c r="Y861" s="763" t="s">
        <v>3265</v>
      </c>
    </row>
    <row r="862" spans="1:25" s="158" customFormat="1">
      <c r="A862" s="759">
        <v>2022</v>
      </c>
      <c r="B862" s="760" t="s">
        <v>5303</v>
      </c>
      <c r="C862" s="760" t="s">
        <v>5000</v>
      </c>
      <c r="D862" s="760" t="s">
        <v>3259</v>
      </c>
      <c r="E862" s="760" t="s">
        <v>3183</v>
      </c>
      <c r="F862" s="760" t="s">
        <v>1428</v>
      </c>
      <c r="G862" s="760">
        <v>11250000</v>
      </c>
      <c r="H862" s="760">
        <v>11250000</v>
      </c>
      <c r="I862" s="760" t="s">
        <v>846</v>
      </c>
      <c r="J862" s="760" t="s">
        <v>846</v>
      </c>
      <c r="K862" s="760" t="s">
        <v>4514</v>
      </c>
      <c r="L862" s="761">
        <v>44869</v>
      </c>
      <c r="M862" s="761">
        <v>44944</v>
      </c>
      <c r="N862" s="760">
        <v>2250000</v>
      </c>
      <c r="O862" s="760">
        <v>15</v>
      </c>
      <c r="P862" s="760" t="s">
        <v>1329</v>
      </c>
      <c r="Q862" s="760" t="s">
        <v>846</v>
      </c>
      <c r="R862" s="760" t="s">
        <v>846</v>
      </c>
      <c r="S862" s="761">
        <v>45127</v>
      </c>
      <c r="T862" s="760" t="s">
        <v>3263</v>
      </c>
      <c r="U862" s="760" t="s">
        <v>846</v>
      </c>
      <c r="V862" s="762" t="s">
        <v>846</v>
      </c>
      <c r="W862" s="760" t="s">
        <v>846</v>
      </c>
      <c r="X862" s="760" t="s">
        <v>3273</v>
      </c>
      <c r="Y862" s="763" t="s">
        <v>3265</v>
      </c>
    </row>
    <row r="863" spans="1:25" s="158" customFormat="1">
      <c r="A863" s="759">
        <v>2022</v>
      </c>
      <c r="B863" s="760" t="s">
        <v>5304</v>
      </c>
      <c r="C863" s="760" t="s">
        <v>5305</v>
      </c>
      <c r="D863" s="760" t="s">
        <v>3259</v>
      </c>
      <c r="E863" s="760" t="s">
        <v>3183</v>
      </c>
      <c r="F863" s="760" t="s">
        <v>267</v>
      </c>
      <c r="G863" s="760">
        <v>14969800</v>
      </c>
      <c r="H863" s="760">
        <v>14969800</v>
      </c>
      <c r="I863" s="760" t="s">
        <v>846</v>
      </c>
      <c r="J863" s="760" t="s">
        <v>846</v>
      </c>
      <c r="K863" s="760" t="s">
        <v>5306</v>
      </c>
      <c r="L863" s="761">
        <v>44869</v>
      </c>
      <c r="M863" s="761">
        <v>44956</v>
      </c>
      <c r="N863" s="760">
        <v>4645800</v>
      </c>
      <c r="O863" s="760">
        <v>27</v>
      </c>
      <c r="P863" s="760" t="s">
        <v>40</v>
      </c>
      <c r="Q863" s="760" t="s">
        <v>846</v>
      </c>
      <c r="R863" s="760" t="s">
        <v>846</v>
      </c>
      <c r="S863" s="761">
        <v>45127</v>
      </c>
      <c r="T863" s="760" t="s">
        <v>3263</v>
      </c>
      <c r="U863" s="760" t="s">
        <v>846</v>
      </c>
      <c r="V863" s="762" t="s">
        <v>846</v>
      </c>
      <c r="W863" s="760" t="s">
        <v>846</v>
      </c>
      <c r="X863" s="760" t="s">
        <v>3273</v>
      </c>
      <c r="Y863" s="763" t="s">
        <v>3265</v>
      </c>
    </row>
    <row r="864" spans="1:25" s="158" customFormat="1">
      <c r="A864" s="759">
        <v>2022</v>
      </c>
      <c r="B864" s="760" t="s">
        <v>5307</v>
      </c>
      <c r="C864" s="760" t="s">
        <v>4797</v>
      </c>
      <c r="D864" s="760" t="s">
        <v>3259</v>
      </c>
      <c r="E864" s="760" t="s">
        <v>3183</v>
      </c>
      <c r="F864" s="760" t="s">
        <v>279</v>
      </c>
      <c r="G864" s="760">
        <v>11193333</v>
      </c>
      <c r="H864" s="760">
        <v>11193333</v>
      </c>
      <c r="I864" s="760" t="s">
        <v>846</v>
      </c>
      <c r="J864" s="760" t="s">
        <v>846</v>
      </c>
      <c r="K864" s="760" t="s">
        <v>3873</v>
      </c>
      <c r="L864" s="761">
        <v>44869</v>
      </c>
      <c r="M864" s="761" t="s">
        <v>5245</v>
      </c>
      <c r="N864" s="760">
        <v>1993333</v>
      </c>
      <c r="O864" s="760">
        <v>13</v>
      </c>
      <c r="P864" s="760" t="s">
        <v>228</v>
      </c>
      <c r="Q864" s="760" t="s">
        <v>846</v>
      </c>
      <c r="R864" s="760" t="s">
        <v>846</v>
      </c>
      <c r="S864" s="761">
        <v>45127</v>
      </c>
      <c r="T864" s="760" t="s">
        <v>3263</v>
      </c>
      <c r="U864" s="760" t="s">
        <v>846</v>
      </c>
      <c r="V864" s="762" t="s">
        <v>846</v>
      </c>
      <c r="W864" s="760" t="s">
        <v>846</v>
      </c>
      <c r="X864" s="760" t="s">
        <v>3273</v>
      </c>
      <c r="Y864" s="763" t="s">
        <v>3265</v>
      </c>
    </row>
    <row r="865" spans="1:25" s="158" customFormat="1">
      <c r="A865" s="759">
        <v>2022</v>
      </c>
      <c r="B865" s="760" t="s">
        <v>5308</v>
      </c>
      <c r="C865" s="760" t="s">
        <v>4935</v>
      </c>
      <c r="D865" s="760" t="s">
        <v>3259</v>
      </c>
      <c r="E865" s="760" t="s">
        <v>3183</v>
      </c>
      <c r="F865" s="760" t="s">
        <v>332</v>
      </c>
      <c r="G865" s="760">
        <v>9600000</v>
      </c>
      <c r="H865" s="760">
        <v>9600000</v>
      </c>
      <c r="I865" s="760" t="s">
        <v>846</v>
      </c>
      <c r="J865" s="760" t="s">
        <v>846</v>
      </c>
      <c r="K865" s="760" t="s">
        <v>3873</v>
      </c>
      <c r="L865" s="761">
        <v>44874</v>
      </c>
      <c r="M865" s="761">
        <v>44934</v>
      </c>
      <c r="N865" s="760">
        <v>0</v>
      </c>
      <c r="O865" s="760">
        <v>0</v>
      </c>
      <c r="P865" s="760" t="s">
        <v>4742</v>
      </c>
      <c r="Q865" s="760" t="s">
        <v>846</v>
      </c>
      <c r="R865" s="760" t="s">
        <v>846</v>
      </c>
      <c r="S865" s="761">
        <v>45132</v>
      </c>
      <c r="T865" s="760" t="s">
        <v>3263</v>
      </c>
      <c r="U865" s="760" t="s">
        <v>846</v>
      </c>
      <c r="V865" s="762" t="s">
        <v>846</v>
      </c>
      <c r="W865" s="760" t="s">
        <v>846</v>
      </c>
      <c r="X865" s="760" t="s">
        <v>3273</v>
      </c>
      <c r="Y865" s="763" t="s">
        <v>3265</v>
      </c>
    </row>
    <row r="866" spans="1:25" s="158" customFormat="1">
      <c r="A866" s="759">
        <v>2022</v>
      </c>
      <c r="B866" s="760" t="s">
        <v>5309</v>
      </c>
      <c r="C866" s="760" t="s">
        <v>5310</v>
      </c>
      <c r="D866" s="760" t="s">
        <v>3259</v>
      </c>
      <c r="E866" s="760" t="s">
        <v>3183</v>
      </c>
      <c r="F866" s="760" t="s">
        <v>4963</v>
      </c>
      <c r="G866" s="760">
        <v>16000000</v>
      </c>
      <c r="H866" s="760">
        <v>16000000</v>
      </c>
      <c r="I866" s="760" t="s">
        <v>846</v>
      </c>
      <c r="J866" s="760" t="s">
        <v>846</v>
      </c>
      <c r="K866" s="760" t="s">
        <v>5311</v>
      </c>
      <c r="L866" s="761">
        <v>44874</v>
      </c>
      <c r="M866" s="761">
        <v>44971</v>
      </c>
      <c r="N866" s="760">
        <v>3500000</v>
      </c>
      <c r="O866" s="760">
        <v>21</v>
      </c>
      <c r="P866" s="760" t="s">
        <v>310</v>
      </c>
      <c r="Q866" s="760" t="s">
        <v>846</v>
      </c>
      <c r="R866" s="760" t="s">
        <v>846</v>
      </c>
      <c r="S866" s="761">
        <v>45127</v>
      </c>
      <c r="T866" s="760" t="s">
        <v>3263</v>
      </c>
      <c r="U866" s="760" t="s">
        <v>846</v>
      </c>
      <c r="V866" s="762" t="s">
        <v>846</v>
      </c>
      <c r="W866" s="760" t="s">
        <v>846</v>
      </c>
      <c r="X866" s="760" t="s">
        <v>3273</v>
      </c>
      <c r="Y866" s="763" t="s">
        <v>3265</v>
      </c>
    </row>
    <row r="867" spans="1:25" s="158" customFormat="1">
      <c r="A867" s="759">
        <v>2022</v>
      </c>
      <c r="B867" s="760" t="s">
        <v>5312</v>
      </c>
      <c r="C867" s="760" t="s">
        <v>4971</v>
      </c>
      <c r="D867" s="760" t="s">
        <v>3259</v>
      </c>
      <c r="E867" s="760" t="s">
        <v>3183</v>
      </c>
      <c r="F867" s="760" t="s">
        <v>291</v>
      </c>
      <c r="G867" s="760">
        <v>18666667</v>
      </c>
      <c r="H867" s="760">
        <v>18666667</v>
      </c>
      <c r="I867" s="760" t="s">
        <v>846</v>
      </c>
      <c r="J867" s="760" t="s">
        <v>846</v>
      </c>
      <c r="K867" s="760" t="s">
        <v>4514</v>
      </c>
      <c r="L867" s="761">
        <v>44874</v>
      </c>
      <c r="M867" s="761" t="s">
        <v>5313</v>
      </c>
      <c r="N867" s="760">
        <v>6166667</v>
      </c>
      <c r="O867" s="760">
        <v>37</v>
      </c>
      <c r="P867" s="760" t="s">
        <v>175</v>
      </c>
      <c r="Q867" s="760" t="s">
        <v>846</v>
      </c>
      <c r="R867" s="760" t="s">
        <v>846</v>
      </c>
      <c r="S867" s="761">
        <v>45127</v>
      </c>
      <c r="T867" s="760" t="s">
        <v>3263</v>
      </c>
      <c r="U867" s="760" t="s">
        <v>846</v>
      </c>
      <c r="V867" s="762" t="s">
        <v>846</v>
      </c>
      <c r="W867" s="760" t="s">
        <v>846</v>
      </c>
      <c r="X867" s="760" t="s">
        <v>3273</v>
      </c>
      <c r="Y867" s="763" t="s">
        <v>3265</v>
      </c>
    </row>
    <row r="868" spans="1:25" s="158" customFormat="1">
      <c r="A868" s="759">
        <v>2022</v>
      </c>
      <c r="B868" s="760" t="s">
        <v>5314</v>
      </c>
      <c r="C868" s="760" t="s">
        <v>4965</v>
      </c>
      <c r="D868" s="760" t="s">
        <v>3259</v>
      </c>
      <c r="E868" s="760" t="s">
        <v>3183</v>
      </c>
      <c r="F868" s="760" t="s">
        <v>1497</v>
      </c>
      <c r="G868" s="760">
        <v>11939200</v>
      </c>
      <c r="H868" s="760">
        <v>11939200</v>
      </c>
      <c r="I868" s="760" t="s">
        <v>846</v>
      </c>
      <c r="J868" s="760" t="s">
        <v>846</v>
      </c>
      <c r="K868" s="760" t="s">
        <v>4497</v>
      </c>
      <c r="L868" s="761">
        <v>44874</v>
      </c>
      <c r="M868" s="761">
        <v>44985</v>
      </c>
      <c r="N868" s="760">
        <v>3944200</v>
      </c>
      <c r="O868" s="760">
        <v>37</v>
      </c>
      <c r="P868" s="760" t="s">
        <v>175</v>
      </c>
      <c r="Q868" s="760" t="s">
        <v>846</v>
      </c>
      <c r="R868" s="760" t="s">
        <v>846</v>
      </c>
      <c r="S868" s="761">
        <v>45010</v>
      </c>
      <c r="T868" s="760" t="s">
        <v>3263</v>
      </c>
      <c r="U868" s="760" t="s">
        <v>846</v>
      </c>
      <c r="V868" s="762" t="s">
        <v>846</v>
      </c>
      <c r="W868" s="760" t="s">
        <v>846</v>
      </c>
      <c r="X868" s="760" t="s">
        <v>3273</v>
      </c>
      <c r="Y868" s="763" t="s">
        <v>3265</v>
      </c>
    </row>
    <row r="869" spans="1:25" s="158" customFormat="1">
      <c r="A869" s="759">
        <v>2022</v>
      </c>
      <c r="B869" s="760" t="s">
        <v>5315</v>
      </c>
      <c r="C869" s="760" t="s">
        <v>4073</v>
      </c>
      <c r="D869" s="760" t="s">
        <v>3259</v>
      </c>
      <c r="E869" s="760" t="s">
        <v>3183</v>
      </c>
      <c r="F869" s="760" t="s">
        <v>4074</v>
      </c>
      <c r="G869" s="760">
        <v>4400000</v>
      </c>
      <c r="H869" s="760">
        <v>4400000</v>
      </c>
      <c r="I869" s="760" t="s">
        <v>846</v>
      </c>
      <c r="J869" s="760" t="s">
        <v>846</v>
      </c>
      <c r="K869" s="760" t="s">
        <v>3873</v>
      </c>
      <c r="L869" s="761">
        <v>44874</v>
      </c>
      <c r="M869" s="761">
        <v>44934</v>
      </c>
      <c r="N869" s="760">
        <v>0</v>
      </c>
      <c r="O869" s="760">
        <v>0</v>
      </c>
      <c r="P869" s="760" t="s">
        <v>235</v>
      </c>
      <c r="Q869" s="760" t="s">
        <v>846</v>
      </c>
      <c r="R869" s="760" t="s">
        <v>846</v>
      </c>
      <c r="S869" s="761">
        <v>45206</v>
      </c>
      <c r="T869" s="760" t="s">
        <v>3263</v>
      </c>
      <c r="U869" s="760" t="s">
        <v>846</v>
      </c>
      <c r="V869" s="762" t="s">
        <v>846</v>
      </c>
      <c r="W869" s="760" t="s">
        <v>846</v>
      </c>
      <c r="X869" s="760" t="s">
        <v>3273</v>
      </c>
      <c r="Y869" s="763" t="s">
        <v>3265</v>
      </c>
    </row>
    <row r="870" spans="1:25" s="158" customFormat="1">
      <c r="A870" s="759">
        <v>2022</v>
      </c>
      <c r="B870" s="760" t="s">
        <v>5316</v>
      </c>
      <c r="C870" s="760" t="s">
        <v>4954</v>
      </c>
      <c r="D870" s="760" t="s">
        <v>3259</v>
      </c>
      <c r="E870" s="760" t="s">
        <v>3183</v>
      </c>
      <c r="F870" s="760" t="s">
        <v>1491</v>
      </c>
      <c r="G870" s="760">
        <v>10154667</v>
      </c>
      <c r="H870" s="760">
        <v>10154667</v>
      </c>
      <c r="I870" s="760" t="s">
        <v>846</v>
      </c>
      <c r="J870" s="760" t="s">
        <v>846</v>
      </c>
      <c r="K870" s="760" t="s">
        <v>4514</v>
      </c>
      <c r="L870" s="761">
        <v>44874</v>
      </c>
      <c r="M870" s="761">
        <v>44987</v>
      </c>
      <c r="N870" s="760">
        <v>3354667</v>
      </c>
      <c r="O870" s="760">
        <v>37</v>
      </c>
      <c r="P870" s="760" t="s">
        <v>4742</v>
      </c>
      <c r="Q870" s="760" t="s">
        <v>846</v>
      </c>
      <c r="R870" s="760" t="s">
        <v>846</v>
      </c>
      <c r="S870" s="761">
        <v>45127</v>
      </c>
      <c r="T870" s="760" t="s">
        <v>3263</v>
      </c>
      <c r="U870" s="760" t="s">
        <v>846</v>
      </c>
      <c r="V870" s="762" t="s">
        <v>846</v>
      </c>
      <c r="W870" s="760" t="s">
        <v>846</v>
      </c>
      <c r="X870" s="760" t="s">
        <v>3273</v>
      </c>
      <c r="Y870" s="763" t="s">
        <v>3265</v>
      </c>
    </row>
    <row r="871" spans="1:25" s="158" customFormat="1">
      <c r="A871" s="759">
        <v>2022</v>
      </c>
      <c r="B871" s="760" t="s">
        <v>5317</v>
      </c>
      <c r="C871" s="760" t="s">
        <v>5318</v>
      </c>
      <c r="D871" s="760" t="s">
        <v>3259</v>
      </c>
      <c r="E871" s="760" t="s">
        <v>3183</v>
      </c>
      <c r="F871" s="760" t="s">
        <v>5319</v>
      </c>
      <c r="G871" s="760">
        <v>9621000</v>
      </c>
      <c r="H871" s="760">
        <v>9621000</v>
      </c>
      <c r="I871" s="760" t="s">
        <v>846</v>
      </c>
      <c r="J871" s="760" t="s">
        <v>846</v>
      </c>
      <c r="K871" s="760" t="s">
        <v>3873</v>
      </c>
      <c r="L871" s="761">
        <v>44875</v>
      </c>
      <c r="M871" s="761">
        <v>44966</v>
      </c>
      <c r="N871" s="760">
        <v>3207000</v>
      </c>
      <c r="O871" s="760">
        <v>30</v>
      </c>
      <c r="P871" s="760" t="s">
        <v>3542</v>
      </c>
      <c r="Q871" s="760" t="s">
        <v>846</v>
      </c>
      <c r="R871" s="760" t="s">
        <v>846</v>
      </c>
      <c r="S871" s="761">
        <v>45127</v>
      </c>
      <c r="T871" s="760" t="s">
        <v>3263</v>
      </c>
      <c r="U871" s="760" t="s">
        <v>846</v>
      </c>
      <c r="V871" s="762" t="s">
        <v>846</v>
      </c>
      <c r="W871" s="760" t="s">
        <v>846</v>
      </c>
      <c r="X871" s="760" t="s">
        <v>3273</v>
      </c>
      <c r="Y871" s="763" t="s">
        <v>3265</v>
      </c>
    </row>
    <row r="872" spans="1:25" s="158" customFormat="1">
      <c r="A872" s="759">
        <v>2022</v>
      </c>
      <c r="B872" s="760" t="s">
        <v>5320</v>
      </c>
      <c r="C872" s="760" t="s">
        <v>4495</v>
      </c>
      <c r="D872" s="760" t="s">
        <v>3259</v>
      </c>
      <c r="E872" s="760" t="s">
        <v>3183</v>
      </c>
      <c r="F872" s="760" t="s">
        <v>5321</v>
      </c>
      <c r="G872" s="760">
        <v>4400000</v>
      </c>
      <c r="H872" s="760">
        <v>4400000</v>
      </c>
      <c r="I872" s="760" t="s">
        <v>846</v>
      </c>
      <c r="J872" s="760" t="s">
        <v>846</v>
      </c>
      <c r="K872" s="760" t="s">
        <v>3873</v>
      </c>
      <c r="L872" s="761">
        <v>44875</v>
      </c>
      <c r="M872" s="761">
        <v>44935</v>
      </c>
      <c r="N872" s="760">
        <v>0</v>
      </c>
      <c r="O872" s="760">
        <v>0</v>
      </c>
      <c r="P872" s="760" t="s">
        <v>5322</v>
      </c>
      <c r="Q872" s="760" t="s">
        <v>846</v>
      </c>
      <c r="R872" s="760" t="s">
        <v>846</v>
      </c>
      <c r="S872" s="761">
        <v>45065</v>
      </c>
      <c r="T872" s="760" t="s">
        <v>3263</v>
      </c>
      <c r="U872" s="760" t="s">
        <v>846</v>
      </c>
      <c r="V872" s="762" t="s">
        <v>846</v>
      </c>
      <c r="W872" s="760" t="s">
        <v>846</v>
      </c>
      <c r="X872" s="760" t="s">
        <v>3273</v>
      </c>
      <c r="Y872" s="763" t="s">
        <v>3265</v>
      </c>
    </row>
    <row r="873" spans="1:25" s="158" customFormat="1">
      <c r="A873" s="759">
        <v>2022</v>
      </c>
      <c r="B873" s="760" t="s">
        <v>5323</v>
      </c>
      <c r="C873" s="760" t="s">
        <v>4945</v>
      </c>
      <c r="D873" s="760" t="s">
        <v>3259</v>
      </c>
      <c r="E873" s="760" t="s">
        <v>3183</v>
      </c>
      <c r="F873" s="760" t="s">
        <v>335</v>
      </c>
      <c r="G873" s="760">
        <v>4400000</v>
      </c>
      <c r="H873" s="760">
        <v>4400000</v>
      </c>
      <c r="I873" s="760" t="s">
        <v>846</v>
      </c>
      <c r="J873" s="760" t="s">
        <v>846</v>
      </c>
      <c r="K873" s="760" t="s">
        <v>3873</v>
      </c>
      <c r="L873" s="761">
        <v>44876</v>
      </c>
      <c r="M873" s="761">
        <v>44936</v>
      </c>
      <c r="N873" s="760">
        <v>0</v>
      </c>
      <c r="O873" s="760">
        <v>0</v>
      </c>
      <c r="P873" s="760" t="s">
        <v>266</v>
      </c>
      <c r="Q873" s="760" t="s">
        <v>846</v>
      </c>
      <c r="R873" s="760" t="s">
        <v>846</v>
      </c>
      <c r="S873" s="761">
        <v>45237</v>
      </c>
      <c r="T873" s="760" t="s">
        <v>3263</v>
      </c>
      <c r="U873" s="760" t="s">
        <v>846</v>
      </c>
      <c r="V873" s="762" t="s">
        <v>846</v>
      </c>
      <c r="W873" s="760" t="s">
        <v>846</v>
      </c>
      <c r="X873" s="760" t="s">
        <v>3273</v>
      </c>
      <c r="Y873" s="763" t="s">
        <v>3265</v>
      </c>
    </row>
    <row r="874" spans="1:25" s="158" customFormat="1">
      <c r="A874" s="759">
        <v>2022</v>
      </c>
      <c r="B874" s="760" t="s">
        <v>5324</v>
      </c>
      <c r="C874" s="760" t="s">
        <v>5325</v>
      </c>
      <c r="D874" s="760" t="s">
        <v>3259</v>
      </c>
      <c r="E874" s="760" t="s">
        <v>3183</v>
      </c>
      <c r="F874" s="760" t="s">
        <v>225</v>
      </c>
      <c r="G874" s="760">
        <v>18102000</v>
      </c>
      <c r="H874" s="760">
        <v>18102000</v>
      </c>
      <c r="I874" s="760" t="s">
        <v>846</v>
      </c>
      <c r="J874" s="760" t="s">
        <v>846</v>
      </c>
      <c r="K874" s="760" t="s">
        <v>4469</v>
      </c>
      <c r="L874" s="761">
        <v>44875</v>
      </c>
      <c r="M874" s="761">
        <v>44981</v>
      </c>
      <c r="N874" s="760">
        <v>5172000</v>
      </c>
      <c r="O874" s="760">
        <v>30</v>
      </c>
      <c r="P874" s="760" t="s">
        <v>3542</v>
      </c>
      <c r="Q874" s="760" t="s">
        <v>846</v>
      </c>
      <c r="R874" s="760" t="s">
        <v>846</v>
      </c>
      <c r="S874" s="761">
        <v>45127</v>
      </c>
      <c r="T874" s="760" t="s">
        <v>3263</v>
      </c>
      <c r="U874" s="760" t="s">
        <v>846</v>
      </c>
      <c r="V874" s="762" t="s">
        <v>846</v>
      </c>
      <c r="W874" s="760" t="s">
        <v>846</v>
      </c>
      <c r="X874" s="760" t="s">
        <v>3273</v>
      </c>
      <c r="Y874" s="763" t="s">
        <v>3265</v>
      </c>
    </row>
    <row r="875" spans="1:25" s="158" customFormat="1">
      <c r="A875" s="759">
        <v>2022</v>
      </c>
      <c r="B875" s="760" t="s">
        <v>5326</v>
      </c>
      <c r="C875" s="760" t="s">
        <v>4949</v>
      </c>
      <c r="D875" s="760" t="s">
        <v>3259</v>
      </c>
      <c r="E875" s="760" t="s">
        <v>3183</v>
      </c>
      <c r="F875" s="760" t="s">
        <v>1419</v>
      </c>
      <c r="G875" s="760">
        <v>10500000</v>
      </c>
      <c r="H875" s="760">
        <v>10500000</v>
      </c>
      <c r="I875" s="760" t="s">
        <v>846</v>
      </c>
      <c r="J875" s="760" t="s">
        <v>846</v>
      </c>
      <c r="K875" s="760" t="s">
        <v>3873</v>
      </c>
      <c r="L875" s="761">
        <v>44880</v>
      </c>
      <c r="M875" s="761" t="s">
        <v>5327</v>
      </c>
      <c r="N875" s="760">
        <v>3500000</v>
      </c>
      <c r="O875" s="760">
        <v>30</v>
      </c>
      <c r="P875" s="760" t="s">
        <v>3757</v>
      </c>
      <c r="Q875" s="760" t="s">
        <v>846</v>
      </c>
      <c r="R875" s="760" t="s">
        <v>846</v>
      </c>
      <c r="S875" s="761">
        <v>45127</v>
      </c>
      <c r="T875" s="760" t="s">
        <v>3263</v>
      </c>
      <c r="U875" s="760" t="s">
        <v>846</v>
      </c>
      <c r="V875" s="762" t="s">
        <v>846</v>
      </c>
      <c r="W875" s="760" t="s">
        <v>846</v>
      </c>
      <c r="X875" s="760" t="s">
        <v>3273</v>
      </c>
      <c r="Y875" s="763" t="s">
        <v>3265</v>
      </c>
    </row>
    <row r="876" spans="1:25" s="158" customFormat="1">
      <c r="A876" s="759">
        <v>2022</v>
      </c>
      <c r="B876" s="760" t="s">
        <v>5328</v>
      </c>
      <c r="C876" s="760" t="s">
        <v>4569</v>
      </c>
      <c r="D876" s="760" t="s">
        <v>3259</v>
      </c>
      <c r="E876" s="760" t="s">
        <v>3183</v>
      </c>
      <c r="F876" s="760" t="s">
        <v>4303</v>
      </c>
      <c r="G876" s="760">
        <v>9200000</v>
      </c>
      <c r="H876" s="760">
        <v>9200000</v>
      </c>
      <c r="I876" s="760" t="s">
        <v>846</v>
      </c>
      <c r="J876" s="760" t="s">
        <v>846</v>
      </c>
      <c r="K876" s="760" t="s">
        <v>3873</v>
      </c>
      <c r="L876" s="761">
        <v>44880</v>
      </c>
      <c r="M876" s="761">
        <v>44940</v>
      </c>
      <c r="N876" s="760">
        <v>0</v>
      </c>
      <c r="O876" s="760">
        <v>0</v>
      </c>
      <c r="P876" s="760" t="s">
        <v>3464</v>
      </c>
      <c r="Q876" s="760" t="s">
        <v>846</v>
      </c>
      <c r="R876" s="760" t="s">
        <v>846</v>
      </c>
      <c r="S876" s="761">
        <v>45128</v>
      </c>
      <c r="T876" s="760" t="s">
        <v>3263</v>
      </c>
      <c r="U876" s="760" t="s">
        <v>846</v>
      </c>
      <c r="V876" s="762" t="s">
        <v>846</v>
      </c>
      <c r="W876" s="760" t="s">
        <v>846</v>
      </c>
      <c r="X876" s="760" t="s">
        <v>3273</v>
      </c>
      <c r="Y876" s="763" t="s">
        <v>3265</v>
      </c>
    </row>
    <row r="877" spans="1:25" s="158" customFormat="1">
      <c r="A877" s="759">
        <v>2022</v>
      </c>
      <c r="B877" s="760" t="s">
        <v>5329</v>
      </c>
      <c r="C877" s="760" t="s">
        <v>4050</v>
      </c>
      <c r="D877" s="760" t="s">
        <v>3259</v>
      </c>
      <c r="E877" s="760" t="s">
        <v>3183</v>
      </c>
      <c r="F877" s="760" t="s">
        <v>3757</v>
      </c>
      <c r="G877" s="760">
        <v>12000000</v>
      </c>
      <c r="H877" s="760">
        <v>12000000</v>
      </c>
      <c r="I877" s="760" t="s">
        <v>846</v>
      </c>
      <c r="J877" s="760" t="s">
        <v>846</v>
      </c>
      <c r="K877" s="760" t="s">
        <v>3873</v>
      </c>
      <c r="L877" s="761">
        <v>44883</v>
      </c>
      <c r="M877" s="761" t="s">
        <v>5330</v>
      </c>
      <c r="N877" s="760">
        <v>2000000</v>
      </c>
      <c r="O877" s="760">
        <v>12</v>
      </c>
      <c r="P877" s="760" t="s">
        <v>40</v>
      </c>
      <c r="Q877" s="760" t="s">
        <v>846</v>
      </c>
      <c r="R877" s="760" t="s">
        <v>846</v>
      </c>
      <c r="S877" s="761">
        <v>45127</v>
      </c>
      <c r="T877" s="760" t="s">
        <v>3263</v>
      </c>
      <c r="U877" s="760" t="s">
        <v>846</v>
      </c>
      <c r="V877" s="762" t="s">
        <v>846</v>
      </c>
      <c r="W877" s="760" t="s">
        <v>846</v>
      </c>
      <c r="X877" s="760" t="s">
        <v>3273</v>
      </c>
      <c r="Y877" s="763" t="s">
        <v>3265</v>
      </c>
    </row>
    <row r="878" spans="1:25" s="158" customFormat="1">
      <c r="A878" s="759">
        <v>2022</v>
      </c>
      <c r="B878" s="760" t="s">
        <v>5331</v>
      </c>
      <c r="C878" s="760" t="s">
        <v>5332</v>
      </c>
      <c r="D878" s="760" t="s">
        <v>3259</v>
      </c>
      <c r="E878" s="760" t="s">
        <v>3183</v>
      </c>
      <c r="F878" s="760" t="s">
        <v>136</v>
      </c>
      <c r="G878" s="760">
        <v>9200000</v>
      </c>
      <c r="H878" s="760">
        <v>9200000</v>
      </c>
      <c r="I878" s="760" t="s">
        <v>846</v>
      </c>
      <c r="J878" s="760" t="s">
        <v>846</v>
      </c>
      <c r="K878" s="760" t="s">
        <v>3873</v>
      </c>
      <c r="L878" s="761">
        <v>44881</v>
      </c>
      <c r="M878" s="761">
        <v>44941</v>
      </c>
      <c r="N878" s="760">
        <v>0</v>
      </c>
      <c r="O878" s="760">
        <v>0</v>
      </c>
      <c r="P878" s="760" t="s">
        <v>235</v>
      </c>
      <c r="Q878" s="760" t="s">
        <v>846</v>
      </c>
      <c r="R878" s="760" t="s">
        <v>846</v>
      </c>
      <c r="S878" s="761">
        <v>44968</v>
      </c>
      <c r="T878" s="760" t="s">
        <v>3263</v>
      </c>
      <c r="U878" s="760" t="s">
        <v>846</v>
      </c>
      <c r="V878" s="762" t="s">
        <v>846</v>
      </c>
      <c r="W878" s="760" t="s">
        <v>846</v>
      </c>
      <c r="X878" s="760" t="s">
        <v>3273</v>
      </c>
      <c r="Y878" s="763" t="s">
        <v>3265</v>
      </c>
    </row>
    <row r="879" spans="1:25" s="158" customFormat="1">
      <c r="A879" s="759">
        <v>2022</v>
      </c>
      <c r="B879" s="760" t="s">
        <v>5333</v>
      </c>
      <c r="C879" s="760" t="s">
        <v>5332</v>
      </c>
      <c r="D879" s="760" t="s">
        <v>3259</v>
      </c>
      <c r="E879" s="760" t="s">
        <v>3183</v>
      </c>
      <c r="F879" s="760" t="s">
        <v>1333</v>
      </c>
      <c r="G879" s="760">
        <v>9200000</v>
      </c>
      <c r="H879" s="760">
        <v>9200000</v>
      </c>
      <c r="I879" s="760" t="s">
        <v>846</v>
      </c>
      <c r="J879" s="760" t="s">
        <v>846</v>
      </c>
      <c r="K879" s="760" t="s">
        <v>3873</v>
      </c>
      <c r="L879" s="761">
        <v>44881</v>
      </c>
      <c r="M879" s="761">
        <v>44941</v>
      </c>
      <c r="N879" s="760">
        <v>0</v>
      </c>
      <c r="O879" s="760">
        <v>0</v>
      </c>
      <c r="P879" s="760" t="s">
        <v>3673</v>
      </c>
      <c r="Q879" s="760" t="s">
        <v>846</v>
      </c>
      <c r="R879" s="760" t="s">
        <v>846</v>
      </c>
      <c r="S879" s="761">
        <v>45126</v>
      </c>
      <c r="T879" s="760" t="s">
        <v>3263</v>
      </c>
      <c r="U879" s="760" t="s">
        <v>846</v>
      </c>
      <c r="V879" s="762" t="s">
        <v>846</v>
      </c>
      <c r="W879" s="760" t="s">
        <v>846</v>
      </c>
      <c r="X879" s="760" t="s">
        <v>3273</v>
      </c>
      <c r="Y879" s="763" t="s">
        <v>3265</v>
      </c>
    </row>
    <row r="880" spans="1:25" s="158" customFormat="1">
      <c r="A880" s="759">
        <v>2022</v>
      </c>
      <c r="B880" s="760" t="s">
        <v>5334</v>
      </c>
      <c r="C880" s="760" t="s">
        <v>5335</v>
      </c>
      <c r="D880" s="760" t="s">
        <v>3259</v>
      </c>
      <c r="E880" s="760" t="s">
        <v>3183</v>
      </c>
      <c r="F880" s="760" t="s">
        <v>1381</v>
      </c>
      <c r="G880" s="760">
        <v>3300000</v>
      </c>
      <c r="H880" s="760">
        <v>3300000</v>
      </c>
      <c r="I880" s="760" t="s">
        <v>846</v>
      </c>
      <c r="J880" s="760" t="s">
        <v>846</v>
      </c>
      <c r="K880" s="760" t="s">
        <v>3873</v>
      </c>
      <c r="L880" s="761">
        <v>44894</v>
      </c>
      <c r="M880" s="761">
        <v>44938</v>
      </c>
      <c r="N880" s="760">
        <v>0</v>
      </c>
      <c r="O880" s="760">
        <v>0</v>
      </c>
      <c r="P880" s="760" t="s">
        <v>4618</v>
      </c>
      <c r="Q880" s="760" t="s">
        <v>846</v>
      </c>
      <c r="R880" s="760" t="s">
        <v>846</v>
      </c>
      <c r="S880" s="761">
        <v>44969</v>
      </c>
      <c r="T880" s="760" t="s">
        <v>3263</v>
      </c>
      <c r="U880" s="760" t="s">
        <v>846</v>
      </c>
      <c r="V880" s="762" t="s">
        <v>846</v>
      </c>
      <c r="W880" s="760" t="s">
        <v>846</v>
      </c>
      <c r="X880" s="760" t="s">
        <v>3273</v>
      </c>
      <c r="Y880" s="763" t="s">
        <v>3265</v>
      </c>
    </row>
    <row r="881" spans="1:25" s="158" customFormat="1">
      <c r="A881" s="759">
        <v>2022</v>
      </c>
      <c r="B881" s="760" t="s">
        <v>5336</v>
      </c>
      <c r="C881" s="760" t="s">
        <v>4549</v>
      </c>
      <c r="D881" s="760" t="s">
        <v>3259</v>
      </c>
      <c r="E881" s="760" t="s">
        <v>3183</v>
      </c>
      <c r="F881" s="760" t="s">
        <v>4550</v>
      </c>
      <c r="G881" s="760">
        <v>7500000</v>
      </c>
      <c r="H881" s="760">
        <v>7500000</v>
      </c>
      <c r="I881" s="760" t="s">
        <v>846</v>
      </c>
      <c r="J881" s="760" t="s">
        <v>846</v>
      </c>
      <c r="K881" s="760" t="s">
        <v>5337</v>
      </c>
      <c r="L881" s="761">
        <v>44888</v>
      </c>
      <c r="M881" s="761">
        <v>44932</v>
      </c>
      <c r="N881" s="760">
        <v>2500000</v>
      </c>
      <c r="O881" s="760">
        <v>15</v>
      </c>
      <c r="P881" s="760" t="s">
        <v>40</v>
      </c>
      <c r="Q881" s="760" t="s">
        <v>846</v>
      </c>
      <c r="R881" s="760" t="s">
        <v>846</v>
      </c>
      <c r="S881" s="761">
        <v>45010</v>
      </c>
      <c r="T881" s="760" t="s">
        <v>3263</v>
      </c>
      <c r="U881" s="760" t="s">
        <v>846</v>
      </c>
      <c r="V881" s="762" t="s">
        <v>846</v>
      </c>
      <c r="W881" s="760" t="s">
        <v>846</v>
      </c>
      <c r="X881" s="760" t="s">
        <v>3273</v>
      </c>
      <c r="Y881" s="763" t="s">
        <v>3265</v>
      </c>
    </row>
    <row r="882" spans="1:25" s="158" customFormat="1">
      <c r="A882" s="759">
        <v>2022</v>
      </c>
      <c r="B882" s="760" t="s">
        <v>5338</v>
      </c>
      <c r="C882" s="760" t="s">
        <v>4947</v>
      </c>
      <c r="D882" s="760" t="s">
        <v>3259</v>
      </c>
      <c r="E882" s="760" t="s">
        <v>3183</v>
      </c>
      <c r="F882" s="760" t="s">
        <v>273</v>
      </c>
      <c r="G882" s="760">
        <v>6600000</v>
      </c>
      <c r="H882" s="760">
        <v>6600000</v>
      </c>
      <c r="I882" s="760" t="s">
        <v>846</v>
      </c>
      <c r="J882" s="760" t="s">
        <v>846</v>
      </c>
      <c r="K882" s="760" t="s">
        <v>3873</v>
      </c>
      <c r="L882" s="761">
        <v>44896</v>
      </c>
      <c r="M882" s="761" t="s">
        <v>5313</v>
      </c>
      <c r="N882" s="760">
        <v>2200000</v>
      </c>
      <c r="O882" s="760">
        <v>30</v>
      </c>
      <c r="P882" s="760" t="s">
        <v>4550</v>
      </c>
      <c r="Q882" s="760" t="s">
        <v>846</v>
      </c>
      <c r="R882" s="760" t="s">
        <v>846</v>
      </c>
      <c r="S882" s="761">
        <v>45010</v>
      </c>
      <c r="T882" s="760" t="s">
        <v>3263</v>
      </c>
      <c r="U882" s="760" t="s">
        <v>846</v>
      </c>
      <c r="V882" s="762" t="s">
        <v>846</v>
      </c>
      <c r="W882" s="760" t="s">
        <v>846</v>
      </c>
      <c r="X882" s="760" t="s">
        <v>3273</v>
      </c>
      <c r="Y882" s="763" t="s">
        <v>3265</v>
      </c>
    </row>
    <row r="883" spans="1:25" s="158" customFormat="1">
      <c r="A883" s="759">
        <v>2022</v>
      </c>
      <c r="B883" s="760" t="s">
        <v>5339</v>
      </c>
      <c r="C883" s="760" t="s">
        <v>5340</v>
      </c>
      <c r="D883" s="760" t="s">
        <v>3259</v>
      </c>
      <c r="E883" s="760" t="s">
        <v>3183</v>
      </c>
      <c r="F883" s="760" t="s">
        <v>4210</v>
      </c>
      <c r="G883" s="760">
        <v>6700000</v>
      </c>
      <c r="H883" s="760">
        <v>6700000</v>
      </c>
      <c r="I883" s="760" t="s">
        <v>846</v>
      </c>
      <c r="J883" s="760" t="s">
        <v>846</v>
      </c>
      <c r="K883" s="760" t="s">
        <v>4514</v>
      </c>
      <c r="L883" s="761">
        <v>44888</v>
      </c>
      <c r="M883" s="761" t="s">
        <v>5341</v>
      </c>
      <c r="N883" s="760">
        <v>2200000</v>
      </c>
      <c r="O883" s="760">
        <v>22</v>
      </c>
      <c r="P883" s="760" t="s">
        <v>115</v>
      </c>
      <c r="Q883" s="760" t="s">
        <v>846</v>
      </c>
      <c r="R883" s="760" t="s">
        <v>846</v>
      </c>
      <c r="S883" s="761">
        <v>45010</v>
      </c>
      <c r="T883" s="760" t="s">
        <v>3263</v>
      </c>
      <c r="U883" s="760" t="s">
        <v>846</v>
      </c>
      <c r="V883" s="762" t="s">
        <v>846</v>
      </c>
      <c r="W883" s="760" t="s">
        <v>846</v>
      </c>
      <c r="X883" s="760" t="s">
        <v>3273</v>
      </c>
      <c r="Y883" s="763" t="s">
        <v>3265</v>
      </c>
    </row>
    <row r="884" spans="1:25" s="158" customFormat="1">
      <c r="A884" s="759">
        <v>2022</v>
      </c>
      <c r="B884" s="760" t="s">
        <v>2231</v>
      </c>
      <c r="C884" s="760" t="s">
        <v>5342</v>
      </c>
      <c r="D884" s="760" t="s">
        <v>3259</v>
      </c>
      <c r="E884" s="760" t="s">
        <v>3183</v>
      </c>
      <c r="F884" s="760" t="s">
        <v>2238</v>
      </c>
      <c r="G884" s="764"/>
      <c r="H884" s="760">
        <v>100000000</v>
      </c>
      <c r="I884" s="760" t="s">
        <v>846</v>
      </c>
      <c r="J884" s="760" t="s">
        <v>846</v>
      </c>
      <c r="K884" s="760" t="s">
        <v>3271</v>
      </c>
      <c r="L884" s="761">
        <v>44889</v>
      </c>
      <c r="M884" s="761">
        <v>45016</v>
      </c>
      <c r="N884" s="760">
        <v>0</v>
      </c>
      <c r="O884" s="760">
        <v>0</v>
      </c>
      <c r="P884" s="760" t="s">
        <v>5343</v>
      </c>
      <c r="Q884" s="760" t="s">
        <v>846</v>
      </c>
      <c r="R884" s="760" t="s">
        <v>846</v>
      </c>
      <c r="S884" s="761">
        <v>45428</v>
      </c>
      <c r="T884" s="760" t="s">
        <v>3803</v>
      </c>
      <c r="U884" s="760" t="s">
        <v>846</v>
      </c>
      <c r="V884" s="762" t="s">
        <v>846</v>
      </c>
      <c r="W884" s="760" t="s">
        <v>846</v>
      </c>
      <c r="X884" s="760" t="s">
        <v>3273</v>
      </c>
      <c r="Y884" s="763" t="s">
        <v>3265</v>
      </c>
    </row>
    <row r="885" spans="1:25" s="158" customFormat="1">
      <c r="A885" s="759">
        <v>2022</v>
      </c>
      <c r="B885" s="760" t="s">
        <v>5344</v>
      </c>
      <c r="C885" s="760" t="s">
        <v>5345</v>
      </c>
      <c r="D885" s="760" t="s">
        <v>3259</v>
      </c>
      <c r="E885" s="760" t="s">
        <v>3183</v>
      </c>
      <c r="F885" s="760" t="s">
        <v>5346</v>
      </c>
      <c r="G885" s="760">
        <v>3600000</v>
      </c>
      <c r="H885" s="760">
        <v>3600000</v>
      </c>
      <c r="I885" s="760" t="s">
        <v>846</v>
      </c>
      <c r="J885" s="760" t="s">
        <v>846</v>
      </c>
      <c r="K885" s="760" t="s">
        <v>3873</v>
      </c>
      <c r="L885" s="761">
        <v>44897</v>
      </c>
      <c r="M885" s="761">
        <v>44989</v>
      </c>
      <c r="N885" s="760">
        <v>0</v>
      </c>
      <c r="O885" s="760">
        <v>0</v>
      </c>
      <c r="P885" s="760" t="s">
        <v>5237</v>
      </c>
      <c r="Q885" s="760" t="s">
        <v>846</v>
      </c>
      <c r="R885" s="760" t="s">
        <v>846</v>
      </c>
      <c r="S885" s="761">
        <v>45067</v>
      </c>
      <c r="T885" s="760" t="s">
        <v>3263</v>
      </c>
      <c r="U885" s="760" t="s">
        <v>846</v>
      </c>
      <c r="V885" s="762" t="s">
        <v>846</v>
      </c>
      <c r="W885" s="760" t="s">
        <v>846</v>
      </c>
      <c r="X885" s="760" t="s">
        <v>3273</v>
      </c>
      <c r="Y885" s="763" t="s">
        <v>3265</v>
      </c>
    </row>
    <row r="886" spans="1:25" s="158" customFormat="1">
      <c r="A886" s="759">
        <v>2022</v>
      </c>
      <c r="B886" s="760" t="s">
        <v>5347</v>
      </c>
      <c r="C886" s="760" t="s">
        <v>5345</v>
      </c>
      <c r="D886" s="760" t="s">
        <v>3259</v>
      </c>
      <c r="E886" s="760" t="s">
        <v>3183</v>
      </c>
      <c r="F886" s="760" t="s">
        <v>1677</v>
      </c>
      <c r="G886" s="760">
        <v>3600000</v>
      </c>
      <c r="H886" s="760">
        <v>3600000</v>
      </c>
      <c r="I886" s="760" t="s">
        <v>846</v>
      </c>
      <c r="J886" s="760" t="s">
        <v>846</v>
      </c>
      <c r="K886" s="760" t="s">
        <v>3873</v>
      </c>
      <c r="L886" s="761">
        <v>44897</v>
      </c>
      <c r="M886" s="761">
        <v>44989</v>
      </c>
      <c r="N886" s="760">
        <v>0</v>
      </c>
      <c r="O886" s="760">
        <v>0</v>
      </c>
      <c r="P886" s="760" t="s">
        <v>5237</v>
      </c>
      <c r="Q886" s="760" t="s">
        <v>846</v>
      </c>
      <c r="R886" s="760" t="s">
        <v>846</v>
      </c>
      <c r="S886" s="761">
        <v>45067</v>
      </c>
      <c r="T886" s="760" t="s">
        <v>3263</v>
      </c>
      <c r="U886" s="760" t="s">
        <v>846</v>
      </c>
      <c r="V886" s="762" t="s">
        <v>846</v>
      </c>
      <c r="W886" s="760" t="s">
        <v>846</v>
      </c>
      <c r="X886" s="760" t="s">
        <v>3273</v>
      </c>
      <c r="Y886" s="763" t="s">
        <v>3265</v>
      </c>
    </row>
    <row r="887" spans="1:25" s="158" customFormat="1">
      <c r="A887" s="759">
        <v>2022</v>
      </c>
      <c r="B887" s="760" t="s">
        <v>5348</v>
      </c>
      <c r="C887" s="760" t="s">
        <v>5345</v>
      </c>
      <c r="D887" s="760" t="s">
        <v>3259</v>
      </c>
      <c r="E887" s="760" t="s">
        <v>3183</v>
      </c>
      <c r="F887" s="760" t="s">
        <v>1681</v>
      </c>
      <c r="G887" s="760">
        <v>3600000</v>
      </c>
      <c r="H887" s="760">
        <v>3600000</v>
      </c>
      <c r="I887" s="760" t="s">
        <v>846</v>
      </c>
      <c r="J887" s="760" t="s">
        <v>846</v>
      </c>
      <c r="K887" s="760" t="s">
        <v>3873</v>
      </c>
      <c r="L887" s="761">
        <v>44897</v>
      </c>
      <c r="M887" s="761">
        <v>44989</v>
      </c>
      <c r="N887" s="760">
        <v>0</v>
      </c>
      <c r="O887" s="760">
        <v>0</v>
      </c>
      <c r="P887" s="760" t="s">
        <v>5237</v>
      </c>
      <c r="Q887" s="760" t="s">
        <v>846</v>
      </c>
      <c r="R887" s="760" t="s">
        <v>846</v>
      </c>
      <c r="S887" s="761">
        <v>45067</v>
      </c>
      <c r="T887" s="760" t="s">
        <v>3263</v>
      </c>
      <c r="U887" s="760" t="s">
        <v>846</v>
      </c>
      <c r="V887" s="762" t="s">
        <v>846</v>
      </c>
      <c r="W887" s="760" t="s">
        <v>846</v>
      </c>
      <c r="X887" s="760" t="s">
        <v>3273</v>
      </c>
      <c r="Y887" s="763" t="s">
        <v>3265</v>
      </c>
    </row>
    <row r="888" spans="1:25" s="158" customFormat="1">
      <c r="A888" s="759">
        <v>2022</v>
      </c>
      <c r="B888" s="760" t="s">
        <v>5349</v>
      </c>
      <c r="C888" s="760" t="s">
        <v>5345</v>
      </c>
      <c r="D888" s="760" t="s">
        <v>3259</v>
      </c>
      <c r="E888" s="760" t="s">
        <v>3183</v>
      </c>
      <c r="F888" s="760" t="s">
        <v>5350</v>
      </c>
      <c r="G888" s="760">
        <v>3600000</v>
      </c>
      <c r="H888" s="760">
        <v>3600000</v>
      </c>
      <c r="I888" s="760" t="s">
        <v>846</v>
      </c>
      <c r="J888" s="760" t="s">
        <v>846</v>
      </c>
      <c r="K888" s="760" t="s">
        <v>3873</v>
      </c>
      <c r="L888" s="761">
        <v>44897</v>
      </c>
      <c r="M888" s="761">
        <v>44989</v>
      </c>
      <c r="N888" s="760">
        <v>0</v>
      </c>
      <c r="O888" s="760">
        <v>0</v>
      </c>
      <c r="P888" s="760" t="s">
        <v>5237</v>
      </c>
      <c r="Q888" s="760" t="s">
        <v>846</v>
      </c>
      <c r="R888" s="760" t="s">
        <v>846</v>
      </c>
      <c r="S888" s="761">
        <v>45067</v>
      </c>
      <c r="T888" s="760" t="s">
        <v>3263</v>
      </c>
      <c r="U888" s="760" t="s">
        <v>846</v>
      </c>
      <c r="V888" s="762" t="s">
        <v>846</v>
      </c>
      <c r="W888" s="760" t="s">
        <v>846</v>
      </c>
      <c r="X888" s="760" t="s">
        <v>3273</v>
      </c>
      <c r="Y888" s="763" t="s">
        <v>3265</v>
      </c>
    </row>
    <row r="889" spans="1:25" s="158" customFormat="1">
      <c r="A889" s="759">
        <v>2022</v>
      </c>
      <c r="B889" s="760" t="s">
        <v>5351</v>
      </c>
      <c r="C889" s="760" t="s">
        <v>5345</v>
      </c>
      <c r="D889" s="760" t="s">
        <v>3259</v>
      </c>
      <c r="E889" s="760" t="s">
        <v>3183</v>
      </c>
      <c r="F889" s="760" t="s">
        <v>5352</v>
      </c>
      <c r="G889" s="760">
        <v>3600000</v>
      </c>
      <c r="H889" s="760">
        <v>3600000</v>
      </c>
      <c r="I889" s="760" t="s">
        <v>846</v>
      </c>
      <c r="J889" s="760" t="s">
        <v>846</v>
      </c>
      <c r="K889" s="760" t="s">
        <v>3873</v>
      </c>
      <c r="L889" s="761">
        <v>44897</v>
      </c>
      <c r="M889" s="761">
        <v>44989</v>
      </c>
      <c r="N889" s="760">
        <v>0</v>
      </c>
      <c r="O889" s="760">
        <v>0</v>
      </c>
      <c r="P889" s="760" t="s">
        <v>5237</v>
      </c>
      <c r="Q889" s="760" t="s">
        <v>846</v>
      </c>
      <c r="R889" s="760" t="s">
        <v>846</v>
      </c>
      <c r="S889" s="761">
        <v>45067</v>
      </c>
      <c r="T889" s="760" t="s">
        <v>3263</v>
      </c>
      <c r="U889" s="760" t="s">
        <v>846</v>
      </c>
      <c r="V889" s="762" t="s">
        <v>846</v>
      </c>
      <c r="W889" s="760" t="s">
        <v>846</v>
      </c>
      <c r="X889" s="760" t="s">
        <v>3273</v>
      </c>
      <c r="Y889" s="763" t="s">
        <v>3265</v>
      </c>
    </row>
    <row r="890" spans="1:25" s="158" customFormat="1">
      <c r="A890" s="759">
        <v>2022</v>
      </c>
      <c r="B890" s="760" t="s">
        <v>5353</v>
      </c>
      <c r="C890" s="760" t="s">
        <v>5345</v>
      </c>
      <c r="D890" s="760" t="s">
        <v>3259</v>
      </c>
      <c r="E890" s="760" t="s">
        <v>3183</v>
      </c>
      <c r="F890" s="760" t="s">
        <v>1695</v>
      </c>
      <c r="G890" s="760">
        <v>3600000</v>
      </c>
      <c r="H890" s="760">
        <v>3600000</v>
      </c>
      <c r="I890" s="760" t="s">
        <v>846</v>
      </c>
      <c r="J890" s="760" t="s">
        <v>846</v>
      </c>
      <c r="K890" s="760" t="s">
        <v>3873</v>
      </c>
      <c r="L890" s="761">
        <v>44896</v>
      </c>
      <c r="M890" s="761">
        <v>44989</v>
      </c>
      <c r="N890" s="760">
        <v>0</v>
      </c>
      <c r="O890" s="760">
        <v>0</v>
      </c>
      <c r="P890" s="760" t="s">
        <v>5237</v>
      </c>
      <c r="Q890" s="760" t="s">
        <v>846</v>
      </c>
      <c r="R890" s="760" t="s">
        <v>846</v>
      </c>
      <c r="S890" s="761">
        <v>45067</v>
      </c>
      <c r="T890" s="760" t="s">
        <v>3263</v>
      </c>
      <c r="U890" s="760" t="s">
        <v>846</v>
      </c>
      <c r="V890" s="762" t="s">
        <v>846</v>
      </c>
      <c r="W890" s="760" t="s">
        <v>846</v>
      </c>
      <c r="X890" s="760" t="s">
        <v>3273</v>
      </c>
      <c r="Y890" s="763" t="s">
        <v>3265</v>
      </c>
    </row>
    <row r="891" spans="1:25" s="158" customFormat="1">
      <c r="A891" s="759">
        <v>2022</v>
      </c>
      <c r="B891" s="760" t="s">
        <v>5354</v>
      </c>
      <c r="C891" s="760" t="s">
        <v>5345</v>
      </c>
      <c r="D891" s="760" t="s">
        <v>3259</v>
      </c>
      <c r="E891" s="760" t="s">
        <v>3183</v>
      </c>
      <c r="F891" s="760" t="s">
        <v>1621</v>
      </c>
      <c r="G891" s="760">
        <v>3600000</v>
      </c>
      <c r="H891" s="760">
        <v>3600000</v>
      </c>
      <c r="I891" s="760" t="s">
        <v>846</v>
      </c>
      <c r="J891" s="760" t="s">
        <v>846</v>
      </c>
      <c r="K891" s="760" t="s">
        <v>3873</v>
      </c>
      <c r="L891" s="761">
        <v>44897</v>
      </c>
      <c r="M891" s="761">
        <v>44989</v>
      </c>
      <c r="N891" s="760">
        <v>0</v>
      </c>
      <c r="O891" s="760">
        <v>0</v>
      </c>
      <c r="P891" s="760" t="s">
        <v>5237</v>
      </c>
      <c r="Q891" s="760" t="s">
        <v>846</v>
      </c>
      <c r="R891" s="760" t="s">
        <v>846</v>
      </c>
      <c r="S891" s="761">
        <v>45067</v>
      </c>
      <c r="T891" s="760" t="s">
        <v>3263</v>
      </c>
      <c r="U891" s="760" t="s">
        <v>846</v>
      </c>
      <c r="V891" s="762" t="s">
        <v>846</v>
      </c>
      <c r="W891" s="760" t="s">
        <v>846</v>
      </c>
      <c r="X891" s="760" t="s">
        <v>3273</v>
      </c>
      <c r="Y891" s="763" t="s">
        <v>3265</v>
      </c>
    </row>
    <row r="892" spans="1:25" s="158" customFormat="1">
      <c r="A892" s="759">
        <v>2022</v>
      </c>
      <c r="B892" s="760" t="s">
        <v>5355</v>
      </c>
      <c r="C892" s="760" t="s">
        <v>5345</v>
      </c>
      <c r="D892" s="760" t="s">
        <v>3259</v>
      </c>
      <c r="E892" s="760" t="s">
        <v>3183</v>
      </c>
      <c r="F892" s="760" t="s">
        <v>5356</v>
      </c>
      <c r="G892" s="760">
        <v>3600000</v>
      </c>
      <c r="H892" s="760">
        <v>3600000</v>
      </c>
      <c r="I892" s="760" t="s">
        <v>846</v>
      </c>
      <c r="J892" s="760" t="s">
        <v>846</v>
      </c>
      <c r="K892" s="760" t="s">
        <v>3873</v>
      </c>
      <c r="L892" s="761">
        <v>44897</v>
      </c>
      <c r="M892" s="761">
        <v>44989</v>
      </c>
      <c r="N892" s="760">
        <v>0</v>
      </c>
      <c r="O892" s="760">
        <v>0</v>
      </c>
      <c r="P892" s="760" t="s">
        <v>5237</v>
      </c>
      <c r="Q892" s="760" t="s">
        <v>846</v>
      </c>
      <c r="R892" s="760" t="s">
        <v>846</v>
      </c>
      <c r="S892" s="761">
        <v>45067</v>
      </c>
      <c r="T892" s="760" t="s">
        <v>3263</v>
      </c>
      <c r="U892" s="760" t="s">
        <v>846</v>
      </c>
      <c r="V892" s="762" t="s">
        <v>846</v>
      </c>
      <c r="W892" s="760" t="s">
        <v>846</v>
      </c>
      <c r="X892" s="760" t="s">
        <v>3273</v>
      </c>
      <c r="Y892" s="763" t="s">
        <v>3265</v>
      </c>
    </row>
    <row r="893" spans="1:25" s="158" customFormat="1">
      <c r="A893" s="759">
        <v>2022</v>
      </c>
      <c r="B893" s="760" t="s">
        <v>5357</v>
      </c>
      <c r="C893" s="760" t="s">
        <v>5345</v>
      </c>
      <c r="D893" s="760" t="s">
        <v>3259</v>
      </c>
      <c r="E893" s="760" t="s">
        <v>3183</v>
      </c>
      <c r="F893" s="760" t="s">
        <v>5358</v>
      </c>
      <c r="G893" s="760">
        <v>3600000</v>
      </c>
      <c r="H893" s="760">
        <v>3600000</v>
      </c>
      <c r="I893" s="760" t="s">
        <v>846</v>
      </c>
      <c r="J893" s="760" t="s">
        <v>846</v>
      </c>
      <c r="K893" s="760" t="s">
        <v>3873</v>
      </c>
      <c r="L893" s="761">
        <v>44896</v>
      </c>
      <c r="M893" s="761">
        <v>44989</v>
      </c>
      <c r="N893" s="760">
        <v>0</v>
      </c>
      <c r="O893" s="760">
        <v>0</v>
      </c>
      <c r="P893" s="760" t="s">
        <v>5237</v>
      </c>
      <c r="Q893" s="760" t="s">
        <v>846</v>
      </c>
      <c r="R893" s="760" t="s">
        <v>846</v>
      </c>
      <c r="S893" s="761">
        <v>45065</v>
      </c>
      <c r="T893" s="760" t="s">
        <v>3263</v>
      </c>
      <c r="U893" s="760" t="s">
        <v>846</v>
      </c>
      <c r="V893" s="762" t="s">
        <v>846</v>
      </c>
      <c r="W893" s="760" t="s">
        <v>846</v>
      </c>
      <c r="X893" s="760" t="s">
        <v>3273</v>
      </c>
      <c r="Y893" s="763" t="s">
        <v>3265</v>
      </c>
    </row>
    <row r="894" spans="1:25" s="158" customFormat="1">
      <c r="A894" s="759">
        <v>2022</v>
      </c>
      <c r="B894" s="760" t="s">
        <v>5359</v>
      </c>
      <c r="C894" s="760" t="s">
        <v>5360</v>
      </c>
      <c r="D894" s="760" t="s">
        <v>3259</v>
      </c>
      <c r="E894" s="760" t="s">
        <v>3183</v>
      </c>
      <c r="F894" s="760" t="s">
        <v>5361</v>
      </c>
      <c r="G894" s="760">
        <v>2821500</v>
      </c>
      <c r="H894" s="760">
        <v>2821500</v>
      </c>
      <c r="I894" s="760" t="s">
        <v>846</v>
      </c>
      <c r="J894" s="760" t="s">
        <v>846</v>
      </c>
      <c r="K894" s="760" t="s">
        <v>5337</v>
      </c>
      <c r="L894" s="761">
        <v>44901</v>
      </c>
      <c r="M894" s="761">
        <v>44946</v>
      </c>
      <c r="N894" s="760">
        <v>0</v>
      </c>
      <c r="O894" s="760">
        <v>0</v>
      </c>
      <c r="P894" s="760" t="s">
        <v>1318</v>
      </c>
      <c r="Q894" s="760" t="s">
        <v>846</v>
      </c>
      <c r="R894" s="760" t="s">
        <v>846</v>
      </c>
      <c r="S894" s="761">
        <v>44741</v>
      </c>
      <c r="T894" s="760" t="s">
        <v>3263</v>
      </c>
      <c r="U894" s="760" t="s">
        <v>846</v>
      </c>
      <c r="V894" s="762" t="s">
        <v>846</v>
      </c>
      <c r="W894" s="760" t="s">
        <v>846</v>
      </c>
      <c r="X894" s="760" t="s">
        <v>3273</v>
      </c>
      <c r="Y894" s="763" t="s">
        <v>3265</v>
      </c>
    </row>
    <row r="895" spans="1:25" s="158" customFormat="1">
      <c r="A895" s="759">
        <v>2022</v>
      </c>
      <c r="B895" s="760" t="s">
        <v>5362</v>
      </c>
      <c r="C895" s="760" t="s">
        <v>5363</v>
      </c>
      <c r="D895" s="760" t="s">
        <v>3259</v>
      </c>
      <c r="E895" s="760" t="s">
        <v>3183</v>
      </c>
      <c r="F895" s="760" t="s">
        <v>5364</v>
      </c>
      <c r="G895" s="760">
        <v>3760000</v>
      </c>
      <c r="H895" s="760">
        <v>3760000</v>
      </c>
      <c r="I895" s="760" t="s">
        <v>846</v>
      </c>
      <c r="J895" s="760" t="s">
        <v>846</v>
      </c>
      <c r="K895" s="760" t="s">
        <v>3873</v>
      </c>
      <c r="L895" s="761">
        <v>44897</v>
      </c>
      <c r="M895" s="761">
        <v>44958</v>
      </c>
      <c r="N895" s="760">
        <v>0</v>
      </c>
      <c r="O895" s="760">
        <v>0</v>
      </c>
      <c r="P895" s="760" t="s">
        <v>137</v>
      </c>
      <c r="Q895" s="760" t="s">
        <v>846</v>
      </c>
      <c r="R895" s="760" t="s">
        <v>846</v>
      </c>
      <c r="S895" s="761">
        <v>45067</v>
      </c>
      <c r="T895" s="760" t="s">
        <v>3263</v>
      </c>
      <c r="U895" s="760" t="s">
        <v>846</v>
      </c>
      <c r="V895" s="762" t="s">
        <v>846</v>
      </c>
      <c r="W895" s="760" t="s">
        <v>846</v>
      </c>
      <c r="X895" s="760" t="s">
        <v>3273</v>
      </c>
      <c r="Y895" s="763" t="s">
        <v>3265</v>
      </c>
    </row>
    <row r="896" spans="1:25" s="158" customFormat="1">
      <c r="A896" s="759">
        <v>2022</v>
      </c>
      <c r="B896" s="760" t="s">
        <v>5365</v>
      </c>
      <c r="C896" s="760" t="s">
        <v>5366</v>
      </c>
      <c r="D896" s="760" t="s">
        <v>3259</v>
      </c>
      <c r="E896" s="760" t="s">
        <v>3183</v>
      </c>
      <c r="F896" s="760" t="s">
        <v>1607</v>
      </c>
      <c r="G896" s="760">
        <v>3760000</v>
      </c>
      <c r="H896" s="760">
        <v>3760000</v>
      </c>
      <c r="I896" s="760" t="s">
        <v>846</v>
      </c>
      <c r="J896" s="760" t="s">
        <v>846</v>
      </c>
      <c r="K896" s="760" t="s">
        <v>3873</v>
      </c>
      <c r="L896" s="761">
        <v>44896</v>
      </c>
      <c r="M896" s="761">
        <v>44957</v>
      </c>
      <c r="N896" s="760">
        <v>0</v>
      </c>
      <c r="O896" s="760">
        <v>0</v>
      </c>
      <c r="P896" s="760" t="s">
        <v>137</v>
      </c>
      <c r="Q896" s="760" t="s">
        <v>846</v>
      </c>
      <c r="R896" s="760" t="s">
        <v>846</v>
      </c>
      <c r="S896" s="761">
        <v>45141</v>
      </c>
      <c r="T896" s="760" t="s">
        <v>3263</v>
      </c>
      <c r="U896" s="760" t="s">
        <v>846</v>
      </c>
      <c r="V896" s="762" t="s">
        <v>846</v>
      </c>
      <c r="W896" s="760" t="s">
        <v>846</v>
      </c>
      <c r="X896" s="760" t="s">
        <v>3273</v>
      </c>
      <c r="Y896" s="763" t="s">
        <v>3265</v>
      </c>
    </row>
    <row r="897" spans="1:25" s="158" customFormat="1">
      <c r="A897" s="759">
        <v>2022</v>
      </c>
      <c r="B897" s="760" t="s">
        <v>5367</v>
      </c>
      <c r="C897" s="760" t="s">
        <v>5368</v>
      </c>
      <c r="D897" s="760" t="s">
        <v>3520</v>
      </c>
      <c r="E897" s="760" t="s">
        <v>3182</v>
      </c>
      <c r="F897" s="760" t="s">
        <v>5369</v>
      </c>
      <c r="G897" s="764"/>
      <c r="H897" s="760">
        <v>51765000</v>
      </c>
      <c r="I897" s="760" t="s">
        <v>846</v>
      </c>
      <c r="J897" s="760" t="s">
        <v>846</v>
      </c>
      <c r="K897" s="760" t="s">
        <v>3541</v>
      </c>
      <c r="L897" s="761">
        <v>44897</v>
      </c>
      <c r="M897" s="761">
        <v>45262</v>
      </c>
      <c r="N897" s="760">
        <v>0</v>
      </c>
      <c r="O897" s="760">
        <v>0</v>
      </c>
      <c r="P897" s="760" t="s">
        <v>67</v>
      </c>
      <c r="Q897" s="760" t="s">
        <v>846</v>
      </c>
      <c r="R897" s="760" t="s">
        <v>846</v>
      </c>
      <c r="S897" s="761">
        <v>45065</v>
      </c>
      <c r="T897" s="760" t="s">
        <v>3263</v>
      </c>
      <c r="U897" s="760" t="s">
        <v>846</v>
      </c>
      <c r="V897" s="762" t="s">
        <v>846</v>
      </c>
      <c r="W897" s="760" t="s">
        <v>846</v>
      </c>
      <c r="X897" s="760" t="s">
        <v>3273</v>
      </c>
      <c r="Y897" s="763" t="s">
        <v>3265</v>
      </c>
    </row>
    <row r="898" spans="1:25" s="158" customFormat="1">
      <c r="A898" s="759">
        <v>2022</v>
      </c>
      <c r="B898" s="760" t="s">
        <v>5370</v>
      </c>
      <c r="C898" s="760" t="s">
        <v>5366</v>
      </c>
      <c r="D898" s="760" t="s">
        <v>3259</v>
      </c>
      <c r="E898" s="760" t="s">
        <v>3183</v>
      </c>
      <c r="F898" s="760" t="s">
        <v>1605</v>
      </c>
      <c r="G898" s="760">
        <v>3760000</v>
      </c>
      <c r="H898" s="760">
        <v>3760000</v>
      </c>
      <c r="I898" s="760" t="s">
        <v>846</v>
      </c>
      <c r="J898" s="760" t="s">
        <v>846</v>
      </c>
      <c r="K898" s="760" t="s">
        <v>3873</v>
      </c>
      <c r="L898" s="761">
        <v>44897</v>
      </c>
      <c r="M898" s="761">
        <v>44958</v>
      </c>
      <c r="N898" s="760">
        <v>0</v>
      </c>
      <c r="O898" s="760">
        <v>0</v>
      </c>
      <c r="P898" s="760" t="s">
        <v>137</v>
      </c>
      <c r="Q898" s="760" t="s">
        <v>846</v>
      </c>
      <c r="R898" s="760" t="s">
        <v>846</v>
      </c>
      <c r="S898" s="761">
        <v>45067</v>
      </c>
      <c r="T898" s="760" t="s">
        <v>3263</v>
      </c>
      <c r="U898" s="760" t="s">
        <v>846</v>
      </c>
      <c r="V898" s="762" t="s">
        <v>846</v>
      </c>
      <c r="W898" s="760" t="s">
        <v>846</v>
      </c>
      <c r="X898" s="760" t="s">
        <v>3273</v>
      </c>
      <c r="Y898" s="763" t="s">
        <v>3265</v>
      </c>
    </row>
    <row r="899" spans="1:25" s="158" customFormat="1">
      <c r="A899" s="759">
        <v>2022</v>
      </c>
      <c r="B899" s="760" t="s">
        <v>5371</v>
      </c>
      <c r="C899" s="760" t="s">
        <v>5372</v>
      </c>
      <c r="D899" s="760" t="s">
        <v>3259</v>
      </c>
      <c r="E899" s="760" t="s">
        <v>3183</v>
      </c>
      <c r="F899" s="760" t="s">
        <v>5373</v>
      </c>
      <c r="G899" s="760">
        <v>3760000</v>
      </c>
      <c r="H899" s="760">
        <v>3760000</v>
      </c>
      <c r="I899" s="760" t="s">
        <v>846</v>
      </c>
      <c r="J899" s="760" t="s">
        <v>846</v>
      </c>
      <c r="K899" s="760" t="s">
        <v>3873</v>
      </c>
      <c r="L899" s="761">
        <v>44901</v>
      </c>
      <c r="M899" s="761">
        <v>44962</v>
      </c>
      <c r="N899" s="760">
        <v>0</v>
      </c>
      <c r="O899" s="760">
        <v>0</v>
      </c>
      <c r="P899" s="760" t="s">
        <v>137</v>
      </c>
      <c r="Q899" s="760" t="s">
        <v>846</v>
      </c>
      <c r="R899" s="760" t="s">
        <v>846</v>
      </c>
      <c r="S899" s="761">
        <v>45143</v>
      </c>
      <c r="T899" s="760" t="s">
        <v>3263</v>
      </c>
      <c r="U899" s="760" t="s">
        <v>846</v>
      </c>
      <c r="V899" s="762" t="s">
        <v>846</v>
      </c>
      <c r="W899" s="760" t="s">
        <v>846</v>
      </c>
      <c r="X899" s="760" t="s">
        <v>3273</v>
      </c>
      <c r="Y899" s="763" t="s">
        <v>3265</v>
      </c>
    </row>
    <row r="900" spans="1:25" s="158" customFormat="1">
      <c r="A900" s="759">
        <v>2022</v>
      </c>
      <c r="B900" s="760" t="s">
        <v>5374</v>
      </c>
      <c r="C900" s="760" t="s">
        <v>5375</v>
      </c>
      <c r="D900" s="760" t="s">
        <v>3259</v>
      </c>
      <c r="E900" s="760" t="s">
        <v>3183</v>
      </c>
      <c r="F900" s="760" t="s">
        <v>1617</v>
      </c>
      <c r="G900" s="760">
        <v>3760000</v>
      </c>
      <c r="H900" s="760">
        <v>3760000</v>
      </c>
      <c r="I900" s="760" t="s">
        <v>846</v>
      </c>
      <c r="J900" s="760" t="s">
        <v>846</v>
      </c>
      <c r="K900" s="760" t="s">
        <v>3873</v>
      </c>
      <c r="L900" s="761">
        <v>44902</v>
      </c>
      <c r="M900" s="761">
        <v>44963</v>
      </c>
      <c r="N900" s="760">
        <v>0</v>
      </c>
      <c r="O900" s="760">
        <v>0</v>
      </c>
      <c r="P900" s="760" t="s">
        <v>137</v>
      </c>
      <c r="Q900" s="760" t="s">
        <v>846</v>
      </c>
      <c r="R900" s="760" t="s">
        <v>846</v>
      </c>
      <c r="S900" s="761">
        <v>45146</v>
      </c>
      <c r="T900" s="760" t="s">
        <v>3263</v>
      </c>
      <c r="U900" s="760" t="s">
        <v>846</v>
      </c>
      <c r="V900" s="762" t="s">
        <v>846</v>
      </c>
      <c r="W900" s="760" t="s">
        <v>846</v>
      </c>
      <c r="X900" s="760" t="s">
        <v>3273</v>
      </c>
      <c r="Y900" s="763" t="s">
        <v>3265</v>
      </c>
    </row>
    <row r="901" spans="1:25" s="158" customFormat="1">
      <c r="A901" s="759">
        <v>2022</v>
      </c>
      <c r="B901" s="760" t="s">
        <v>5376</v>
      </c>
      <c r="C901" s="760" t="s">
        <v>5375</v>
      </c>
      <c r="D901" s="760" t="s">
        <v>3259</v>
      </c>
      <c r="E901" s="760" t="s">
        <v>3183</v>
      </c>
      <c r="F901" s="760" t="s">
        <v>5377</v>
      </c>
      <c r="G901" s="760">
        <v>3760000</v>
      </c>
      <c r="H901" s="760">
        <v>3760000</v>
      </c>
      <c r="I901" s="760" t="s">
        <v>846</v>
      </c>
      <c r="J901" s="760" t="s">
        <v>846</v>
      </c>
      <c r="K901" s="760" t="s">
        <v>3873</v>
      </c>
      <c r="L901" s="761">
        <v>44901</v>
      </c>
      <c r="M901" s="761">
        <v>44962</v>
      </c>
      <c r="N901" s="760">
        <v>0</v>
      </c>
      <c r="O901" s="760">
        <v>0</v>
      </c>
      <c r="P901" s="760" t="s">
        <v>137</v>
      </c>
      <c r="Q901" s="760" t="s">
        <v>846</v>
      </c>
      <c r="R901" s="760" t="s">
        <v>846</v>
      </c>
      <c r="S901" s="761">
        <v>45146</v>
      </c>
      <c r="T901" s="760" t="s">
        <v>3263</v>
      </c>
      <c r="U901" s="760" t="s">
        <v>846</v>
      </c>
      <c r="V901" s="762" t="s">
        <v>846</v>
      </c>
      <c r="W901" s="760" t="s">
        <v>846</v>
      </c>
      <c r="X901" s="760" t="s">
        <v>3273</v>
      </c>
      <c r="Y901" s="763" t="s">
        <v>3265</v>
      </c>
    </row>
    <row r="902" spans="1:25" s="158" customFormat="1">
      <c r="A902" s="759">
        <v>2022</v>
      </c>
      <c r="B902" s="760" t="s">
        <v>5378</v>
      </c>
      <c r="C902" s="760" t="s">
        <v>5379</v>
      </c>
      <c r="D902" s="760" t="s">
        <v>3923</v>
      </c>
      <c r="E902" s="760" t="s">
        <v>3183</v>
      </c>
      <c r="F902" s="760" t="s">
        <v>5380</v>
      </c>
      <c r="G902" s="764"/>
      <c r="H902" s="760">
        <v>584677363</v>
      </c>
      <c r="I902" s="760" t="s">
        <v>846</v>
      </c>
      <c r="J902" s="760" t="s">
        <v>846</v>
      </c>
      <c r="K902" s="760" t="s">
        <v>3528</v>
      </c>
      <c r="L902" s="761">
        <v>44937</v>
      </c>
      <c r="M902" s="761">
        <v>45179</v>
      </c>
      <c r="N902" s="760">
        <v>0</v>
      </c>
      <c r="O902" s="760">
        <v>0</v>
      </c>
      <c r="P902" s="760" t="s">
        <v>5381</v>
      </c>
      <c r="Q902" s="760" t="s">
        <v>846</v>
      </c>
      <c r="R902" s="760" t="s">
        <v>846</v>
      </c>
      <c r="S902" s="761">
        <v>45146</v>
      </c>
      <c r="T902" s="760" t="s">
        <v>3263</v>
      </c>
      <c r="U902" s="760" t="s">
        <v>846</v>
      </c>
      <c r="V902" s="762" t="s">
        <v>846</v>
      </c>
      <c r="W902" s="760" t="s">
        <v>846</v>
      </c>
      <c r="X902" s="760" t="s">
        <v>3273</v>
      </c>
      <c r="Y902" s="763" t="s">
        <v>3265</v>
      </c>
    </row>
    <row r="903" spans="1:25" s="158" customFormat="1">
      <c r="A903" s="759">
        <v>2022</v>
      </c>
      <c r="B903" s="760" t="s">
        <v>5382</v>
      </c>
      <c r="C903" s="760" t="s">
        <v>5383</v>
      </c>
      <c r="D903" s="760" t="s">
        <v>3923</v>
      </c>
      <c r="E903" s="760" t="s">
        <v>3183</v>
      </c>
      <c r="F903" s="760" t="s">
        <v>2077</v>
      </c>
      <c r="G903" s="764"/>
      <c r="H903" s="760">
        <v>397237912</v>
      </c>
      <c r="I903" s="760" t="s">
        <v>846</v>
      </c>
      <c r="J903" s="760" t="s">
        <v>846</v>
      </c>
      <c r="K903" s="760" t="s">
        <v>5384</v>
      </c>
      <c r="L903" s="761">
        <v>44911</v>
      </c>
      <c r="M903" s="761">
        <v>45261</v>
      </c>
      <c r="N903" s="760">
        <v>0</v>
      </c>
      <c r="O903" s="760">
        <v>107</v>
      </c>
      <c r="P903" s="760" t="s">
        <v>5385</v>
      </c>
      <c r="Q903" s="760" t="s">
        <v>846</v>
      </c>
      <c r="R903" s="760" t="s">
        <v>846</v>
      </c>
      <c r="S903" s="761">
        <v>46377</v>
      </c>
      <c r="T903" s="760" t="s">
        <v>3803</v>
      </c>
      <c r="U903" s="760" t="s">
        <v>4314</v>
      </c>
      <c r="V903" s="762" t="s">
        <v>4314</v>
      </c>
      <c r="W903" s="760" t="s">
        <v>4315</v>
      </c>
      <c r="X903" s="760" t="s">
        <v>3273</v>
      </c>
      <c r="Y903" s="763" t="s">
        <v>3265</v>
      </c>
    </row>
    <row r="904" spans="1:25" s="158" customFormat="1">
      <c r="A904" s="759">
        <v>2022</v>
      </c>
      <c r="B904" s="760" t="s">
        <v>5386</v>
      </c>
      <c r="C904" s="760" t="s">
        <v>5387</v>
      </c>
      <c r="D904" s="760" t="s">
        <v>3259</v>
      </c>
      <c r="E904" s="760" t="s">
        <v>3183</v>
      </c>
      <c r="F904" s="760" t="s">
        <v>5388</v>
      </c>
      <c r="G904" s="760">
        <v>4090500</v>
      </c>
      <c r="H904" s="760">
        <v>4090500</v>
      </c>
      <c r="I904" s="760" t="s">
        <v>846</v>
      </c>
      <c r="J904" s="760" t="s">
        <v>846</v>
      </c>
      <c r="K904" s="760" t="s">
        <v>5337</v>
      </c>
      <c r="L904" s="761">
        <v>44907</v>
      </c>
      <c r="M904" s="761">
        <v>44952</v>
      </c>
      <c r="N904" s="760">
        <v>0</v>
      </c>
      <c r="O904" s="760">
        <v>0</v>
      </c>
      <c r="P904" s="760" t="s">
        <v>56</v>
      </c>
      <c r="Q904" s="760" t="s">
        <v>846</v>
      </c>
      <c r="R904" s="760" t="s">
        <v>846</v>
      </c>
      <c r="S904" s="761">
        <v>45067</v>
      </c>
      <c r="T904" s="760" t="s">
        <v>3263</v>
      </c>
      <c r="U904" s="760" t="s">
        <v>846</v>
      </c>
      <c r="V904" s="762" t="s">
        <v>846</v>
      </c>
      <c r="W904" s="760" t="s">
        <v>846</v>
      </c>
      <c r="X904" s="760" t="s">
        <v>3273</v>
      </c>
      <c r="Y904" s="763" t="s">
        <v>3265</v>
      </c>
    </row>
    <row r="905" spans="1:25" s="158" customFormat="1">
      <c r="A905" s="759">
        <v>2022</v>
      </c>
      <c r="B905" s="760" t="s">
        <v>5389</v>
      </c>
      <c r="C905" s="760" t="s">
        <v>5390</v>
      </c>
      <c r="D905" s="760" t="s">
        <v>3259</v>
      </c>
      <c r="E905" s="760" t="s">
        <v>3183</v>
      </c>
      <c r="F905" s="760" t="s">
        <v>1267</v>
      </c>
      <c r="G905" s="760">
        <v>2500000</v>
      </c>
      <c r="H905" s="760">
        <v>2500000</v>
      </c>
      <c r="I905" s="760" t="s">
        <v>846</v>
      </c>
      <c r="J905" s="760" t="s">
        <v>846</v>
      </c>
      <c r="K905" s="760" t="s">
        <v>3815</v>
      </c>
      <c r="L905" s="761">
        <v>44910</v>
      </c>
      <c r="M905" s="761">
        <v>44940</v>
      </c>
      <c r="N905" s="760">
        <v>0</v>
      </c>
      <c r="O905" s="760">
        <v>0</v>
      </c>
      <c r="P905" s="760" t="s">
        <v>228</v>
      </c>
      <c r="Q905" s="760" t="s">
        <v>846</v>
      </c>
      <c r="R905" s="760" t="s">
        <v>846</v>
      </c>
      <c r="S905" s="761">
        <v>45124</v>
      </c>
      <c r="T905" s="760" t="s">
        <v>3263</v>
      </c>
      <c r="U905" s="760" t="s">
        <v>846</v>
      </c>
      <c r="V905" s="762" t="s">
        <v>846</v>
      </c>
      <c r="W905" s="760" t="s">
        <v>846</v>
      </c>
      <c r="X905" s="760" t="s">
        <v>3273</v>
      </c>
      <c r="Y905" s="763" t="s">
        <v>3265</v>
      </c>
    </row>
    <row r="906" spans="1:25" s="158" customFormat="1">
      <c r="A906" s="759">
        <v>2022</v>
      </c>
      <c r="B906" s="760" t="s">
        <v>5391</v>
      </c>
      <c r="C906" s="760" t="s">
        <v>5392</v>
      </c>
      <c r="D906" s="760" t="s">
        <v>3923</v>
      </c>
      <c r="E906" s="760" t="s">
        <v>3183</v>
      </c>
      <c r="F906" s="760" t="s">
        <v>2209</v>
      </c>
      <c r="G906" s="764"/>
      <c r="H906" s="760">
        <v>515087457</v>
      </c>
      <c r="I906" s="760" t="s">
        <v>846</v>
      </c>
      <c r="J906" s="760" t="s">
        <v>846</v>
      </c>
      <c r="K906" s="760" t="s">
        <v>3528</v>
      </c>
      <c r="L906" s="761" t="s">
        <v>5393</v>
      </c>
      <c r="M906" s="761">
        <v>45226</v>
      </c>
      <c r="N906" s="760">
        <v>0</v>
      </c>
      <c r="O906" s="760">
        <v>60</v>
      </c>
      <c r="P906" s="760" t="s">
        <v>5394</v>
      </c>
      <c r="Q906" s="760" t="s">
        <v>846</v>
      </c>
      <c r="R906" s="760" t="s">
        <v>846</v>
      </c>
      <c r="S906" s="761">
        <v>45161</v>
      </c>
      <c r="T906" s="760" t="s">
        <v>3263</v>
      </c>
      <c r="U906" s="760" t="s">
        <v>846</v>
      </c>
      <c r="V906" s="762" t="s">
        <v>846</v>
      </c>
      <c r="W906" s="760" t="s">
        <v>846</v>
      </c>
      <c r="X906" s="760" t="s">
        <v>3273</v>
      </c>
      <c r="Y906" s="763" t="s">
        <v>3265</v>
      </c>
    </row>
    <row r="907" spans="1:25" s="158" customFormat="1">
      <c r="A907" s="759">
        <v>2022</v>
      </c>
      <c r="B907" s="760" t="s">
        <v>5395</v>
      </c>
      <c r="C907" s="760" t="s">
        <v>5396</v>
      </c>
      <c r="D907" s="760" t="s">
        <v>3520</v>
      </c>
      <c r="E907" s="760" t="s">
        <v>3183</v>
      </c>
      <c r="F907" s="760" t="s">
        <v>5397</v>
      </c>
      <c r="G907" s="764"/>
      <c r="H907" s="760">
        <v>159611908</v>
      </c>
      <c r="I907" s="760" t="s">
        <v>846</v>
      </c>
      <c r="J907" s="760" t="s">
        <v>846</v>
      </c>
      <c r="K907" s="760" t="s">
        <v>3537</v>
      </c>
      <c r="L907" s="761">
        <v>44967</v>
      </c>
      <c r="M907" s="761">
        <v>45178</v>
      </c>
      <c r="N907" s="760">
        <v>0</v>
      </c>
      <c r="O907" s="760">
        <v>60</v>
      </c>
      <c r="P907" s="760" t="s">
        <v>5398</v>
      </c>
      <c r="Q907" s="760" t="s">
        <v>846</v>
      </c>
      <c r="R907" s="760" t="s">
        <v>846</v>
      </c>
      <c r="S907" s="761">
        <v>46164</v>
      </c>
      <c r="T907" s="760" t="s">
        <v>3803</v>
      </c>
      <c r="U907" s="760" t="s">
        <v>4314</v>
      </c>
      <c r="V907" s="762" t="s">
        <v>4314</v>
      </c>
      <c r="W907" s="760" t="s">
        <v>4315</v>
      </c>
      <c r="X907" s="760" t="s">
        <v>3273</v>
      </c>
      <c r="Y907" s="763" t="s">
        <v>3265</v>
      </c>
    </row>
    <row r="908" spans="1:25" s="158" customFormat="1">
      <c r="A908" s="759">
        <v>2022</v>
      </c>
      <c r="B908" s="760" t="s">
        <v>5399</v>
      </c>
      <c r="C908" s="760" t="s">
        <v>5400</v>
      </c>
      <c r="D908" s="760" t="s">
        <v>3526</v>
      </c>
      <c r="E908" s="760" t="s">
        <v>3183</v>
      </c>
      <c r="F908" s="760" t="s">
        <v>5401</v>
      </c>
      <c r="G908" s="764"/>
      <c r="H908" s="760">
        <v>17000000</v>
      </c>
      <c r="I908" s="760" t="s">
        <v>846</v>
      </c>
      <c r="J908" s="760" t="s">
        <v>846</v>
      </c>
      <c r="K908" s="760" t="s">
        <v>3821</v>
      </c>
      <c r="L908" s="761">
        <v>44946</v>
      </c>
      <c r="M908" s="761"/>
      <c r="N908" s="760">
        <v>0</v>
      </c>
      <c r="O908" s="760">
        <v>0</v>
      </c>
      <c r="P908" s="760" t="s">
        <v>5402</v>
      </c>
      <c r="Q908" s="760" t="s">
        <v>846</v>
      </c>
      <c r="R908" s="760" t="s">
        <v>846</v>
      </c>
      <c r="S908" s="761">
        <v>45199</v>
      </c>
      <c r="T908" s="760" t="s">
        <v>3263</v>
      </c>
      <c r="U908" s="760" t="s">
        <v>837</v>
      </c>
      <c r="V908" s="762">
        <v>45153</v>
      </c>
      <c r="W908" s="760" t="s">
        <v>3265</v>
      </c>
      <c r="X908" s="760" t="s">
        <v>3523</v>
      </c>
      <c r="Y908" s="763" t="s">
        <v>3265</v>
      </c>
    </row>
    <row r="909" spans="1:25" s="158" customFormat="1">
      <c r="A909" s="759">
        <v>2022</v>
      </c>
      <c r="B909" s="760" t="s">
        <v>2157</v>
      </c>
      <c r="C909" s="760" t="s">
        <v>5403</v>
      </c>
      <c r="D909" s="760" t="s">
        <v>3259</v>
      </c>
      <c r="E909" s="760" t="s">
        <v>3183</v>
      </c>
      <c r="F909" s="760" t="s">
        <v>5404</v>
      </c>
      <c r="G909" s="764"/>
      <c r="H909" s="760">
        <v>313190339</v>
      </c>
      <c r="I909" s="760" t="s">
        <v>846</v>
      </c>
      <c r="J909" s="760" t="s">
        <v>846</v>
      </c>
      <c r="K909" s="760" t="s">
        <v>3802</v>
      </c>
      <c r="L909" s="761">
        <v>44964</v>
      </c>
      <c r="M909" s="761">
        <v>45266</v>
      </c>
      <c r="N909" s="760">
        <v>0</v>
      </c>
      <c r="O909" s="760">
        <v>90</v>
      </c>
      <c r="P909" s="760" t="s">
        <v>5405</v>
      </c>
      <c r="Q909" s="760" t="s">
        <v>846</v>
      </c>
      <c r="R909" s="760" t="s">
        <v>846</v>
      </c>
      <c r="S909" s="761">
        <v>45354</v>
      </c>
      <c r="T909" s="760" t="s">
        <v>3803</v>
      </c>
      <c r="U909" s="760" t="s">
        <v>4314</v>
      </c>
      <c r="V909" s="762" t="s">
        <v>4314</v>
      </c>
      <c r="W909" s="760" t="s">
        <v>4315</v>
      </c>
      <c r="X909" s="760" t="s">
        <v>3273</v>
      </c>
      <c r="Y909" s="763" t="s">
        <v>3265</v>
      </c>
    </row>
    <row r="910" spans="1:25" s="158" customFormat="1">
      <c r="A910" s="759">
        <v>2022</v>
      </c>
      <c r="B910" s="760" t="s">
        <v>2100</v>
      </c>
      <c r="C910" s="760" t="s">
        <v>5406</v>
      </c>
      <c r="D910" s="760" t="s">
        <v>3520</v>
      </c>
      <c r="E910" s="760" t="s">
        <v>3183</v>
      </c>
      <c r="F910" s="760" t="s">
        <v>2102</v>
      </c>
      <c r="G910" s="764"/>
      <c r="H910" s="760">
        <v>280959622</v>
      </c>
      <c r="I910" s="760" t="s">
        <v>846</v>
      </c>
      <c r="J910" s="760" t="s">
        <v>846</v>
      </c>
      <c r="K910" s="760" t="s">
        <v>3821</v>
      </c>
      <c r="L910" s="761">
        <v>44979</v>
      </c>
      <c r="M910" s="761">
        <v>45174</v>
      </c>
      <c r="N910" s="760">
        <v>0</v>
      </c>
      <c r="O910" s="760">
        <v>45</v>
      </c>
      <c r="P910" s="760" t="s">
        <v>5407</v>
      </c>
      <c r="Q910" s="760" t="s">
        <v>846</v>
      </c>
      <c r="R910" s="760" t="s">
        <v>846</v>
      </c>
      <c r="S910" s="761">
        <v>45433</v>
      </c>
      <c r="T910" s="760" t="s">
        <v>3803</v>
      </c>
      <c r="U910" s="760" t="s">
        <v>837</v>
      </c>
      <c r="V910" s="762">
        <v>45252</v>
      </c>
      <c r="W910" s="760" t="s">
        <v>3265</v>
      </c>
      <c r="X910" s="760" t="s">
        <v>3523</v>
      </c>
      <c r="Y910" s="763" t="s">
        <v>3265</v>
      </c>
    </row>
    <row r="911" spans="1:25" s="158" customFormat="1">
      <c r="A911" s="759">
        <v>2022</v>
      </c>
      <c r="B911" s="760" t="s">
        <v>5408</v>
      </c>
      <c r="C911" s="760" t="s">
        <v>5409</v>
      </c>
      <c r="D911" s="760" t="s">
        <v>3520</v>
      </c>
      <c r="E911" s="760" t="s">
        <v>3183</v>
      </c>
      <c r="F911" s="760" t="s">
        <v>5410</v>
      </c>
      <c r="G911" s="764"/>
      <c r="H911" s="760">
        <v>75615691</v>
      </c>
      <c r="I911" s="760" t="s">
        <v>846</v>
      </c>
      <c r="J911" s="760" t="s">
        <v>846</v>
      </c>
      <c r="K911" s="760" t="s">
        <v>3821</v>
      </c>
      <c r="L911" s="761">
        <v>44949</v>
      </c>
      <c r="M911" s="761"/>
      <c r="N911" s="760">
        <v>0</v>
      </c>
      <c r="O911" s="760">
        <v>0</v>
      </c>
      <c r="P911" s="760" t="s">
        <v>5411</v>
      </c>
      <c r="Q911" s="760" t="s">
        <v>846</v>
      </c>
      <c r="R911" s="760" t="s">
        <v>846</v>
      </c>
      <c r="S911" s="761">
        <v>46112</v>
      </c>
      <c r="T911" s="760" t="s">
        <v>3803</v>
      </c>
      <c r="U911" s="760" t="s">
        <v>837</v>
      </c>
      <c r="V911" s="762">
        <v>45252</v>
      </c>
      <c r="W911" s="760" t="s">
        <v>3265</v>
      </c>
      <c r="X911" s="760" t="s">
        <v>3523</v>
      </c>
      <c r="Y911" s="763" t="s">
        <v>3265</v>
      </c>
    </row>
    <row r="912" spans="1:25" s="158" customFormat="1">
      <c r="A912" s="759">
        <v>2022</v>
      </c>
      <c r="B912" s="760" t="s">
        <v>5412</v>
      </c>
      <c r="C912" s="760" t="s">
        <v>5413</v>
      </c>
      <c r="D912" s="760" t="s">
        <v>3520</v>
      </c>
      <c r="E912" s="760" t="s">
        <v>3183</v>
      </c>
      <c r="F912" s="760" t="s">
        <v>5414</v>
      </c>
      <c r="G912" s="764"/>
      <c r="H912" s="760">
        <v>116672000</v>
      </c>
      <c r="I912" s="760" t="s">
        <v>846</v>
      </c>
      <c r="J912" s="760" t="s">
        <v>846</v>
      </c>
      <c r="K912" s="760" t="s">
        <v>3276</v>
      </c>
      <c r="L912" s="761">
        <v>44958</v>
      </c>
      <c r="M912" s="761">
        <v>45182</v>
      </c>
      <c r="N912" s="760">
        <v>0</v>
      </c>
      <c r="O912" s="760">
        <v>30</v>
      </c>
      <c r="P912" s="760" t="s">
        <v>5415</v>
      </c>
      <c r="Q912" s="760" t="s">
        <v>846</v>
      </c>
      <c r="R912" s="760" t="s">
        <v>846</v>
      </c>
      <c r="S912" s="761">
        <v>46250</v>
      </c>
      <c r="T912" s="760" t="s">
        <v>3803</v>
      </c>
      <c r="U912" s="760" t="s">
        <v>4314</v>
      </c>
      <c r="V912" s="762" t="s">
        <v>4314</v>
      </c>
      <c r="W912" s="760" t="s">
        <v>4315</v>
      </c>
      <c r="X912" s="760" t="s">
        <v>3273</v>
      </c>
      <c r="Y912" s="763" t="s">
        <v>3265</v>
      </c>
    </row>
    <row r="913" spans="1:25" s="158" customFormat="1">
      <c r="A913" s="759">
        <v>2022</v>
      </c>
      <c r="B913" s="760" t="s">
        <v>5416</v>
      </c>
      <c r="C913" s="760" t="s">
        <v>5148</v>
      </c>
      <c r="D913" s="760" t="s">
        <v>3526</v>
      </c>
      <c r="E913" s="760" t="s">
        <v>3183</v>
      </c>
      <c r="F913" s="760" t="s">
        <v>5151</v>
      </c>
      <c r="G913" s="764"/>
      <c r="H913" s="760">
        <v>8006300</v>
      </c>
      <c r="I913" s="760" t="s">
        <v>846</v>
      </c>
      <c r="J913" s="760" t="s">
        <v>846</v>
      </c>
      <c r="K913" s="760" t="s">
        <v>3873</v>
      </c>
      <c r="L913" s="761" t="s">
        <v>5417</v>
      </c>
      <c r="M913" s="761">
        <v>44982</v>
      </c>
      <c r="N913" s="760">
        <v>0</v>
      </c>
      <c r="O913" s="760">
        <v>0</v>
      </c>
      <c r="P913" s="760" t="s">
        <v>3561</v>
      </c>
      <c r="Q913" s="760" t="s">
        <v>846</v>
      </c>
      <c r="R913" s="760" t="s">
        <v>846</v>
      </c>
      <c r="S913" s="761">
        <v>45225</v>
      </c>
      <c r="T913" s="760" t="s">
        <v>3263</v>
      </c>
      <c r="U913" s="760" t="s">
        <v>846</v>
      </c>
      <c r="V913" s="762" t="s">
        <v>846</v>
      </c>
      <c r="W913" s="760" t="s">
        <v>846</v>
      </c>
      <c r="X913" s="760" t="s">
        <v>3273</v>
      </c>
      <c r="Y913" s="763" t="s">
        <v>3265</v>
      </c>
    </row>
    <row r="914" spans="1:25" s="158" customFormat="1">
      <c r="A914" s="759">
        <v>2022</v>
      </c>
      <c r="B914" s="760" t="s">
        <v>5418</v>
      </c>
      <c r="C914" s="760" t="s">
        <v>5419</v>
      </c>
      <c r="D914" s="760" t="s">
        <v>3520</v>
      </c>
      <c r="E914" s="760" t="s">
        <v>3183</v>
      </c>
      <c r="F914" s="760" t="s">
        <v>2350</v>
      </c>
      <c r="G914" s="764"/>
      <c r="H914" s="760">
        <v>255720000</v>
      </c>
      <c r="I914" s="760" t="s">
        <v>846</v>
      </c>
      <c r="J914" s="760" t="s">
        <v>846</v>
      </c>
      <c r="K914" s="760" t="s">
        <v>3261</v>
      </c>
      <c r="L914" s="761">
        <v>44964</v>
      </c>
      <c r="M914" s="761"/>
      <c r="N914" s="760">
        <v>0</v>
      </c>
      <c r="O914" s="760">
        <v>0</v>
      </c>
      <c r="P914" s="760" t="s">
        <v>5420</v>
      </c>
      <c r="Q914" s="760" t="s">
        <v>846</v>
      </c>
      <c r="R914" s="760" t="s">
        <v>846</v>
      </c>
      <c r="S914" s="761">
        <v>46246</v>
      </c>
      <c r="T914" s="760" t="s">
        <v>3803</v>
      </c>
      <c r="U914" s="760" t="s">
        <v>837</v>
      </c>
      <c r="V914" s="762">
        <v>45223</v>
      </c>
      <c r="W914" s="760" t="s">
        <v>3265</v>
      </c>
      <c r="X914" s="760" t="s">
        <v>3523</v>
      </c>
      <c r="Y914" s="763" t="s">
        <v>3265</v>
      </c>
    </row>
    <row r="915" spans="1:25" s="158" customFormat="1">
      <c r="A915" s="759">
        <v>2022</v>
      </c>
      <c r="B915" s="760" t="s">
        <v>5421</v>
      </c>
      <c r="C915" s="760" t="s">
        <v>5422</v>
      </c>
      <c r="D915" s="760" t="s">
        <v>3520</v>
      </c>
      <c r="E915" s="760" t="s">
        <v>3183</v>
      </c>
      <c r="F915" s="760" t="s">
        <v>2193</v>
      </c>
      <c r="G915" s="764"/>
      <c r="H915" s="760">
        <v>175000000</v>
      </c>
      <c r="I915" s="760" t="s">
        <v>846</v>
      </c>
      <c r="J915" s="760" t="s">
        <v>846</v>
      </c>
      <c r="K915" s="760" t="s">
        <v>3821</v>
      </c>
      <c r="L915" s="761">
        <v>44945</v>
      </c>
      <c r="M915" s="761"/>
      <c r="N915" s="760">
        <v>0</v>
      </c>
      <c r="O915" s="760">
        <v>0</v>
      </c>
      <c r="P915" s="760" t="s">
        <v>5423</v>
      </c>
      <c r="Q915" s="760" t="s">
        <v>846</v>
      </c>
      <c r="R915" s="760" t="s">
        <v>846</v>
      </c>
      <c r="S915" s="761">
        <v>45596</v>
      </c>
      <c r="T915" s="760" t="s">
        <v>3803</v>
      </c>
      <c r="U915" s="760" t="s">
        <v>837</v>
      </c>
      <c r="V915" s="762">
        <v>45092</v>
      </c>
      <c r="W915" s="760" t="s">
        <v>3265</v>
      </c>
      <c r="X915" s="760" t="s">
        <v>3523</v>
      </c>
      <c r="Y915" s="763" t="s">
        <v>3265</v>
      </c>
    </row>
    <row r="916" spans="1:25" s="158" customFormat="1">
      <c r="A916" s="759">
        <v>2022</v>
      </c>
      <c r="B916" s="760" t="s">
        <v>5421</v>
      </c>
      <c r="C916" s="760" t="s">
        <v>5424</v>
      </c>
      <c r="D916" s="760" t="s">
        <v>3520</v>
      </c>
      <c r="E916" s="760" t="s">
        <v>3183</v>
      </c>
      <c r="F916" s="760" t="s">
        <v>2364</v>
      </c>
      <c r="G916" s="764"/>
      <c r="H916" s="760">
        <v>105000000</v>
      </c>
      <c r="I916" s="760" t="s">
        <v>846</v>
      </c>
      <c r="J916" s="760" t="s">
        <v>846</v>
      </c>
      <c r="K916" s="760" t="s">
        <v>3821</v>
      </c>
      <c r="L916" s="761">
        <v>44944</v>
      </c>
      <c r="M916" s="761">
        <v>45033</v>
      </c>
      <c r="N916" s="760">
        <v>0</v>
      </c>
      <c r="O916" s="760">
        <v>0</v>
      </c>
      <c r="P916" s="760" t="s">
        <v>5423</v>
      </c>
      <c r="Q916" s="760" t="s">
        <v>846</v>
      </c>
      <c r="R916" s="760" t="s">
        <v>846</v>
      </c>
      <c r="S916" s="761">
        <v>45382</v>
      </c>
      <c r="T916" s="760" t="s">
        <v>3803</v>
      </c>
      <c r="U916" s="760" t="s">
        <v>837</v>
      </c>
      <c r="V916" s="762">
        <v>45056</v>
      </c>
      <c r="W916" s="760" t="s">
        <v>3265</v>
      </c>
      <c r="X916" s="760" t="s">
        <v>3340</v>
      </c>
      <c r="Y916" s="763" t="s">
        <v>3265</v>
      </c>
    </row>
    <row r="917" spans="1:25" s="158" customFormat="1">
      <c r="A917" s="759">
        <v>2022</v>
      </c>
      <c r="B917" s="760" t="s">
        <v>5425</v>
      </c>
      <c r="C917" s="760" t="s">
        <v>5426</v>
      </c>
      <c r="D917" s="760" t="s">
        <v>3520</v>
      </c>
      <c r="E917" s="760" t="s">
        <v>3183</v>
      </c>
      <c r="F917" s="760" t="s">
        <v>5427</v>
      </c>
      <c r="G917" s="764"/>
      <c r="H917" s="760">
        <v>280000000</v>
      </c>
      <c r="I917" s="760" t="s">
        <v>846</v>
      </c>
      <c r="J917" s="760" t="s">
        <v>846</v>
      </c>
      <c r="K917" s="760" t="s">
        <v>3261</v>
      </c>
      <c r="L917" s="761">
        <v>44943</v>
      </c>
      <c r="M917" s="761">
        <v>45185</v>
      </c>
      <c r="N917" s="760">
        <v>0</v>
      </c>
      <c r="O917" s="760">
        <v>60</v>
      </c>
      <c r="P917" s="760" t="s">
        <v>5428</v>
      </c>
      <c r="Q917" s="760" t="s">
        <v>846</v>
      </c>
      <c r="R917" s="760" t="s">
        <v>846</v>
      </c>
      <c r="S917" s="761">
        <v>45016</v>
      </c>
      <c r="T917" s="760" t="s">
        <v>3263</v>
      </c>
      <c r="U917" s="760" t="s">
        <v>4314</v>
      </c>
      <c r="V917" s="762" t="s">
        <v>4314</v>
      </c>
      <c r="W917" s="760" t="s">
        <v>4315</v>
      </c>
      <c r="X917" s="760" t="s">
        <v>3273</v>
      </c>
      <c r="Y917" s="763" t="s">
        <v>3265</v>
      </c>
    </row>
    <row r="918" spans="1:25" s="158" customFormat="1">
      <c r="A918" s="759">
        <v>2022</v>
      </c>
      <c r="B918" s="760" t="s">
        <v>2259</v>
      </c>
      <c r="C918" s="760" t="s">
        <v>5429</v>
      </c>
      <c r="D918" s="760" t="s">
        <v>3259</v>
      </c>
      <c r="E918" s="760" t="s">
        <v>3183</v>
      </c>
      <c r="F918" s="760" t="s">
        <v>5430</v>
      </c>
      <c r="G918" s="764"/>
      <c r="H918" s="760">
        <v>170300000</v>
      </c>
      <c r="I918" s="760" t="s">
        <v>846</v>
      </c>
      <c r="J918" s="760" t="s">
        <v>846</v>
      </c>
      <c r="K918" s="760" t="s">
        <v>3271</v>
      </c>
      <c r="L918" s="761">
        <v>45035</v>
      </c>
      <c r="M918" s="761">
        <v>45187</v>
      </c>
      <c r="N918" s="760">
        <v>0</v>
      </c>
      <c r="O918" s="760">
        <v>30</v>
      </c>
      <c r="P918" s="760" t="s">
        <v>5431</v>
      </c>
      <c r="Q918" s="760" t="s">
        <v>846</v>
      </c>
      <c r="R918" s="760" t="s">
        <v>846</v>
      </c>
      <c r="S918" s="761">
        <v>46254</v>
      </c>
      <c r="T918" s="760" t="s">
        <v>3803</v>
      </c>
      <c r="U918" s="760" t="s">
        <v>4314</v>
      </c>
      <c r="V918" s="762" t="s">
        <v>4314</v>
      </c>
      <c r="W918" s="760" t="s">
        <v>4315</v>
      </c>
      <c r="X918" s="760" t="s">
        <v>3273</v>
      </c>
      <c r="Y918" s="763" t="s">
        <v>3265</v>
      </c>
    </row>
    <row r="919" spans="1:25" s="158" customFormat="1">
      <c r="A919" s="759">
        <v>2023</v>
      </c>
      <c r="B919" s="760" t="s">
        <v>5432</v>
      </c>
      <c r="C919" s="760" t="s">
        <v>1251</v>
      </c>
      <c r="D919" s="760" t="s">
        <v>3259</v>
      </c>
      <c r="E919" s="760" t="s">
        <v>3183</v>
      </c>
      <c r="F919" s="760" t="s">
        <v>237</v>
      </c>
      <c r="G919" s="760">
        <v>36000000</v>
      </c>
      <c r="H919" s="760">
        <v>36000000</v>
      </c>
      <c r="I919" s="760" t="s">
        <v>846</v>
      </c>
      <c r="J919" s="760" t="s">
        <v>846</v>
      </c>
      <c r="K919" s="760" t="s">
        <v>5433</v>
      </c>
      <c r="L919" s="761">
        <v>44946</v>
      </c>
      <c r="M919" s="761">
        <v>45401</v>
      </c>
      <c r="N919" s="760">
        <v>12000000</v>
      </c>
      <c r="O919" s="760">
        <v>150</v>
      </c>
      <c r="P919" s="760" t="s">
        <v>3542</v>
      </c>
      <c r="Q919" s="760" t="s">
        <v>846</v>
      </c>
      <c r="R919" s="760" t="s">
        <v>846</v>
      </c>
      <c r="S919" s="761">
        <v>45442</v>
      </c>
      <c r="T919" s="760" t="s">
        <v>3803</v>
      </c>
      <c r="U919" s="760" t="s">
        <v>846</v>
      </c>
      <c r="V919" s="762" t="s">
        <v>846</v>
      </c>
      <c r="W919" s="760" t="s">
        <v>846</v>
      </c>
      <c r="X919" s="760" t="s">
        <v>971</v>
      </c>
      <c r="Y919" s="763" t="s">
        <v>3265</v>
      </c>
    </row>
    <row r="920" spans="1:25" s="158" customFormat="1">
      <c r="A920" s="759">
        <v>2023</v>
      </c>
      <c r="B920" s="760" t="s">
        <v>5434</v>
      </c>
      <c r="C920" s="760" t="s">
        <v>1255</v>
      </c>
      <c r="D920" s="760" t="s">
        <v>3259</v>
      </c>
      <c r="E920" s="760" t="s">
        <v>3183</v>
      </c>
      <c r="F920" s="760" t="s">
        <v>112</v>
      </c>
      <c r="G920" s="760">
        <v>35100000</v>
      </c>
      <c r="H920" s="760">
        <v>35100000</v>
      </c>
      <c r="I920" s="760" t="s">
        <v>846</v>
      </c>
      <c r="J920" s="760" t="s">
        <v>846</v>
      </c>
      <c r="K920" s="760" t="s">
        <v>5435</v>
      </c>
      <c r="L920" s="761">
        <v>44949</v>
      </c>
      <c r="M920" s="761">
        <v>45343</v>
      </c>
      <c r="N920" s="760">
        <v>8100000</v>
      </c>
      <c r="O920" s="760">
        <v>90</v>
      </c>
      <c r="P920" s="760" t="s">
        <v>228</v>
      </c>
      <c r="Q920" s="760" t="s">
        <v>846</v>
      </c>
      <c r="R920" s="760" t="s">
        <v>846</v>
      </c>
      <c r="S920" s="761">
        <v>45535</v>
      </c>
      <c r="T920" s="760" t="s">
        <v>3803</v>
      </c>
      <c r="U920" s="760" t="s">
        <v>846</v>
      </c>
      <c r="V920" s="762" t="s">
        <v>846</v>
      </c>
      <c r="W920" s="760" t="s">
        <v>846</v>
      </c>
      <c r="X920" s="760" t="s">
        <v>3273</v>
      </c>
      <c r="Y920" s="763" t="s">
        <v>3265</v>
      </c>
    </row>
    <row r="921" spans="1:25" s="158" customFormat="1">
      <c r="A921" s="759">
        <v>2023</v>
      </c>
      <c r="B921" s="760" t="s">
        <v>5436</v>
      </c>
      <c r="C921" s="760" t="s">
        <v>1259</v>
      </c>
      <c r="D921" s="760" t="s">
        <v>3259</v>
      </c>
      <c r="E921" s="760" t="s">
        <v>3183</v>
      </c>
      <c r="F921" s="760" t="s">
        <v>1257</v>
      </c>
      <c r="G921" s="760">
        <v>36450000</v>
      </c>
      <c r="H921" s="760">
        <v>36450000</v>
      </c>
      <c r="I921" s="760" t="s">
        <v>846</v>
      </c>
      <c r="J921" s="760" t="s">
        <v>846</v>
      </c>
      <c r="K921" s="760" t="s">
        <v>4786</v>
      </c>
      <c r="L921" s="761">
        <v>44946</v>
      </c>
      <c r="M921" s="761">
        <v>45356</v>
      </c>
      <c r="N921" s="760">
        <v>9450000</v>
      </c>
      <c r="O921" s="760">
        <v>105</v>
      </c>
      <c r="P921" s="760" t="s">
        <v>228</v>
      </c>
      <c r="Q921" s="760" t="s">
        <v>846</v>
      </c>
      <c r="R921" s="760" t="s">
        <v>846</v>
      </c>
      <c r="S921" s="761">
        <v>45494</v>
      </c>
      <c r="T921" s="760" t="s">
        <v>3803</v>
      </c>
      <c r="U921" s="760" t="s">
        <v>846</v>
      </c>
      <c r="V921" s="762" t="s">
        <v>846</v>
      </c>
      <c r="W921" s="760" t="s">
        <v>846</v>
      </c>
      <c r="X921" s="760" t="s">
        <v>3273</v>
      </c>
      <c r="Y921" s="763" t="s">
        <v>3265</v>
      </c>
    </row>
    <row r="922" spans="1:25" s="158" customFormat="1">
      <c r="A922" s="759">
        <v>2023</v>
      </c>
      <c r="B922" s="760" t="s">
        <v>5437</v>
      </c>
      <c r="C922" s="760" t="s">
        <v>1262</v>
      </c>
      <c r="D922" s="760" t="s">
        <v>3259</v>
      </c>
      <c r="E922" s="760" t="s">
        <v>3183</v>
      </c>
      <c r="F922" s="760" t="s">
        <v>1260</v>
      </c>
      <c r="G922" s="760">
        <v>36450000</v>
      </c>
      <c r="H922" s="760">
        <v>36450000</v>
      </c>
      <c r="I922" s="760" t="s">
        <v>846</v>
      </c>
      <c r="J922" s="760" t="s">
        <v>846</v>
      </c>
      <c r="K922" s="760" t="s">
        <v>5438</v>
      </c>
      <c r="L922" s="761">
        <v>44949</v>
      </c>
      <c r="M922" s="761">
        <v>45359</v>
      </c>
      <c r="N922" s="760">
        <v>9450000</v>
      </c>
      <c r="O922" s="760">
        <v>105</v>
      </c>
      <c r="P922" s="760" t="s">
        <v>228</v>
      </c>
      <c r="Q922" s="760" t="s">
        <v>846</v>
      </c>
      <c r="R922" s="760" t="s">
        <v>846</v>
      </c>
      <c r="S922" s="761">
        <v>45503</v>
      </c>
      <c r="T922" s="760" t="s">
        <v>3803</v>
      </c>
      <c r="U922" s="760" t="s">
        <v>846</v>
      </c>
      <c r="V922" s="762" t="s">
        <v>846</v>
      </c>
      <c r="W922" s="760" t="s">
        <v>846</v>
      </c>
      <c r="X922" s="760" t="s">
        <v>3273</v>
      </c>
      <c r="Y922" s="763" t="s">
        <v>3265</v>
      </c>
    </row>
    <row r="923" spans="1:25" s="158" customFormat="1">
      <c r="A923" s="759">
        <v>2023</v>
      </c>
      <c r="B923" s="760" t="s">
        <v>5439</v>
      </c>
      <c r="C923" s="760" t="s">
        <v>1259</v>
      </c>
      <c r="D923" s="760" t="s">
        <v>3259</v>
      </c>
      <c r="E923" s="760" t="s">
        <v>3183</v>
      </c>
      <c r="F923" s="760" t="s">
        <v>1263</v>
      </c>
      <c r="G923" s="760">
        <v>32400000</v>
      </c>
      <c r="H923" s="760">
        <v>32400000</v>
      </c>
      <c r="I923" s="760" t="s">
        <v>846</v>
      </c>
      <c r="J923" s="760" t="s">
        <v>846</v>
      </c>
      <c r="K923" s="760" t="s">
        <v>3541</v>
      </c>
      <c r="L923" s="761">
        <v>44949</v>
      </c>
      <c r="M923" s="761">
        <v>45313</v>
      </c>
      <c r="N923" s="760">
        <v>5400000</v>
      </c>
      <c r="O923" s="760">
        <v>60</v>
      </c>
      <c r="P923" s="760" t="s">
        <v>228</v>
      </c>
      <c r="Q923" s="760" t="s">
        <v>846</v>
      </c>
      <c r="R923" s="760" t="s">
        <v>846</v>
      </c>
      <c r="S923" s="761">
        <v>45490</v>
      </c>
      <c r="T923" s="760" t="s">
        <v>3803</v>
      </c>
      <c r="U923" s="760" t="s">
        <v>846</v>
      </c>
      <c r="V923" s="762" t="s">
        <v>846</v>
      </c>
      <c r="W923" s="760" t="s">
        <v>846</v>
      </c>
      <c r="X923" s="760" t="s">
        <v>3273</v>
      </c>
      <c r="Y923" s="763" t="s">
        <v>3265</v>
      </c>
    </row>
    <row r="924" spans="1:25" s="158" customFormat="1">
      <c r="A924" s="759">
        <v>2023</v>
      </c>
      <c r="B924" s="760" t="s">
        <v>5440</v>
      </c>
      <c r="C924" s="760" t="s">
        <v>1266</v>
      </c>
      <c r="D924" s="760" t="s">
        <v>3259</v>
      </c>
      <c r="E924" s="760" t="s">
        <v>3183</v>
      </c>
      <c r="F924" s="760" t="s">
        <v>83</v>
      </c>
      <c r="G924" s="760">
        <v>37800000</v>
      </c>
      <c r="H924" s="760">
        <v>37800000</v>
      </c>
      <c r="I924" s="760" t="s">
        <v>846</v>
      </c>
      <c r="J924" s="760" t="s">
        <v>846</v>
      </c>
      <c r="K924" s="760" t="s">
        <v>5441</v>
      </c>
      <c r="L924" s="761">
        <v>44946</v>
      </c>
      <c r="M924" s="761">
        <v>45370</v>
      </c>
      <c r="N924" s="760">
        <v>10800000</v>
      </c>
      <c r="O924" s="760">
        <v>120</v>
      </c>
      <c r="P924" s="760" t="s">
        <v>1644</v>
      </c>
      <c r="Q924" s="760" t="s">
        <v>846</v>
      </c>
      <c r="R924" s="760" t="s">
        <v>846</v>
      </c>
      <c r="S924" s="761">
        <v>45493</v>
      </c>
      <c r="T924" s="760" t="s">
        <v>3803</v>
      </c>
      <c r="U924" s="760" t="s">
        <v>846</v>
      </c>
      <c r="V924" s="762" t="s">
        <v>846</v>
      </c>
      <c r="W924" s="760" t="s">
        <v>846</v>
      </c>
      <c r="X924" s="760" t="s">
        <v>971</v>
      </c>
      <c r="Y924" s="763" t="s">
        <v>3265</v>
      </c>
    </row>
    <row r="925" spans="1:25" s="158" customFormat="1">
      <c r="A925" s="759">
        <v>2023</v>
      </c>
      <c r="B925" s="760" t="s">
        <v>5442</v>
      </c>
      <c r="C925" s="760" t="s">
        <v>1269</v>
      </c>
      <c r="D925" s="760" t="s">
        <v>3259</v>
      </c>
      <c r="E925" s="760" t="s">
        <v>3183</v>
      </c>
      <c r="F925" s="760" t="s">
        <v>1267</v>
      </c>
      <c r="G925" s="760">
        <v>35100000</v>
      </c>
      <c r="H925" s="760">
        <v>35100000</v>
      </c>
      <c r="I925" s="760" t="s">
        <v>846</v>
      </c>
      <c r="J925" s="760" t="s">
        <v>846</v>
      </c>
      <c r="K925" s="760" t="s">
        <v>5435</v>
      </c>
      <c r="L925" s="761">
        <v>44949</v>
      </c>
      <c r="M925" s="761">
        <v>45344</v>
      </c>
      <c r="N925" s="760">
        <v>8100000</v>
      </c>
      <c r="O925" s="760">
        <v>90</v>
      </c>
      <c r="P925" s="760" t="s">
        <v>228</v>
      </c>
      <c r="Q925" s="760" t="s">
        <v>846</v>
      </c>
      <c r="R925" s="760" t="s">
        <v>846</v>
      </c>
      <c r="S925" s="761">
        <v>45545</v>
      </c>
      <c r="T925" s="760" t="s">
        <v>3803</v>
      </c>
      <c r="U925" s="760" t="s">
        <v>846</v>
      </c>
      <c r="V925" s="762" t="s">
        <v>846</v>
      </c>
      <c r="W925" s="760" t="s">
        <v>846</v>
      </c>
      <c r="X925" s="760" t="s">
        <v>3273</v>
      </c>
      <c r="Y925" s="763" t="s">
        <v>3265</v>
      </c>
    </row>
    <row r="926" spans="1:25" s="158" customFormat="1">
      <c r="A926" s="759">
        <v>2023</v>
      </c>
      <c r="B926" s="760" t="s">
        <v>5443</v>
      </c>
      <c r="C926" s="760" t="s">
        <v>5444</v>
      </c>
      <c r="D926" s="760" t="s">
        <v>3259</v>
      </c>
      <c r="E926" s="760" t="s">
        <v>3183</v>
      </c>
      <c r="F926" s="760" t="s">
        <v>5445</v>
      </c>
      <c r="G926" s="760">
        <v>45000000</v>
      </c>
      <c r="H926" s="760">
        <v>45000000</v>
      </c>
      <c r="I926" s="760" t="s">
        <v>846</v>
      </c>
      <c r="J926" s="760" t="s">
        <v>846</v>
      </c>
      <c r="K926" s="760" t="s">
        <v>3802</v>
      </c>
      <c r="L926" s="761">
        <v>44946</v>
      </c>
      <c r="M926" s="761">
        <v>45077</v>
      </c>
      <c r="N926" s="760">
        <v>0</v>
      </c>
      <c r="O926" s="760">
        <v>0</v>
      </c>
      <c r="P926" s="760" t="s">
        <v>134</v>
      </c>
      <c r="Q926" s="760" t="s">
        <v>846</v>
      </c>
      <c r="R926" s="760" t="s">
        <v>846</v>
      </c>
      <c r="S926" s="761">
        <v>45442</v>
      </c>
      <c r="T926" s="760" t="s">
        <v>3803</v>
      </c>
      <c r="U926" s="760" t="s">
        <v>846</v>
      </c>
      <c r="V926" s="762" t="s">
        <v>846</v>
      </c>
      <c r="W926" s="760" t="s">
        <v>846</v>
      </c>
      <c r="X926" s="760" t="s">
        <v>3264</v>
      </c>
      <c r="Y926" s="763" t="s">
        <v>3265</v>
      </c>
    </row>
    <row r="927" spans="1:25" s="158" customFormat="1">
      <c r="A927" s="759">
        <v>2023</v>
      </c>
      <c r="B927" s="760" t="s">
        <v>5446</v>
      </c>
      <c r="C927" s="760" t="s">
        <v>1271</v>
      </c>
      <c r="D927" s="760" t="s">
        <v>3259</v>
      </c>
      <c r="E927" s="760" t="s">
        <v>3183</v>
      </c>
      <c r="F927" s="760" t="s">
        <v>245</v>
      </c>
      <c r="G927" s="760">
        <v>62400000</v>
      </c>
      <c r="H927" s="760">
        <v>62400000</v>
      </c>
      <c r="I927" s="760" t="s">
        <v>846</v>
      </c>
      <c r="J927" s="760" t="s">
        <v>846</v>
      </c>
      <c r="K927" s="760" t="s">
        <v>5435</v>
      </c>
      <c r="L927" s="761">
        <v>44949</v>
      </c>
      <c r="M927" s="761">
        <v>45343</v>
      </c>
      <c r="N927" s="760">
        <v>14400000</v>
      </c>
      <c r="O927" s="760">
        <v>90</v>
      </c>
      <c r="P927" s="760" t="s">
        <v>228</v>
      </c>
      <c r="Q927" s="760" t="s">
        <v>846</v>
      </c>
      <c r="R927" s="760" t="s">
        <v>846</v>
      </c>
      <c r="S927" s="761">
        <v>45476</v>
      </c>
      <c r="T927" s="760" t="s">
        <v>3803</v>
      </c>
      <c r="U927" s="760" t="s">
        <v>846</v>
      </c>
      <c r="V927" s="762" t="s">
        <v>846</v>
      </c>
      <c r="W927" s="760" t="s">
        <v>846</v>
      </c>
      <c r="X927" s="760" t="s">
        <v>3273</v>
      </c>
      <c r="Y927" s="763" t="s">
        <v>3265</v>
      </c>
    </row>
    <row r="928" spans="1:25" s="158" customFormat="1">
      <c r="A928" s="759">
        <v>2023</v>
      </c>
      <c r="B928" s="760" t="s">
        <v>5447</v>
      </c>
      <c r="C928" s="760" t="s">
        <v>1273</v>
      </c>
      <c r="D928" s="760" t="s">
        <v>3259</v>
      </c>
      <c r="E928" s="760" t="s">
        <v>3183</v>
      </c>
      <c r="F928" s="760" t="s">
        <v>56</v>
      </c>
      <c r="G928" s="760">
        <v>105000000</v>
      </c>
      <c r="H928" s="760">
        <v>105000000</v>
      </c>
      <c r="I928" s="760" t="s">
        <v>846</v>
      </c>
      <c r="J928" s="760" t="s">
        <v>846</v>
      </c>
      <c r="K928" s="760" t="s">
        <v>5433</v>
      </c>
      <c r="L928" s="761">
        <v>44950</v>
      </c>
      <c r="M928" s="761">
        <v>45405</v>
      </c>
      <c r="N928" s="760">
        <v>35000000</v>
      </c>
      <c r="O928" s="760">
        <v>150</v>
      </c>
      <c r="P928" s="760" t="s">
        <v>103</v>
      </c>
      <c r="Q928" s="760" t="s">
        <v>846</v>
      </c>
      <c r="R928" s="760" t="s">
        <v>846</v>
      </c>
      <c r="S928" s="761">
        <v>45566</v>
      </c>
      <c r="T928" s="760" t="s">
        <v>3803</v>
      </c>
      <c r="U928" s="760" t="s">
        <v>846</v>
      </c>
      <c r="V928" s="762" t="s">
        <v>846</v>
      </c>
      <c r="W928" s="760" t="s">
        <v>846</v>
      </c>
      <c r="X928" s="760" t="s">
        <v>971</v>
      </c>
      <c r="Y928" s="763" t="s">
        <v>3265</v>
      </c>
    </row>
    <row r="929" spans="1:25" s="158" customFormat="1">
      <c r="A929" s="759" t="s">
        <v>3455</v>
      </c>
      <c r="B929" s="760" t="s">
        <v>3455</v>
      </c>
      <c r="C929" s="760" t="s">
        <v>3455</v>
      </c>
      <c r="D929" s="760" t="s">
        <v>3455</v>
      </c>
      <c r="E929" s="760" t="s">
        <v>3455</v>
      </c>
      <c r="F929" s="760" t="s">
        <v>3455</v>
      </c>
      <c r="G929" s="760" t="s">
        <v>3455</v>
      </c>
      <c r="H929" s="760" t="s">
        <v>3455</v>
      </c>
      <c r="I929" s="760" t="s">
        <v>3455</v>
      </c>
      <c r="J929" s="760" t="s">
        <v>3455</v>
      </c>
      <c r="K929" s="760" t="s">
        <v>3455</v>
      </c>
      <c r="L929" s="761" t="s">
        <v>3455</v>
      </c>
      <c r="M929" s="761" t="s">
        <v>3455</v>
      </c>
      <c r="N929" s="760" t="s">
        <v>3455</v>
      </c>
      <c r="O929" s="760" t="s">
        <v>3455</v>
      </c>
      <c r="P929" s="760" t="s">
        <v>3455</v>
      </c>
      <c r="Q929" s="760" t="s">
        <v>3455</v>
      </c>
      <c r="R929" s="760" t="s">
        <v>3455</v>
      </c>
      <c r="S929" s="761" t="s">
        <v>3455</v>
      </c>
      <c r="T929" s="760" t="s">
        <v>3455</v>
      </c>
      <c r="U929" s="760" t="s">
        <v>3455</v>
      </c>
      <c r="V929" s="762" t="s">
        <v>3455</v>
      </c>
      <c r="W929" s="760" t="s">
        <v>3455</v>
      </c>
      <c r="X929" s="760" t="s">
        <v>3455</v>
      </c>
      <c r="Y929" s="763" t="s">
        <v>3455</v>
      </c>
    </row>
    <row r="930" spans="1:25" s="158" customFormat="1">
      <c r="A930" s="759">
        <v>2023</v>
      </c>
      <c r="B930" s="760" t="s">
        <v>5448</v>
      </c>
      <c r="C930" s="760" t="s">
        <v>1277</v>
      </c>
      <c r="D930" s="760" t="s">
        <v>3259</v>
      </c>
      <c r="E930" s="760" t="s">
        <v>3183</v>
      </c>
      <c r="F930" s="760" t="s">
        <v>1275</v>
      </c>
      <c r="G930" s="760">
        <v>79500000</v>
      </c>
      <c r="H930" s="760">
        <v>79500000</v>
      </c>
      <c r="I930" s="760" t="s">
        <v>846</v>
      </c>
      <c r="J930" s="760" t="s">
        <v>846</v>
      </c>
      <c r="K930" s="760" t="s">
        <v>5433</v>
      </c>
      <c r="L930" s="761">
        <v>44951</v>
      </c>
      <c r="M930" s="761">
        <v>45406</v>
      </c>
      <c r="N930" s="760">
        <v>26500000</v>
      </c>
      <c r="O930" s="760">
        <v>150</v>
      </c>
      <c r="P930" s="760" t="s">
        <v>297</v>
      </c>
      <c r="Q930" s="760" t="s">
        <v>846</v>
      </c>
      <c r="R930" s="760" t="s">
        <v>846</v>
      </c>
      <c r="S930" s="761">
        <v>45528</v>
      </c>
      <c r="T930" s="760" t="s">
        <v>3803</v>
      </c>
      <c r="U930" s="760" t="s">
        <v>846</v>
      </c>
      <c r="V930" s="762" t="s">
        <v>846</v>
      </c>
      <c r="W930" s="760" t="s">
        <v>846</v>
      </c>
      <c r="X930" s="760" t="s">
        <v>971</v>
      </c>
      <c r="Y930" s="763" t="s">
        <v>3265</v>
      </c>
    </row>
    <row r="931" spans="1:25" s="158" customFormat="1">
      <c r="A931" s="759">
        <v>2023</v>
      </c>
      <c r="B931" s="760" t="s">
        <v>5449</v>
      </c>
      <c r="C931" s="760" t="s">
        <v>5450</v>
      </c>
      <c r="D931" s="760" t="s">
        <v>3259</v>
      </c>
      <c r="E931" s="760" t="s">
        <v>3183</v>
      </c>
      <c r="F931" s="760" t="s">
        <v>3997</v>
      </c>
      <c r="G931" s="760">
        <v>75000000</v>
      </c>
      <c r="H931" s="760">
        <v>75000000</v>
      </c>
      <c r="I931" s="760" t="s">
        <v>846</v>
      </c>
      <c r="J931" s="760" t="s">
        <v>846</v>
      </c>
      <c r="K931" s="760" t="s">
        <v>3802</v>
      </c>
      <c r="L931" s="761">
        <v>44950</v>
      </c>
      <c r="M931" s="761">
        <v>44967</v>
      </c>
      <c r="N931" s="760">
        <v>0</v>
      </c>
      <c r="O931" s="760">
        <v>0</v>
      </c>
      <c r="P931" s="760" t="s">
        <v>103</v>
      </c>
      <c r="Q931" s="760" t="s">
        <v>846</v>
      </c>
      <c r="R931" s="760" t="s">
        <v>846</v>
      </c>
      <c r="S931" s="761">
        <v>45438</v>
      </c>
      <c r="T931" s="760" t="s">
        <v>3803</v>
      </c>
      <c r="U931" s="760" t="s">
        <v>846</v>
      </c>
      <c r="V931" s="762" t="s">
        <v>846</v>
      </c>
      <c r="W931" s="760" t="s">
        <v>846</v>
      </c>
      <c r="X931" s="760" t="s">
        <v>3264</v>
      </c>
      <c r="Y931" s="763" t="s">
        <v>3265</v>
      </c>
    </row>
    <row r="932" spans="1:25" s="158" customFormat="1">
      <c r="A932" s="759">
        <v>2023</v>
      </c>
      <c r="B932" s="760" t="s">
        <v>5451</v>
      </c>
      <c r="C932" s="760" t="s">
        <v>1280</v>
      </c>
      <c r="D932" s="760" t="s">
        <v>3259</v>
      </c>
      <c r="E932" s="760" t="s">
        <v>3183</v>
      </c>
      <c r="F932" s="760" t="s">
        <v>279</v>
      </c>
      <c r="G932" s="760">
        <v>65000000</v>
      </c>
      <c r="H932" s="760">
        <v>65000000</v>
      </c>
      <c r="I932" s="760" t="s">
        <v>846</v>
      </c>
      <c r="J932" s="760" t="s">
        <v>846</v>
      </c>
      <c r="K932" s="760" t="s">
        <v>5435</v>
      </c>
      <c r="L932" s="761">
        <v>44950</v>
      </c>
      <c r="M932" s="761">
        <v>45345</v>
      </c>
      <c r="N932" s="760">
        <v>15000000</v>
      </c>
      <c r="O932" s="760">
        <v>90</v>
      </c>
      <c r="P932" s="760" t="s">
        <v>228</v>
      </c>
      <c r="Q932" s="760" t="s">
        <v>846</v>
      </c>
      <c r="R932" s="760" t="s">
        <v>846</v>
      </c>
      <c r="S932" s="761">
        <v>45504</v>
      </c>
      <c r="T932" s="760" t="s">
        <v>3803</v>
      </c>
      <c r="U932" s="760" t="s">
        <v>846</v>
      </c>
      <c r="V932" s="762" t="s">
        <v>846</v>
      </c>
      <c r="W932" s="760" t="s">
        <v>846</v>
      </c>
      <c r="X932" s="760" t="s">
        <v>3273</v>
      </c>
      <c r="Y932" s="763" t="s">
        <v>3265</v>
      </c>
    </row>
    <row r="933" spans="1:25" s="158" customFormat="1">
      <c r="A933" s="759">
        <v>2023</v>
      </c>
      <c r="B933" s="760" t="s">
        <v>5452</v>
      </c>
      <c r="C933" s="760" t="s">
        <v>5453</v>
      </c>
      <c r="D933" s="760" t="s">
        <v>3259</v>
      </c>
      <c r="E933" s="760" t="s">
        <v>3183</v>
      </c>
      <c r="F933" s="760" t="s">
        <v>3260</v>
      </c>
      <c r="G933" s="760">
        <v>57000000</v>
      </c>
      <c r="H933" s="760">
        <v>57000000</v>
      </c>
      <c r="I933" s="760" t="s">
        <v>846</v>
      </c>
      <c r="J933" s="760" t="s">
        <v>846</v>
      </c>
      <c r="K933" s="760" t="s">
        <v>3802</v>
      </c>
      <c r="L933" s="761">
        <v>44951</v>
      </c>
      <c r="M933" s="761">
        <v>44995</v>
      </c>
      <c r="N933" s="760">
        <v>0</v>
      </c>
      <c r="O933" s="760">
        <v>0</v>
      </c>
      <c r="P933" s="760" t="s">
        <v>103</v>
      </c>
      <c r="Q933" s="760" t="s">
        <v>846</v>
      </c>
      <c r="R933" s="760" t="s">
        <v>846</v>
      </c>
      <c r="S933" s="761">
        <v>45474</v>
      </c>
      <c r="T933" s="760" t="s">
        <v>3803</v>
      </c>
      <c r="U933" s="760" t="s">
        <v>846</v>
      </c>
      <c r="V933" s="762" t="s">
        <v>846</v>
      </c>
      <c r="W933" s="760" t="s">
        <v>846</v>
      </c>
      <c r="X933" s="760" t="s">
        <v>3264</v>
      </c>
      <c r="Y933" s="763" t="s">
        <v>3265</v>
      </c>
    </row>
    <row r="934" spans="1:25" s="158" customFormat="1">
      <c r="A934" s="759">
        <v>2023</v>
      </c>
      <c r="B934" s="760" t="s">
        <v>5454</v>
      </c>
      <c r="C934" s="760" t="s">
        <v>1284</v>
      </c>
      <c r="D934" s="760" t="s">
        <v>3259</v>
      </c>
      <c r="E934" s="760" t="s">
        <v>3183</v>
      </c>
      <c r="F934" s="760" t="s">
        <v>1282</v>
      </c>
      <c r="G934" s="760">
        <v>45000000</v>
      </c>
      <c r="H934" s="760">
        <v>45000000</v>
      </c>
      <c r="I934" s="760" t="s">
        <v>846</v>
      </c>
      <c r="J934" s="760" t="s">
        <v>846</v>
      </c>
      <c r="K934" s="760" t="s">
        <v>5433</v>
      </c>
      <c r="L934" s="761">
        <v>44951</v>
      </c>
      <c r="M934" s="761">
        <v>45406</v>
      </c>
      <c r="N934" s="760">
        <v>15000000</v>
      </c>
      <c r="O934" s="760">
        <v>150</v>
      </c>
      <c r="P934" s="760" t="s">
        <v>178</v>
      </c>
      <c r="Q934" s="760" t="s">
        <v>846</v>
      </c>
      <c r="R934" s="760" t="s">
        <v>846</v>
      </c>
      <c r="S934" s="761">
        <v>45534</v>
      </c>
      <c r="T934" s="760" t="s">
        <v>3803</v>
      </c>
      <c r="U934" s="760" t="s">
        <v>846</v>
      </c>
      <c r="V934" s="762" t="s">
        <v>846</v>
      </c>
      <c r="W934" s="760" t="s">
        <v>846</v>
      </c>
      <c r="X934" s="760" t="s">
        <v>971</v>
      </c>
      <c r="Y934" s="763" t="s">
        <v>3265</v>
      </c>
    </row>
    <row r="935" spans="1:25" s="158" customFormat="1">
      <c r="A935" s="759">
        <v>2023</v>
      </c>
      <c r="B935" s="760" t="s">
        <v>5455</v>
      </c>
      <c r="C935" s="760" t="s">
        <v>1266</v>
      </c>
      <c r="D935" s="760" t="s">
        <v>3259</v>
      </c>
      <c r="E935" s="760" t="s">
        <v>3183</v>
      </c>
      <c r="F935" s="760" t="s">
        <v>99</v>
      </c>
      <c r="G935" s="760">
        <v>40500000</v>
      </c>
      <c r="H935" s="760">
        <v>40500000</v>
      </c>
      <c r="I935" s="760" t="s">
        <v>846</v>
      </c>
      <c r="J935" s="760" t="s">
        <v>846</v>
      </c>
      <c r="K935" s="760" t="s">
        <v>5433</v>
      </c>
      <c r="L935" s="761">
        <v>44952</v>
      </c>
      <c r="M935" s="761">
        <v>45407</v>
      </c>
      <c r="N935" s="760">
        <v>13500000</v>
      </c>
      <c r="O935" s="760">
        <v>150</v>
      </c>
      <c r="P935" s="760" t="s">
        <v>1644</v>
      </c>
      <c r="Q935" s="760" t="s">
        <v>846</v>
      </c>
      <c r="R935" s="760" t="s">
        <v>846</v>
      </c>
      <c r="S935" s="761">
        <v>45535</v>
      </c>
      <c r="T935" s="760" t="s">
        <v>3803</v>
      </c>
      <c r="U935" s="760" t="s">
        <v>846</v>
      </c>
      <c r="V935" s="762" t="s">
        <v>846</v>
      </c>
      <c r="W935" s="760" t="s">
        <v>846</v>
      </c>
      <c r="X935" s="760" t="s">
        <v>971</v>
      </c>
      <c r="Y935" s="763" t="s">
        <v>3265</v>
      </c>
    </row>
    <row r="936" spans="1:25" s="158" customFormat="1">
      <c r="A936" s="759">
        <v>2023</v>
      </c>
      <c r="B936" s="760" t="s">
        <v>5456</v>
      </c>
      <c r="C936" s="760" t="s">
        <v>1289</v>
      </c>
      <c r="D936" s="760" t="s">
        <v>3259</v>
      </c>
      <c r="E936" s="760" t="s">
        <v>3183</v>
      </c>
      <c r="F936" s="760" t="s">
        <v>1287</v>
      </c>
      <c r="G936" s="760">
        <v>79500000</v>
      </c>
      <c r="H936" s="760">
        <v>79500000</v>
      </c>
      <c r="I936" s="760" t="s">
        <v>846</v>
      </c>
      <c r="J936" s="760" t="s">
        <v>846</v>
      </c>
      <c r="K936" s="760" t="s">
        <v>5433</v>
      </c>
      <c r="L936" s="761">
        <v>44953</v>
      </c>
      <c r="M936" s="761">
        <v>45408</v>
      </c>
      <c r="N936" s="760">
        <v>26500000</v>
      </c>
      <c r="O936" s="760">
        <v>150</v>
      </c>
      <c r="P936" s="760" t="s">
        <v>172</v>
      </c>
      <c r="Q936" s="760" t="s">
        <v>846</v>
      </c>
      <c r="R936" s="760" t="s">
        <v>846</v>
      </c>
      <c r="S936" s="761">
        <v>45535</v>
      </c>
      <c r="T936" s="760" t="s">
        <v>3803</v>
      </c>
      <c r="U936" s="760" t="s">
        <v>846</v>
      </c>
      <c r="V936" s="762" t="s">
        <v>846</v>
      </c>
      <c r="W936" s="760" t="s">
        <v>846</v>
      </c>
      <c r="X936" s="760" t="s">
        <v>971</v>
      </c>
      <c r="Y936" s="763" t="s">
        <v>3265</v>
      </c>
    </row>
    <row r="937" spans="1:25" s="158" customFormat="1">
      <c r="A937" s="759">
        <v>2023</v>
      </c>
      <c r="B937" s="760" t="s">
        <v>5457</v>
      </c>
      <c r="C937" s="760" t="s">
        <v>1292</v>
      </c>
      <c r="D937" s="760" t="s">
        <v>3259</v>
      </c>
      <c r="E937" s="760" t="s">
        <v>3183</v>
      </c>
      <c r="F937" s="760" t="s">
        <v>163</v>
      </c>
      <c r="G937" s="760">
        <v>30000000</v>
      </c>
      <c r="H937" s="760">
        <v>30000000</v>
      </c>
      <c r="I937" s="760" t="s">
        <v>846</v>
      </c>
      <c r="J937" s="760" t="s">
        <v>846</v>
      </c>
      <c r="K937" s="760" t="s">
        <v>3541</v>
      </c>
      <c r="L937" s="761">
        <v>44958</v>
      </c>
      <c r="M937" s="761">
        <v>45322</v>
      </c>
      <c r="N937" s="760">
        <v>5000000</v>
      </c>
      <c r="O937" s="760">
        <v>60</v>
      </c>
      <c r="P937" s="760" t="s">
        <v>5458</v>
      </c>
      <c r="Q937" s="760" t="s">
        <v>846</v>
      </c>
      <c r="R937" s="760" t="s">
        <v>846</v>
      </c>
      <c r="S937" s="761">
        <v>45448</v>
      </c>
      <c r="T937" s="760" t="s">
        <v>3803</v>
      </c>
      <c r="U937" s="760" t="s">
        <v>846</v>
      </c>
      <c r="V937" s="762" t="s">
        <v>846</v>
      </c>
      <c r="W937" s="760" t="s">
        <v>846</v>
      </c>
      <c r="X937" s="760" t="s">
        <v>3273</v>
      </c>
      <c r="Y937" s="763" t="s">
        <v>3265</v>
      </c>
    </row>
    <row r="938" spans="1:25" s="158" customFormat="1">
      <c r="A938" s="759">
        <v>2023</v>
      </c>
      <c r="B938" s="760" t="s">
        <v>5459</v>
      </c>
      <c r="C938" s="760" t="s">
        <v>1294</v>
      </c>
      <c r="D938" s="760" t="s">
        <v>3259</v>
      </c>
      <c r="E938" s="760" t="s">
        <v>3183</v>
      </c>
      <c r="F938" s="760" t="s">
        <v>283</v>
      </c>
      <c r="G938" s="760">
        <v>65000000</v>
      </c>
      <c r="H938" s="760">
        <v>65000000</v>
      </c>
      <c r="I938" s="760" t="s">
        <v>846</v>
      </c>
      <c r="J938" s="760" t="s">
        <v>846</v>
      </c>
      <c r="K938" s="760" t="s">
        <v>5435</v>
      </c>
      <c r="L938" s="761">
        <v>44958</v>
      </c>
      <c r="M938" s="761">
        <v>45351</v>
      </c>
      <c r="N938" s="760">
        <v>15000000</v>
      </c>
      <c r="O938" s="760">
        <v>90</v>
      </c>
      <c r="P938" s="760" t="s">
        <v>228</v>
      </c>
      <c r="Q938" s="760" t="s">
        <v>846</v>
      </c>
      <c r="R938" s="760" t="s">
        <v>846</v>
      </c>
      <c r="S938" s="761">
        <v>45493</v>
      </c>
      <c r="T938" s="760" t="s">
        <v>3803</v>
      </c>
      <c r="U938" s="760" t="s">
        <v>846</v>
      </c>
      <c r="V938" s="762" t="s">
        <v>846</v>
      </c>
      <c r="W938" s="760" t="s">
        <v>846</v>
      </c>
      <c r="X938" s="760" t="s">
        <v>3273</v>
      </c>
      <c r="Y938" s="763" t="s">
        <v>3265</v>
      </c>
    </row>
    <row r="939" spans="1:25" s="158" customFormat="1">
      <c r="A939" s="759">
        <v>2023</v>
      </c>
      <c r="B939" s="760" t="s">
        <v>5460</v>
      </c>
      <c r="C939" s="760" t="s">
        <v>5461</v>
      </c>
      <c r="D939" s="760" t="s">
        <v>3259</v>
      </c>
      <c r="E939" s="760" t="s">
        <v>3183</v>
      </c>
      <c r="F939" s="760" t="s">
        <v>134</v>
      </c>
      <c r="G939" s="760">
        <v>55000000</v>
      </c>
      <c r="H939" s="760">
        <v>55000000</v>
      </c>
      <c r="I939" s="760" t="s">
        <v>846</v>
      </c>
      <c r="J939" s="760" t="s">
        <v>846</v>
      </c>
      <c r="K939" s="760" t="s">
        <v>3802</v>
      </c>
      <c r="L939" s="761">
        <v>44953</v>
      </c>
      <c r="M939" s="761">
        <v>45091</v>
      </c>
      <c r="N939" s="760">
        <v>0</v>
      </c>
      <c r="O939" s="760">
        <v>0</v>
      </c>
      <c r="P939" s="760" t="s">
        <v>103</v>
      </c>
      <c r="Q939" s="760" t="s">
        <v>846</v>
      </c>
      <c r="R939" s="760" t="s">
        <v>846</v>
      </c>
      <c r="S939" s="761">
        <v>45440</v>
      </c>
      <c r="T939" s="760" t="s">
        <v>3803</v>
      </c>
      <c r="U939" s="760" t="s">
        <v>846</v>
      </c>
      <c r="V939" s="762" t="s">
        <v>846</v>
      </c>
      <c r="W939" s="760" t="s">
        <v>846</v>
      </c>
      <c r="X939" s="760" t="s">
        <v>3264</v>
      </c>
      <c r="Y939" s="763" t="s">
        <v>3265</v>
      </c>
    </row>
    <row r="940" spans="1:25" s="158" customFormat="1">
      <c r="A940" s="759">
        <v>2023</v>
      </c>
      <c r="B940" s="760" t="s">
        <v>5462</v>
      </c>
      <c r="C940" s="760" t="s">
        <v>1297</v>
      </c>
      <c r="D940" s="760" t="s">
        <v>3259</v>
      </c>
      <c r="E940" s="760" t="s">
        <v>3183</v>
      </c>
      <c r="F940" s="760" t="s">
        <v>1295</v>
      </c>
      <c r="G940" s="760">
        <v>68900000</v>
      </c>
      <c r="H940" s="760">
        <v>68900000</v>
      </c>
      <c r="I940" s="760" t="s">
        <v>846</v>
      </c>
      <c r="J940" s="760" t="s">
        <v>846</v>
      </c>
      <c r="K940" s="760" t="s">
        <v>5435</v>
      </c>
      <c r="L940" s="761">
        <v>44958</v>
      </c>
      <c r="M940" s="761">
        <v>45351</v>
      </c>
      <c r="N940" s="760">
        <v>15900000</v>
      </c>
      <c r="O940" s="760">
        <v>90</v>
      </c>
      <c r="P940" s="760" t="s">
        <v>5458</v>
      </c>
      <c r="Q940" s="760" t="s">
        <v>846</v>
      </c>
      <c r="R940" s="760" t="s">
        <v>846</v>
      </c>
      <c r="S940" s="761">
        <v>45528</v>
      </c>
      <c r="T940" s="760" t="s">
        <v>3803</v>
      </c>
      <c r="U940" s="760" t="s">
        <v>846</v>
      </c>
      <c r="V940" s="762" t="s">
        <v>846</v>
      </c>
      <c r="W940" s="760" t="s">
        <v>846</v>
      </c>
      <c r="X940" s="760" t="s">
        <v>3273</v>
      </c>
      <c r="Y940" s="763" t="s">
        <v>3265</v>
      </c>
    </row>
    <row r="941" spans="1:25" s="158" customFormat="1">
      <c r="A941" s="759">
        <v>2023</v>
      </c>
      <c r="B941" s="760" t="s">
        <v>5463</v>
      </c>
      <c r="C941" s="760" t="s">
        <v>1300</v>
      </c>
      <c r="D941" s="760" t="s">
        <v>3259</v>
      </c>
      <c r="E941" s="760" t="s">
        <v>3183</v>
      </c>
      <c r="F941" s="760" t="s">
        <v>139</v>
      </c>
      <c r="G941" s="760">
        <v>71550000</v>
      </c>
      <c r="H941" s="760">
        <v>71550000</v>
      </c>
      <c r="I941" s="760" t="s">
        <v>846</v>
      </c>
      <c r="J941" s="760" t="s">
        <v>846</v>
      </c>
      <c r="K941" s="760" t="s">
        <v>5438</v>
      </c>
      <c r="L941" s="761">
        <v>44953</v>
      </c>
      <c r="M941" s="761">
        <v>45362</v>
      </c>
      <c r="N941" s="760">
        <v>18550000</v>
      </c>
      <c r="O941" s="760">
        <v>105</v>
      </c>
      <c r="P941" s="760" t="s">
        <v>56</v>
      </c>
      <c r="Q941" s="760" t="s">
        <v>846</v>
      </c>
      <c r="R941" s="760" t="s">
        <v>846</v>
      </c>
      <c r="S941" s="761">
        <v>45555</v>
      </c>
      <c r="T941" s="760" t="s">
        <v>3803</v>
      </c>
      <c r="U941" s="760" t="s">
        <v>846</v>
      </c>
      <c r="V941" s="762" t="s">
        <v>846</v>
      </c>
      <c r="W941" s="760" t="s">
        <v>846</v>
      </c>
      <c r="X941" s="760" t="s">
        <v>971</v>
      </c>
      <c r="Y941" s="763" t="s">
        <v>3265</v>
      </c>
    </row>
    <row r="942" spans="1:25" s="158" customFormat="1">
      <c r="A942" s="759">
        <v>2023</v>
      </c>
      <c r="B942" s="760" t="s">
        <v>5464</v>
      </c>
      <c r="C942" s="760" t="s">
        <v>1266</v>
      </c>
      <c r="D942" s="760" t="s">
        <v>3259</v>
      </c>
      <c r="E942" s="760" t="s">
        <v>3183</v>
      </c>
      <c r="F942" s="760" t="s">
        <v>1301</v>
      </c>
      <c r="G942" s="760">
        <v>40500000</v>
      </c>
      <c r="H942" s="760">
        <v>40500000</v>
      </c>
      <c r="I942" s="760" t="s">
        <v>846</v>
      </c>
      <c r="J942" s="760" t="s">
        <v>846</v>
      </c>
      <c r="K942" s="760" t="s">
        <v>5433</v>
      </c>
      <c r="L942" s="761">
        <v>44956</v>
      </c>
      <c r="M942" s="761">
        <v>45411</v>
      </c>
      <c r="N942" s="760">
        <v>13500000</v>
      </c>
      <c r="O942" s="760">
        <v>150</v>
      </c>
      <c r="P942" s="760" t="s">
        <v>1644</v>
      </c>
      <c r="Q942" s="760" t="s">
        <v>846</v>
      </c>
      <c r="R942" s="760" t="s">
        <v>846</v>
      </c>
      <c r="S942" s="761">
        <v>45514</v>
      </c>
      <c r="T942" s="760" t="s">
        <v>3803</v>
      </c>
      <c r="U942" s="760" t="s">
        <v>846</v>
      </c>
      <c r="V942" s="762" t="s">
        <v>846</v>
      </c>
      <c r="W942" s="760" t="s">
        <v>846</v>
      </c>
      <c r="X942" s="760" t="s">
        <v>971</v>
      </c>
      <c r="Y942" s="763" t="s">
        <v>3265</v>
      </c>
    </row>
    <row r="943" spans="1:25" s="158" customFormat="1">
      <c r="A943" s="759">
        <v>2023</v>
      </c>
      <c r="B943" s="760" t="s">
        <v>5465</v>
      </c>
      <c r="C943" s="760" t="s">
        <v>1304</v>
      </c>
      <c r="D943" s="760" t="s">
        <v>3259</v>
      </c>
      <c r="E943" s="760" t="s">
        <v>3183</v>
      </c>
      <c r="F943" s="760" t="s">
        <v>266</v>
      </c>
      <c r="G943" s="760">
        <v>79500000</v>
      </c>
      <c r="H943" s="760">
        <v>79500000</v>
      </c>
      <c r="I943" s="760" t="s">
        <v>846</v>
      </c>
      <c r="J943" s="760" t="s">
        <v>846</v>
      </c>
      <c r="K943" s="760" t="s">
        <v>5433</v>
      </c>
      <c r="L943" s="761">
        <v>44958</v>
      </c>
      <c r="M943" s="761">
        <v>45412</v>
      </c>
      <c r="N943" s="760">
        <v>26500000</v>
      </c>
      <c r="O943" s="760">
        <v>150</v>
      </c>
      <c r="P943" s="760" t="s">
        <v>40</v>
      </c>
      <c r="Q943" s="760" t="s">
        <v>846</v>
      </c>
      <c r="R943" s="760" t="s">
        <v>846</v>
      </c>
      <c r="S943" s="761">
        <v>45520</v>
      </c>
      <c r="T943" s="760" t="s">
        <v>3803</v>
      </c>
      <c r="U943" s="760" t="s">
        <v>846</v>
      </c>
      <c r="V943" s="762" t="s">
        <v>846</v>
      </c>
      <c r="W943" s="760" t="s">
        <v>846</v>
      </c>
      <c r="X943" s="760" t="s">
        <v>971</v>
      </c>
      <c r="Y943" s="763" t="s">
        <v>3265</v>
      </c>
    </row>
    <row r="944" spans="1:25" s="158" customFormat="1">
      <c r="A944" s="759">
        <v>2023</v>
      </c>
      <c r="B944" s="760" t="s">
        <v>5466</v>
      </c>
      <c r="C944" s="760" t="s">
        <v>1308</v>
      </c>
      <c r="D944" s="760" t="s">
        <v>3259</v>
      </c>
      <c r="E944" s="760" t="s">
        <v>3183</v>
      </c>
      <c r="F944" s="760" t="s">
        <v>1306</v>
      </c>
      <c r="G944" s="760">
        <v>40500000</v>
      </c>
      <c r="H944" s="760">
        <v>40500000</v>
      </c>
      <c r="I944" s="760" t="s">
        <v>846</v>
      </c>
      <c r="J944" s="760" t="s">
        <v>846</v>
      </c>
      <c r="K944" s="760" t="s">
        <v>5433</v>
      </c>
      <c r="L944" s="761">
        <v>44958</v>
      </c>
      <c r="M944" s="761">
        <v>45412</v>
      </c>
      <c r="N944" s="760">
        <v>13500000</v>
      </c>
      <c r="O944" s="760">
        <v>150</v>
      </c>
      <c r="P944" s="760" t="s">
        <v>3542</v>
      </c>
      <c r="Q944" s="760" t="s">
        <v>846</v>
      </c>
      <c r="R944" s="760" t="s">
        <v>846</v>
      </c>
      <c r="S944" s="761">
        <v>45453</v>
      </c>
      <c r="T944" s="760" t="s">
        <v>3803</v>
      </c>
      <c r="U944" s="760" t="s">
        <v>846</v>
      </c>
      <c r="V944" s="762" t="s">
        <v>846</v>
      </c>
      <c r="W944" s="760" t="s">
        <v>846</v>
      </c>
      <c r="X944" s="760" t="s">
        <v>971</v>
      </c>
      <c r="Y944" s="763" t="s">
        <v>3265</v>
      </c>
    </row>
    <row r="945" spans="1:25" s="158" customFormat="1">
      <c r="A945" s="759">
        <v>2023</v>
      </c>
      <c r="B945" s="760" t="s">
        <v>5467</v>
      </c>
      <c r="C945" s="760" t="s">
        <v>1310</v>
      </c>
      <c r="D945" s="760" t="s">
        <v>3259</v>
      </c>
      <c r="E945" s="760" t="s">
        <v>3183</v>
      </c>
      <c r="F945" s="760" t="s">
        <v>176</v>
      </c>
      <c r="G945" s="760">
        <v>63000000</v>
      </c>
      <c r="H945" s="760">
        <v>63000000</v>
      </c>
      <c r="I945" s="760" t="s">
        <v>846</v>
      </c>
      <c r="J945" s="760" t="s">
        <v>846</v>
      </c>
      <c r="K945" s="760" t="s">
        <v>5441</v>
      </c>
      <c r="L945" s="761">
        <v>44958</v>
      </c>
      <c r="M945" s="761">
        <v>45382</v>
      </c>
      <c r="N945" s="760">
        <v>18000000</v>
      </c>
      <c r="O945" s="760">
        <v>120</v>
      </c>
      <c r="P945" s="760" t="s">
        <v>134</v>
      </c>
      <c r="Q945" s="760" t="s">
        <v>846</v>
      </c>
      <c r="R945" s="760" t="s">
        <v>846</v>
      </c>
      <c r="S945" s="761">
        <v>45575</v>
      </c>
      <c r="T945" s="760" t="s">
        <v>3803</v>
      </c>
      <c r="U945" s="760" t="s">
        <v>846</v>
      </c>
      <c r="V945" s="762" t="s">
        <v>846</v>
      </c>
      <c r="W945" s="760" t="s">
        <v>846</v>
      </c>
      <c r="X945" s="760" t="s">
        <v>971</v>
      </c>
      <c r="Y945" s="763" t="s">
        <v>3265</v>
      </c>
    </row>
    <row r="946" spans="1:25" s="158" customFormat="1">
      <c r="A946" s="759">
        <v>2023</v>
      </c>
      <c r="B946" s="760" t="s">
        <v>5468</v>
      </c>
      <c r="C946" s="760" t="s">
        <v>1313</v>
      </c>
      <c r="D946" s="760" t="s">
        <v>3259</v>
      </c>
      <c r="E946" s="760" t="s">
        <v>3183</v>
      </c>
      <c r="F946" s="760" t="s">
        <v>38</v>
      </c>
      <c r="G946" s="760">
        <v>40500000</v>
      </c>
      <c r="H946" s="760">
        <v>40500000</v>
      </c>
      <c r="I946" s="760" t="s">
        <v>846</v>
      </c>
      <c r="J946" s="760" t="s">
        <v>846</v>
      </c>
      <c r="K946" s="760" t="s">
        <v>5433</v>
      </c>
      <c r="L946" s="761">
        <v>44958</v>
      </c>
      <c r="M946" s="761">
        <v>45412</v>
      </c>
      <c r="N946" s="760">
        <v>13500000</v>
      </c>
      <c r="O946" s="760">
        <v>150</v>
      </c>
      <c r="P946" s="760" t="s">
        <v>174</v>
      </c>
      <c r="Q946" s="760" t="s">
        <v>846</v>
      </c>
      <c r="R946" s="760" t="s">
        <v>846</v>
      </c>
      <c r="S946" s="761">
        <v>45545</v>
      </c>
      <c r="T946" s="760" t="s">
        <v>3803</v>
      </c>
      <c r="U946" s="760" t="s">
        <v>846</v>
      </c>
      <c r="V946" s="762" t="s">
        <v>846</v>
      </c>
      <c r="W946" s="760" t="s">
        <v>846</v>
      </c>
      <c r="X946" s="760" t="s">
        <v>971</v>
      </c>
      <c r="Y946" s="763" t="s">
        <v>3265</v>
      </c>
    </row>
    <row r="947" spans="1:25" s="158" customFormat="1">
      <c r="A947" s="759">
        <v>2023</v>
      </c>
      <c r="B947" s="760" t="s">
        <v>5469</v>
      </c>
      <c r="C947" s="760" t="s">
        <v>1316</v>
      </c>
      <c r="D947" s="760" t="s">
        <v>3259</v>
      </c>
      <c r="E947" s="760" t="s">
        <v>3183</v>
      </c>
      <c r="F947" s="760" t="s">
        <v>91</v>
      </c>
      <c r="G947" s="760">
        <v>37800000</v>
      </c>
      <c r="H947" s="760">
        <v>37800000</v>
      </c>
      <c r="I947" s="760" t="s">
        <v>846</v>
      </c>
      <c r="J947" s="760" t="s">
        <v>846</v>
      </c>
      <c r="K947" s="760" t="s">
        <v>5441</v>
      </c>
      <c r="L947" s="761">
        <v>44958</v>
      </c>
      <c r="M947" s="761">
        <v>45382</v>
      </c>
      <c r="N947" s="760">
        <v>10800000</v>
      </c>
      <c r="O947" s="760">
        <v>120</v>
      </c>
      <c r="P947" s="760" t="s">
        <v>3542</v>
      </c>
      <c r="Q947" s="760" t="s">
        <v>846</v>
      </c>
      <c r="R947" s="760" t="s">
        <v>846</v>
      </c>
      <c r="S947" s="761">
        <v>45488</v>
      </c>
      <c r="T947" s="760" t="s">
        <v>3803</v>
      </c>
      <c r="U947" s="760" t="s">
        <v>846</v>
      </c>
      <c r="V947" s="762" t="s">
        <v>846</v>
      </c>
      <c r="W947" s="760" t="s">
        <v>846</v>
      </c>
      <c r="X947" s="760" t="s">
        <v>971</v>
      </c>
      <c r="Y947" s="763" t="s">
        <v>3265</v>
      </c>
    </row>
    <row r="948" spans="1:25" s="158" customFormat="1">
      <c r="A948" s="759">
        <v>2023</v>
      </c>
      <c r="B948" s="760" t="s">
        <v>5470</v>
      </c>
      <c r="C948" s="760" t="s">
        <v>1320</v>
      </c>
      <c r="D948" s="760" t="s">
        <v>3259</v>
      </c>
      <c r="E948" s="760" t="s">
        <v>3183</v>
      </c>
      <c r="F948" s="760" t="s">
        <v>1318</v>
      </c>
      <c r="G948" s="760">
        <v>72000000</v>
      </c>
      <c r="H948" s="760">
        <v>72000000</v>
      </c>
      <c r="I948" s="760" t="s">
        <v>846</v>
      </c>
      <c r="J948" s="760" t="s">
        <v>846</v>
      </c>
      <c r="K948" s="760" t="s">
        <v>5433</v>
      </c>
      <c r="L948" s="761">
        <v>44958</v>
      </c>
      <c r="M948" s="761">
        <v>45412</v>
      </c>
      <c r="N948" s="760">
        <v>24000000</v>
      </c>
      <c r="O948" s="760">
        <v>150</v>
      </c>
      <c r="P948" s="760" t="s">
        <v>56</v>
      </c>
      <c r="Q948" s="760" t="s">
        <v>846</v>
      </c>
      <c r="R948" s="760" t="s">
        <v>846</v>
      </c>
      <c r="S948" s="761">
        <v>45597</v>
      </c>
      <c r="T948" s="760" t="s">
        <v>3803</v>
      </c>
      <c r="U948" s="760" t="s">
        <v>846</v>
      </c>
      <c r="V948" s="762" t="s">
        <v>846</v>
      </c>
      <c r="W948" s="760" t="s">
        <v>846</v>
      </c>
      <c r="X948" s="760" t="s">
        <v>971</v>
      </c>
      <c r="Y948" s="763" t="s">
        <v>3265</v>
      </c>
    </row>
    <row r="949" spans="1:25" s="158" customFormat="1">
      <c r="A949" s="759">
        <v>2023</v>
      </c>
      <c r="B949" s="760" t="s">
        <v>5471</v>
      </c>
      <c r="C949" s="760" t="s">
        <v>1584</v>
      </c>
      <c r="D949" s="760" t="s">
        <v>3259</v>
      </c>
      <c r="E949" s="760" t="s">
        <v>3183</v>
      </c>
      <c r="F949" s="760" t="s">
        <v>301</v>
      </c>
      <c r="G949" s="760">
        <v>20000000</v>
      </c>
      <c r="H949" s="760">
        <v>20000000</v>
      </c>
      <c r="I949" s="760" t="s">
        <v>846</v>
      </c>
      <c r="J949" s="760" t="s">
        <v>846</v>
      </c>
      <c r="K949" s="760" t="s">
        <v>3271</v>
      </c>
      <c r="L949" s="761">
        <v>44971</v>
      </c>
      <c r="M949" s="761">
        <v>45090</v>
      </c>
      <c r="N949" s="760">
        <v>0</v>
      </c>
      <c r="O949" s="760">
        <v>0</v>
      </c>
      <c r="P949" s="760" t="s">
        <v>297</v>
      </c>
      <c r="Q949" s="760" t="s">
        <v>846</v>
      </c>
      <c r="R949" s="760" t="s">
        <v>846</v>
      </c>
      <c r="S949" s="761">
        <v>45273</v>
      </c>
      <c r="T949" s="760" t="s">
        <v>3263</v>
      </c>
      <c r="U949" s="760" t="s">
        <v>846</v>
      </c>
      <c r="V949" s="762" t="s">
        <v>846</v>
      </c>
      <c r="W949" s="760" t="s">
        <v>846</v>
      </c>
      <c r="X949" s="760" t="s">
        <v>3273</v>
      </c>
      <c r="Y949" s="763" t="s">
        <v>3265</v>
      </c>
    </row>
    <row r="950" spans="1:25" s="158" customFormat="1">
      <c r="A950" s="759">
        <v>2023</v>
      </c>
      <c r="B950" s="760" t="s">
        <v>5472</v>
      </c>
      <c r="C950" s="760" t="s">
        <v>1322</v>
      </c>
      <c r="D950" s="760" t="s">
        <v>3259</v>
      </c>
      <c r="E950" s="760" t="s">
        <v>3183</v>
      </c>
      <c r="F950" s="760" t="s">
        <v>332</v>
      </c>
      <c r="G950" s="760">
        <v>60000000</v>
      </c>
      <c r="H950" s="760">
        <v>60000000</v>
      </c>
      <c r="I950" s="760" t="s">
        <v>846</v>
      </c>
      <c r="J950" s="760" t="s">
        <v>846</v>
      </c>
      <c r="K950" s="760" t="s">
        <v>3541</v>
      </c>
      <c r="L950" s="761">
        <v>44958</v>
      </c>
      <c r="M950" s="761">
        <v>45321</v>
      </c>
      <c r="N950" s="760">
        <v>20000000</v>
      </c>
      <c r="O950" s="760">
        <v>120</v>
      </c>
      <c r="P950" s="760" t="s">
        <v>330</v>
      </c>
      <c r="Q950" s="760" t="s">
        <v>846</v>
      </c>
      <c r="R950" s="760" t="s">
        <v>846</v>
      </c>
      <c r="S950" s="761">
        <v>45519</v>
      </c>
      <c r="T950" s="760" t="s">
        <v>3803</v>
      </c>
      <c r="U950" s="760" t="s">
        <v>846</v>
      </c>
      <c r="V950" s="762" t="s">
        <v>846</v>
      </c>
      <c r="W950" s="760" t="s">
        <v>846</v>
      </c>
      <c r="X950" s="760" t="s">
        <v>3273</v>
      </c>
      <c r="Y950" s="763" t="s">
        <v>3265</v>
      </c>
    </row>
    <row r="951" spans="1:25" s="158" customFormat="1">
      <c r="A951" s="759">
        <v>2023</v>
      </c>
      <c r="B951" s="760" t="s">
        <v>5473</v>
      </c>
      <c r="C951" s="760" t="s">
        <v>1326</v>
      </c>
      <c r="D951" s="760" t="s">
        <v>3259</v>
      </c>
      <c r="E951" s="760" t="s">
        <v>3183</v>
      </c>
      <c r="F951" s="760" t="s">
        <v>1324</v>
      </c>
      <c r="G951" s="760">
        <v>60000000</v>
      </c>
      <c r="H951" s="760">
        <v>60000000</v>
      </c>
      <c r="I951" s="760" t="s">
        <v>846</v>
      </c>
      <c r="J951" s="760" t="s">
        <v>846</v>
      </c>
      <c r="K951" s="760" t="s">
        <v>3541</v>
      </c>
      <c r="L951" s="761">
        <v>44958</v>
      </c>
      <c r="M951" s="761">
        <v>45321</v>
      </c>
      <c r="N951" s="760">
        <v>20000000</v>
      </c>
      <c r="O951" s="760">
        <v>120</v>
      </c>
      <c r="P951" s="760" t="s">
        <v>330</v>
      </c>
      <c r="Q951" s="760" t="s">
        <v>846</v>
      </c>
      <c r="R951" s="760" t="s">
        <v>846</v>
      </c>
      <c r="S951" s="761">
        <v>45507</v>
      </c>
      <c r="T951" s="760" t="s">
        <v>3803</v>
      </c>
      <c r="U951" s="760" t="s">
        <v>846</v>
      </c>
      <c r="V951" s="762" t="s">
        <v>846</v>
      </c>
      <c r="W951" s="760" t="s">
        <v>846</v>
      </c>
      <c r="X951" s="760" t="s">
        <v>3273</v>
      </c>
      <c r="Y951" s="763" t="s">
        <v>3265</v>
      </c>
    </row>
    <row r="952" spans="1:25" s="158" customFormat="1">
      <c r="A952" s="759">
        <v>2023</v>
      </c>
      <c r="B952" s="760" t="s">
        <v>5474</v>
      </c>
      <c r="C952" s="760" t="s">
        <v>1328</v>
      </c>
      <c r="D952" s="760" t="s">
        <v>3259</v>
      </c>
      <c r="E952" s="760" t="s">
        <v>3183</v>
      </c>
      <c r="F952" s="760" t="s">
        <v>247</v>
      </c>
      <c r="G952" s="760">
        <v>84500000</v>
      </c>
      <c r="H952" s="760">
        <v>84500000</v>
      </c>
      <c r="I952" s="760" t="s">
        <v>846</v>
      </c>
      <c r="J952" s="760" t="s">
        <v>846</v>
      </c>
      <c r="K952" s="760" t="s">
        <v>5435</v>
      </c>
      <c r="L952" s="761">
        <v>44958</v>
      </c>
      <c r="M952" s="761">
        <v>45351</v>
      </c>
      <c r="N952" s="760">
        <v>19500000</v>
      </c>
      <c r="O952" s="760">
        <v>90</v>
      </c>
      <c r="P952" s="760" t="s">
        <v>103</v>
      </c>
      <c r="Q952" s="760" t="s">
        <v>846</v>
      </c>
      <c r="R952" s="760" t="s">
        <v>846</v>
      </c>
      <c r="S952" s="761">
        <v>45538</v>
      </c>
      <c r="T952" s="760" t="s">
        <v>3803</v>
      </c>
      <c r="U952" s="760" t="s">
        <v>846</v>
      </c>
      <c r="V952" s="762" t="s">
        <v>846</v>
      </c>
      <c r="W952" s="760" t="s">
        <v>846</v>
      </c>
      <c r="X952" s="760" t="s">
        <v>3273</v>
      </c>
      <c r="Y952" s="763" t="s">
        <v>3265</v>
      </c>
    </row>
    <row r="953" spans="1:25" s="158" customFormat="1">
      <c r="A953" s="759">
        <v>2023</v>
      </c>
      <c r="B953" s="760" t="s">
        <v>5475</v>
      </c>
      <c r="C953" s="760" t="s">
        <v>1331</v>
      </c>
      <c r="D953" s="760" t="s">
        <v>3259</v>
      </c>
      <c r="E953" s="760" t="s">
        <v>3183</v>
      </c>
      <c r="F953" s="760" t="s">
        <v>1329</v>
      </c>
      <c r="G953" s="760">
        <v>63600000</v>
      </c>
      <c r="H953" s="760">
        <v>63600000</v>
      </c>
      <c r="I953" s="760" t="s">
        <v>846</v>
      </c>
      <c r="J953" s="760" t="s">
        <v>846</v>
      </c>
      <c r="K953" s="760" t="s">
        <v>3541</v>
      </c>
      <c r="L953" s="761">
        <v>44959</v>
      </c>
      <c r="M953" s="761">
        <v>45323</v>
      </c>
      <c r="N953" s="760">
        <v>21200000</v>
      </c>
      <c r="O953" s="760">
        <v>120</v>
      </c>
      <c r="P953" s="760" t="s">
        <v>330</v>
      </c>
      <c r="Q953" s="760" t="s">
        <v>846</v>
      </c>
      <c r="R953" s="760" t="s">
        <v>846</v>
      </c>
      <c r="S953" s="761">
        <v>45476</v>
      </c>
      <c r="T953" s="760" t="s">
        <v>3803</v>
      </c>
      <c r="U953" s="760" t="s">
        <v>846</v>
      </c>
      <c r="V953" s="762" t="s">
        <v>846</v>
      </c>
      <c r="W953" s="760" t="s">
        <v>846</v>
      </c>
      <c r="X953" s="760" t="s">
        <v>3273</v>
      </c>
      <c r="Y953" s="763" t="s">
        <v>3265</v>
      </c>
    </row>
    <row r="954" spans="1:25" s="158" customFormat="1">
      <c r="A954" s="759">
        <v>2023</v>
      </c>
      <c r="B954" s="760" t="s">
        <v>5476</v>
      </c>
      <c r="C954" s="760" t="s">
        <v>1335</v>
      </c>
      <c r="D954" s="760" t="s">
        <v>3259</v>
      </c>
      <c r="E954" s="760" t="s">
        <v>3183</v>
      </c>
      <c r="F954" s="760" t="s">
        <v>1333</v>
      </c>
      <c r="G954" s="760">
        <v>57600000</v>
      </c>
      <c r="H954" s="760">
        <v>57600000</v>
      </c>
      <c r="I954" s="760" t="s">
        <v>846</v>
      </c>
      <c r="J954" s="760" t="s">
        <v>846</v>
      </c>
      <c r="K954" s="760" t="s">
        <v>3541</v>
      </c>
      <c r="L954" s="761">
        <v>44958</v>
      </c>
      <c r="M954" s="761">
        <v>45322</v>
      </c>
      <c r="N954" s="760">
        <v>9600000</v>
      </c>
      <c r="O954" s="760">
        <v>60</v>
      </c>
      <c r="P954" s="760" t="s">
        <v>5458</v>
      </c>
      <c r="Q954" s="760" t="s">
        <v>846</v>
      </c>
      <c r="R954" s="760" t="s">
        <v>846</v>
      </c>
      <c r="S954" s="761">
        <v>45446</v>
      </c>
      <c r="T954" s="760" t="s">
        <v>3803</v>
      </c>
      <c r="U954" s="760" t="s">
        <v>846</v>
      </c>
      <c r="V954" s="762" t="s">
        <v>846</v>
      </c>
      <c r="W954" s="760" t="s">
        <v>846</v>
      </c>
      <c r="X954" s="760" t="s">
        <v>3273</v>
      </c>
      <c r="Y954" s="763" t="s">
        <v>3265</v>
      </c>
    </row>
    <row r="955" spans="1:25" s="158" customFormat="1">
      <c r="A955" s="759">
        <v>2023</v>
      </c>
      <c r="B955" s="760" t="s">
        <v>5477</v>
      </c>
      <c r="C955" s="760" t="s">
        <v>1338</v>
      </c>
      <c r="D955" s="760" t="s">
        <v>3259</v>
      </c>
      <c r="E955" s="760" t="s">
        <v>3183</v>
      </c>
      <c r="F955" s="760" t="s">
        <v>113</v>
      </c>
      <c r="G955" s="760">
        <v>75000000</v>
      </c>
      <c r="H955" s="760">
        <v>75000000</v>
      </c>
      <c r="I955" s="760" t="s">
        <v>846</v>
      </c>
      <c r="J955" s="760" t="s">
        <v>846</v>
      </c>
      <c r="K955" s="760" t="s">
        <v>5433</v>
      </c>
      <c r="L955" s="761">
        <v>44958</v>
      </c>
      <c r="M955" s="761">
        <v>45412</v>
      </c>
      <c r="N955" s="760">
        <v>25000000</v>
      </c>
      <c r="O955" s="760">
        <v>150</v>
      </c>
      <c r="P955" s="760" t="s">
        <v>297</v>
      </c>
      <c r="Q955" s="760" t="s">
        <v>846</v>
      </c>
      <c r="R955" s="760" t="s">
        <v>846</v>
      </c>
      <c r="S955" s="761">
        <v>45545</v>
      </c>
      <c r="T955" s="760" t="s">
        <v>3803</v>
      </c>
      <c r="U955" s="760" t="s">
        <v>846</v>
      </c>
      <c r="V955" s="762" t="s">
        <v>846</v>
      </c>
      <c r="W955" s="760" t="s">
        <v>846</v>
      </c>
      <c r="X955" s="760" t="s">
        <v>971</v>
      </c>
      <c r="Y955" s="763" t="s">
        <v>3265</v>
      </c>
    </row>
    <row r="956" spans="1:25" s="158" customFormat="1">
      <c r="A956" s="759">
        <v>2023</v>
      </c>
      <c r="B956" s="760" t="s">
        <v>5478</v>
      </c>
      <c r="C956" s="760" t="s">
        <v>1340</v>
      </c>
      <c r="D956" s="760" t="s">
        <v>3259</v>
      </c>
      <c r="E956" s="760" t="s">
        <v>3183</v>
      </c>
      <c r="F956" s="760" t="s">
        <v>228</v>
      </c>
      <c r="G956" s="760">
        <v>97500000</v>
      </c>
      <c r="H956" s="760">
        <v>97500000</v>
      </c>
      <c r="I956" s="760" t="s">
        <v>846</v>
      </c>
      <c r="J956" s="760" t="s">
        <v>846</v>
      </c>
      <c r="K956" s="760" t="s">
        <v>5433</v>
      </c>
      <c r="L956" s="761">
        <v>44956</v>
      </c>
      <c r="M956" s="761">
        <v>45412</v>
      </c>
      <c r="N956" s="760">
        <v>32500000</v>
      </c>
      <c r="O956" s="760">
        <v>150</v>
      </c>
      <c r="P956" s="760" t="s">
        <v>103</v>
      </c>
      <c r="Q956" s="760" t="s">
        <v>846</v>
      </c>
      <c r="R956" s="760" t="s">
        <v>846</v>
      </c>
      <c r="S956" s="761">
        <v>45595</v>
      </c>
      <c r="T956" s="760" t="s">
        <v>3803</v>
      </c>
      <c r="U956" s="760" t="s">
        <v>846</v>
      </c>
      <c r="V956" s="762" t="s">
        <v>846</v>
      </c>
      <c r="W956" s="760" t="s">
        <v>846</v>
      </c>
      <c r="X956" s="760" t="s">
        <v>971</v>
      </c>
      <c r="Y956" s="763" t="s">
        <v>3265</v>
      </c>
    </row>
    <row r="957" spans="1:25" s="158" customFormat="1">
      <c r="A957" s="759">
        <v>2023</v>
      </c>
      <c r="B957" s="760" t="s">
        <v>1341</v>
      </c>
      <c r="C957" s="760" t="s">
        <v>1251</v>
      </c>
      <c r="D957" s="760" t="s">
        <v>3259</v>
      </c>
      <c r="E957" s="760" t="s">
        <v>3183</v>
      </c>
      <c r="F957" s="760" t="s">
        <v>165</v>
      </c>
      <c r="G957" s="760">
        <v>45500000</v>
      </c>
      <c r="H957" s="760">
        <v>45500000</v>
      </c>
      <c r="I957" s="760" t="s">
        <v>846</v>
      </c>
      <c r="J957" s="760" t="s">
        <v>846</v>
      </c>
      <c r="K957" s="760" t="s">
        <v>5435</v>
      </c>
      <c r="L957" s="761">
        <v>44958</v>
      </c>
      <c r="M957" s="761">
        <v>45351</v>
      </c>
      <c r="N957" s="760">
        <v>10500000</v>
      </c>
      <c r="O957" s="760">
        <v>90</v>
      </c>
      <c r="P957" s="760" t="s">
        <v>3542</v>
      </c>
      <c r="Q957" s="760" t="s">
        <v>846</v>
      </c>
      <c r="R957" s="760" t="s">
        <v>846</v>
      </c>
      <c r="S957" s="761">
        <v>45443</v>
      </c>
      <c r="T957" s="760" t="s">
        <v>3803</v>
      </c>
      <c r="U957" s="760" t="s">
        <v>846</v>
      </c>
      <c r="V957" s="762" t="s">
        <v>846</v>
      </c>
      <c r="W957" s="760" t="s">
        <v>846</v>
      </c>
      <c r="X957" s="760" t="s">
        <v>3273</v>
      </c>
      <c r="Y957" s="763" t="s">
        <v>3265</v>
      </c>
    </row>
    <row r="958" spans="1:25" s="158" customFormat="1">
      <c r="A958" s="759">
        <v>2023</v>
      </c>
      <c r="B958" s="760" t="s">
        <v>5479</v>
      </c>
      <c r="C958" s="760" t="s">
        <v>1343</v>
      </c>
      <c r="D958" s="760" t="s">
        <v>3259</v>
      </c>
      <c r="E958" s="760" t="s">
        <v>3183</v>
      </c>
      <c r="F958" s="760" t="s">
        <v>330</v>
      </c>
      <c r="G958" s="760">
        <v>94500000</v>
      </c>
      <c r="H958" s="760">
        <v>94500000</v>
      </c>
      <c r="I958" s="760" t="s">
        <v>846</v>
      </c>
      <c r="J958" s="760" t="s">
        <v>846</v>
      </c>
      <c r="K958" s="760" t="s">
        <v>5438</v>
      </c>
      <c r="L958" s="761">
        <v>44958</v>
      </c>
      <c r="M958" s="761">
        <v>45366</v>
      </c>
      <c r="N958" s="760">
        <v>24500000</v>
      </c>
      <c r="O958" s="760">
        <v>105</v>
      </c>
      <c r="P958" s="760" t="s">
        <v>103</v>
      </c>
      <c r="Q958" s="760" t="s">
        <v>846</v>
      </c>
      <c r="R958" s="760" t="s">
        <v>846</v>
      </c>
      <c r="S958" s="761">
        <v>45550</v>
      </c>
      <c r="T958" s="760" t="s">
        <v>3803</v>
      </c>
      <c r="U958" s="760" t="s">
        <v>846</v>
      </c>
      <c r="V958" s="762" t="s">
        <v>846</v>
      </c>
      <c r="W958" s="760" t="s">
        <v>846</v>
      </c>
      <c r="X958" s="760" t="s">
        <v>971</v>
      </c>
      <c r="Y958" s="763" t="s">
        <v>3265</v>
      </c>
    </row>
    <row r="959" spans="1:25" s="158" customFormat="1">
      <c r="A959" s="759">
        <v>2023</v>
      </c>
      <c r="B959" s="760" t="s">
        <v>5480</v>
      </c>
      <c r="C959" s="760" t="s">
        <v>1345</v>
      </c>
      <c r="D959" s="760" t="s">
        <v>3259</v>
      </c>
      <c r="E959" s="760" t="s">
        <v>3183</v>
      </c>
      <c r="F959" s="760" t="s">
        <v>175</v>
      </c>
      <c r="G959" s="760">
        <v>121170000</v>
      </c>
      <c r="H959" s="760">
        <v>121170000</v>
      </c>
      <c r="I959" s="760" t="s">
        <v>846</v>
      </c>
      <c r="J959" s="760" t="s">
        <v>846</v>
      </c>
      <c r="K959" s="760" t="s">
        <v>5433</v>
      </c>
      <c r="L959" s="761">
        <v>44958</v>
      </c>
      <c r="M959" s="761">
        <v>45421</v>
      </c>
      <c r="N959" s="760">
        <v>40390000</v>
      </c>
      <c r="O959" s="760">
        <v>150</v>
      </c>
      <c r="P959" s="760" t="s">
        <v>103</v>
      </c>
      <c r="Q959" s="760" t="s">
        <v>846</v>
      </c>
      <c r="R959" s="760" t="s">
        <v>846</v>
      </c>
      <c r="S959" s="761">
        <v>45463</v>
      </c>
      <c r="T959" s="760" t="s">
        <v>3803</v>
      </c>
      <c r="U959" s="760" t="s">
        <v>846</v>
      </c>
      <c r="V959" s="762" t="s">
        <v>846</v>
      </c>
      <c r="W959" s="760" t="s">
        <v>846</v>
      </c>
      <c r="X959" s="760" t="s">
        <v>971</v>
      </c>
      <c r="Y959" s="763" t="s">
        <v>3265</v>
      </c>
    </row>
    <row r="960" spans="1:25" s="158" customFormat="1">
      <c r="A960" s="759">
        <v>2023</v>
      </c>
      <c r="B960" s="760" t="s">
        <v>5481</v>
      </c>
      <c r="C960" s="760" t="s">
        <v>1348</v>
      </c>
      <c r="D960" s="760" t="s">
        <v>3259</v>
      </c>
      <c r="E960" s="760" t="s">
        <v>3183</v>
      </c>
      <c r="F960" s="760" t="s">
        <v>1346</v>
      </c>
      <c r="G960" s="760">
        <v>60000000</v>
      </c>
      <c r="H960" s="760">
        <v>60000000</v>
      </c>
      <c r="I960" s="760" t="s">
        <v>846</v>
      </c>
      <c r="J960" s="760" t="s">
        <v>846</v>
      </c>
      <c r="K960" s="760" t="s">
        <v>5433</v>
      </c>
      <c r="L960" s="761">
        <v>44958</v>
      </c>
      <c r="M960" s="761">
        <v>45412</v>
      </c>
      <c r="N960" s="760">
        <v>20000000</v>
      </c>
      <c r="O960" s="760">
        <v>150</v>
      </c>
      <c r="P960" s="760" t="s">
        <v>103</v>
      </c>
      <c r="Q960" s="760" t="s">
        <v>846</v>
      </c>
      <c r="R960" s="760" t="s">
        <v>846</v>
      </c>
      <c r="S960" s="761">
        <v>45565</v>
      </c>
      <c r="T960" s="760" t="s">
        <v>3803</v>
      </c>
      <c r="U960" s="760" t="s">
        <v>846</v>
      </c>
      <c r="V960" s="762" t="s">
        <v>846</v>
      </c>
      <c r="W960" s="760" t="s">
        <v>846</v>
      </c>
      <c r="X960" s="760" t="s">
        <v>971</v>
      </c>
      <c r="Y960" s="763" t="s">
        <v>3265</v>
      </c>
    </row>
    <row r="961" spans="1:25" s="158" customFormat="1">
      <c r="A961" s="759">
        <v>2023</v>
      </c>
      <c r="B961" s="760" t="s">
        <v>5482</v>
      </c>
      <c r="C961" s="760" t="s">
        <v>1350</v>
      </c>
      <c r="D961" s="760" t="s">
        <v>3259</v>
      </c>
      <c r="E961" s="760" t="s">
        <v>3183</v>
      </c>
      <c r="F961" s="760" t="s">
        <v>293</v>
      </c>
      <c r="G961" s="760">
        <v>75400000</v>
      </c>
      <c r="H961" s="760">
        <v>75400000</v>
      </c>
      <c r="I961" s="760" t="s">
        <v>846</v>
      </c>
      <c r="J961" s="760" t="s">
        <v>846</v>
      </c>
      <c r="K961" s="760" t="s">
        <v>5435</v>
      </c>
      <c r="L961" s="761">
        <v>44958</v>
      </c>
      <c r="M961" s="761">
        <v>45358</v>
      </c>
      <c r="N961" s="760">
        <v>17400000</v>
      </c>
      <c r="O961" s="760">
        <v>90</v>
      </c>
      <c r="P961" s="760" t="s">
        <v>56</v>
      </c>
      <c r="Q961" s="760" t="s">
        <v>846</v>
      </c>
      <c r="R961" s="760" t="s">
        <v>846</v>
      </c>
      <c r="S961" s="761">
        <v>45476</v>
      </c>
      <c r="T961" s="760" t="s">
        <v>3803</v>
      </c>
      <c r="U961" s="760" t="s">
        <v>846</v>
      </c>
      <c r="V961" s="762" t="s">
        <v>846</v>
      </c>
      <c r="W961" s="760" t="s">
        <v>846</v>
      </c>
      <c r="X961" s="760" t="s">
        <v>3273</v>
      </c>
      <c r="Y961" s="763" t="s">
        <v>3265</v>
      </c>
    </row>
    <row r="962" spans="1:25" s="158" customFormat="1">
      <c r="A962" s="759">
        <v>2023</v>
      </c>
      <c r="B962" s="760" t="s">
        <v>5483</v>
      </c>
      <c r="C962" s="760" t="s">
        <v>1353</v>
      </c>
      <c r="D962" s="760" t="s">
        <v>3259</v>
      </c>
      <c r="E962" s="760" t="s">
        <v>3183</v>
      </c>
      <c r="F962" s="760" t="s">
        <v>81</v>
      </c>
      <c r="G962" s="760">
        <v>37800000</v>
      </c>
      <c r="H962" s="760">
        <v>37800000</v>
      </c>
      <c r="I962" s="760" t="s">
        <v>846</v>
      </c>
      <c r="J962" s="760" t="s">
        <v>846</v>
      </c>
      <c r="K962" s="760" t="s">
        <v>5441</v>
      </c>
      <c r="L962" s="761">
        <v>44958</v>
      </c>
      <c r="M962" s="761">
        <v>45382</v>
      </c>
      <c r="N962" s="760">
        <v>10800000</v>
      </c>
      <c r="O962" s="760">
        <v>120</v>
      </c>
      <c r="P962" s="760" t="s">
        <v>1644</v>
      </c>
      <c r="Q962" s="760" t="s">
        <v>846</v>
      </c>
      <c r="R962" s="760" t="s">
        <v>846</v>
      </c>
      <c r="S962" s="761">
        <v>45575</v>
      </c>
      <c r="T962" s="760" t="s">
        <v>3803</v>
      </c>
      <c r="U962" s="760" t="s">
        <v>846</v>
      </c>
      <c r="V962" s="762" t="s">
        <v>846</v>
      </c>
      <c r="W962" s="760" t="s">
        <v>846</v>
      </c>
      <c r="X962" s="760" t="s">
        <v>971</v>
      </c>
      <c r="Y962" s="763" t="s">
        <v>3265</v>
      </c>
    </row>
    <row r="963" spans="1:25" s="158" customFormat="1">
      <c r="A963" s="759">
        <v>2023</v>
      </c>
      <c r="B963" s="760" t="s">
        <v>5484</v>
      </c>
      <c r="C963" s="760" t="s">
        <v>5485</v>
      </c>
      <c r="D963" s="760" t="s">
        <v>3259</v>
      </c>
      <c r="E963" s="760" t="s">
        <v>3183</v>
      </c>
      <c r="F963" s="760" t="s">
        <v>179</v>
      </c>
      <c r="G963" s="760">
        <v>49600000</v>
      </c>
      <c r="H963" s="760">
        <v>49600000</v>
      </c>
      <c r="I963" s="760" t="s">
        <v>846</v>
      </c>
      <c r="J963" s="760" t="s">
        <v>846</v>
      </c>
      <c r="K963" s="760" t="s">
        <v>3528</v>
      </c>
      <c r="L963" s="761">
        <v>44958</v>
      </c>
      <c r="M963" s="761">
        <v>45100</v>
      </c>
      <c r="N963" s="760">
        <v>0</v>
      </c>
      <c r="O963" s="760">
        <v>0</v>
      </c>
      <c r="P963" s="760" t="s">
        <v>5486</v>
      </c>
      <c r="Q963" s="760" t="s">
        <v>846</v>
      </c>
      <c r="R963" s="760" t="s">
        <v>846</v>
      </c>
      <c r="S963" s="761">
        <v>45392</v>
      </c>
      <c r="T963" s="760" t="s">
        <v>3803</v>
      </c>
      <c r="U963" s="760" t="s">
        <v>846</v>
      </c>
      <c r="V963" s="762" t="s">
        <v>846</v>
      </c>
      <c r="W963" s="760" t="s">
        <v>846</v>
      </c>
      <c r="X963" s="760" t="s">
        <v>3264</v>
      </c>
      <c r="Y963" s="763" t="s">
        <v>3265</v>
      </c>
    </row>
    <row r="964" spans="1:25" s="158" customFormat="1">
      <c r="A964" s="759">
        <v>2023</v>
      </c>
      <c r="B964" s="760" t="s">
        <v>5487</v>
      </c>
      <c r="C964" s="760" t="s">
        <v>1356</v>
      </c>
      <c r="D964" s="760" t="s">
        <v>3259</v>
      </c>
      <c r="E964" s="760" t="s">
        <v>3183</v>
      </c>
      <c r="F964" s="760" t="s">
        <v>1354</v>
      </c>
      <c r="G964" s="760">
        <v>68900000</v>
      </c>
      <c r="H964" s="760">
        <v>68900000</v>
      </c>
      <c r="I964" s="760" t="s">
        <v>846</v>
      </c>
      <c r="J964" s="760" t="s">
        <v>846</v>
      </c>
      <c r="K964" s="760" t="s">
        <v>5435</v>
      </c>
      <c r="L964" s="761">
        <v>44958</v>
      </c>
      <c r="M964" s="761">
        <v>45351</v>
      </c>
      <c r="N964" s="760">
        <v>15900000</v>
      </c>
      <c r="O964" s="760">
        <v>90</v>
      </c>
      <c r="P964" s="760" t="s">
        <v>293</v>
      </c>
      <c r="Q964" s="760" t="s">
        <v>846</v>
      </c>
      <c r="R964" s="760" t="s">
        <v>846</v>
      </c>
      <c r="S964" s="761">
        <v>45504</v>
      </c>
      <c r="T964" s="760" t="s">
        <v>3803</v>
      </c>
      <c r="U964" s="760" t="s">
        <v>846</v>
      </c>
      <c r="V964" s="762" t="s">
        <v>846</v>
      </c>
      <c r="W964" s="760" t="s">
        <v>846</v>
      </c>
      <c r="X964" s="760" t="s">
        <v>3273</v>
      </c>
      <c r="Y964" s="763" t="s">
        <v>3265</v>
      </c>
    </row>
    <row r="965" spans="1:25" s="158" customFormat="1">
      <c r="A965" s="759">
        <v>2023</v>
      </c>
      <c r="B965" s="760" t="s">
        <v>5488</v>
      </c>
      <c r="C965" s="760" t="s">
        <v>1358</v>
      </c>
      <c r="D965" s="760" t="s">
        <v>3259</v>
      </c>
      <c r="E965" s="760" t="s">
        <v>3183</v>
      </c>
      <c r="F965" s="760" t="s">
        <v>106</v>
      </c>
      <c r="G965" s="760">
        <v>37800000</v>
      </c>
      <c r="H965" s="760">
        <v>37800000</v>
      </c>
      <c r="I965" s="760" t="s">
        <v>846</v>
      </c>
      <c r="J965" s="760" t="s">
        <v>846</v>
      </c>
      <c r="K965" s="760" t="s">
        <v>5441</v>
      </c>
      <c r="L965" s="761">
        <v>44958</v>
      </c>
      <c r="M965" s="761">
        <v>45382</v>
      </c>
      <c r="N965" s="760">
        <v>10800000</v>
      </c>
      <c r="O965" s="760">
        <v>120</v>
      </c>
      <c r="P965" s="760" t="s">
        <v>3542</v>
      </c>
      <c r="Q965" s="760" t="s">
        <v>846</v>
      </c>
      <c r="R965" s="760" t="s">
        <v>846</v>
      </c>
      <c r="S965" s="761">
        <v>45488</v>
      </c>
      <c r="T965" s="760" t="s">
        <v>3803</v>
      </c>
      <c r="U965" s="760" t="s">
        <v>846</v>
      </c>
      <c r="V965" s="762" t="s">
        <v>846</v>
      </c>
      <c r="W965" s="760" t="s">
        <v>846</v>
      </c>
      <c r="X965" s="760" t="s">
        <v>971</v>
      </c>
      <c r="Y965" s="763" t="s">
        <v>3265</v>
      </c>
    </row>
    <row r="966" spans="1:25" s="158" customFormat="1">
      <c r="A966" s="759">
        <v>2023</v>
      </c>
      <c r="B966" s="760" t="s">
        <v>5489</v>
      </c>
      <c r="C966" s="760" t="s">
        <v>1361</v>
      </c>
      <c r="D966" s="760" t="s">
        <v>3259</v>
      </c>
      <c r="E966" s="760" t="s">
        <v>3183</v>
      </c>
      <c r="F966" s="760" t="s">
        <v>1359</v>
      </c>
      <c r="G966" s="760">
        <v>56892000</v>
      </c>
      <c r="H966" s="760">
        <v>56892000</v>
      </c>
      <c r="I966" s="760" t="s">
        <v>846</v>
      </c>
      <c r="J966" s="760" t="s">
        <v>846</v>
      </c>
      <c r="K966" s="760" t="s">
        <v>3522</v>
      </c>
      <c r="L966" s="761">
        <v>44958</v>
      </c>
      <c r="M966" s="761">
        <v>45291</v>
      </c>
      <c r="N966" s="760">
        <v>5172000</v>
      </c>
      <c r="O966" s="760">
        <v>30</v>
      </c>
      <c r="P966" s="760" t="s">
        <v>5458</v>
      </c>
      <c r="Q966" s="760" t="s">
        <v>846</v>
      </c>
      <c r="R966" s="760" t="s">
        <v>846</v>
      </c>
      <c r="S966" s="761">
        <v>45446</v>
      </c>
      <c r="T966" s="760" t="s">
        <v>3803</v>
      </c>
      <c r="U966" s="760" t="s">
        <v>846</v>
      </c>
      <c r="V966" s="762" t="s">
        <v>846</v>
      </c>
      <c r="W966" s="760" t="s">
        <v>846</v>
      </c>
      <c r="X966" s="760" t="s">
        <v>3273</v>
      </c>
      <c r="Y966" s="763" t="s">
        <v>3265</v>
      </c>
    </row>
    <row r="967" spans="1:25" s="158" customFormat="1">
      <c r="A967" s="759">
        <v>2023</v>
      </c>
      <c r="B967" s="760" t="s">
        <v>5490</v>
      </c>
      <c r="C967" s="760" t="s">
        <v>1363</v>
      </c>
      <c r="D967" s="760" t="s">
        <v>3259</v>
      </c>
      <c r="E967" s="760" t="s">
        <v>3183</v>
      </c>
      <c r="F967" s="760" t="s">
        <v>181</v>
      </c>
      <c r="G967" s="760">
        <v>60000000</v>
      </c>
      <c r="H967" s="760">
        <v>60000000</v>
      </c>
      <c r="I967" s="760" t="s">
        <v>846</v>
      </c>
      <c r="J967" s="760" t="s">
        <v>846</v>
      </c>
      <c r="K967" s="760" t="s">
        <v>3541</v>
      </c>
      <c r="L967" s="761">
        <v>44963</v>
      </c>
      <c r="M967" s="761">
        <v>45327</v>
      </c>
      <c r="N967" s="760">
        <v>20000000</v>
      </c>
      <c r="O967" s="760">
        <v>120</v>
      </c>
      <c r="P967" s="760" t="s">
        <v>278</v>
      </c>
      <c r="Q967" s="760" t="s">
        <v>846</v>
      </c>
      <c r="R967" s="760" t="s">
        <v>846</v>
      </c>
      <c r="S967" s="761">
        <v>45512</v>
      </c>
      <c r="T967" s="760" t="s">
        <v>3803</v>
      </c>
      <c r="U967" s="760" t="s">
        <v>846</v>
      </c>
      <c r="V967" s="762" t="s">
        <v>846</v>
      </c>
      <c r="W967" s="760" t="s">
        <v>846</v>
      </c>
      <c r="X967" s="760" t="s">
        <v>3273</v>
      </c>
      <c r="Y967" s="763" t="s">
        <v>3265</v>
      </c>
    </row>
    <row r="968" spans="1:25" s="158" customFormat="1">
      <c r="A968" s="759">
        <v>2023</v>
      </c>
      <c r="B968" s="760" t="s">
        <v>5491</v>
      </c>
      <c r="C968" s="760" t="s">
        <v>1361</v>
      </c>
      <c r="D968" s="760" t="s">
        <v>3259</v>
      </c>
      <c r="E968" s="760" t="s">
        <v>3183</v>
      </c>
      <c r="F968" s="760" t="s">
        <v>1365</v>
      </c>
      <c r="G968" s="760">
        <v>77580000</v>
      </c>
      <c r="H968" s="760">
        <v>77580000</v>
      </c>
      <c r="I968" s="760" t="s">
        <v>846</v>
      </c>
      <c r="J968" s="760" t="s">
        <v>846</v>
      </c>
      <c r="K968" s="760" t="s">
        <v>5433</v>
      </c>
      <c r="L968" s="761">
        <v>44963</v>
      </c>
      <c r="M968" s="761">
        <v>45417</v>
      </c>
      <c r="N968" s="760">
        <v>25860000</v>
      </c>
      <c r="O968" s="760">
        <v>150</v>
      </c>
      <c r="P968" s="760" t="s">
        <v>5458</v>
      </c>
      <c r="Q968" s="760" t="s">
        <v>846</v>
      </c>
      <c r="R968" s="760" t="s">
        <v>846</v>
      </c>
      <c r="S968" s="761">
        <v>45496</v>
      </c>
      <c r="T968" s="760" t="s">
        <v>3803</v>
      </c>
      <c r="U968" s="760" t="s">
        <v>846</v>
      </c>
      <c r="V968" s="762" t="s">
        <v>846</v>
      </c>
      <c r="W968" s="760" t="s">
        <v>846</v>
      </c>
      <c r="X968" s="760" t="s">
        <v>971</v>
      </c>
      <c r="Y968" s="763" t="s">
        <v>3265</v>
      </c>
    </row>
    <row r="969" spans="1:25" s="158" customFormat="1">
      <c r="A969" s="759">
        <v>2023</v>
      </c>
      <c r="B969" s="760" t="s">
        <v>5492</v>
      </c>
      <c r="C969" s="760" t="s">
        <v>5493</v>
      </c>
      <c r="D969" s="760" t="s">
        <v>3259</v>
      </c>
      <c r="E969" s="760" t="s">
        <v>3183</v>
      </c>
      <c r="F969" s="760" t="s">
        <v>4226</v>
      </c>
      <c r="G969" s="760">
        <v>19200000</v>
      </c>
      <c r="H969" s="760">
        <v>19200000</v>
      </c>
      <c r="I969" s="760" t="s">
        <v>846</v>
      </c>
      <c r="J969" s="760" t="s">
        <v>846</v>
      </c>
      <c r="K969" s="760" t="s">
        <v>3271</v>
      </c>
      <c r="L969" s="761">
        <v>44965</v>
      </c>
      <c r="M969" s="761">
        <v>45047</v>
      </c>
      <c r="N969" s="760">
        <v>0</v>
      </c>
      <c r="O969" s="760">
        <v>0</v>
      </c>
      <c r="P969" s="760" t="s">
        <v>177</v>
      </c>
      <c r="Q969" s="760" t="s">
        <v>846</v>
      </c>
      <c r="R969" s="760" t="s">
        <v>846</v>
      </c>
      <c r="S969" s="761">
        <v>45277</v>
      </c>
      <c r="T969" s="760" t="s">
        <v>3263</v>
      </c>
      <c r="U969" s="760" t="s">
        <v>846</v>
      </c>
      <c r="V969" s="762" t="s">
        <v>846</v>
      </c>
      <c r="W969" s="760" t="s">
        <v>846</v>
      </c>
      <c r="X969" s="760" t="s">
        <v>3264</v>
      </c>
      <c r="Y969" s="763" t="s">
        <v>3265</v>
      </c>
    </row>
    <row r="970" spans="1:25" s="158" customFormat="1">
      <c r="A970" s="759">
        <v>2023</v>
      </c>
      <c r="B970" s="760" t="s">
        <v>5494</v>
      </c>
      <c r="C970" s="760" t="s">
        <v>1368</v>
      </c>
      <c r="D970" s="760" t="s">
        <v>3259</v>
      </c>
      <c r="E970" s="760" t="s">
        <v>3183</v>
      </c>
      <c r="F970" s="760" t="s">
        <v>324</v>
      </c>
      <c r="G970" s="760">
        <v>62400000</v>
      </c>
      <c r="H970" s="760">
        <v>62400000</v>
      </c>
      <c r="I970" s="760" t="s">
        <v>846</v>
      </c>
      <c r="J970" s="760" t="s">
        <v>846</v>
      </c>
      <c r="K970" s="760" t="s">
        <v>5435</v>
      </c>
      <c r="L970" s="761">
        <v>44963</v>
      </c>
      <c r="M970" s="761">
        <v>45356</v>
      </c>
      <c r="N970" s="760">
        <v>14400000</v>
      </c>
      <c r="O970" s="760">
        <v>90</v>
      </c>
      <c r="P970" s="760" t="s">
        <v>5458</v>
      </c>
      <c r="Q970" s="760" t="s">
        <v>846</v>
      </c>
      <c r="R970" s="760" t="s">
        <v>846</v>
      </c>
      <c r="S970" s="761">
        <v>45549</v>
      </c>
      <c r="T970" s="760" t="s">
        <v>3803</v>
      </c>
      <c r="U970" s="760" t="s">
        <v>846</v>
      </c>
      <c r="V970" s="762" t="s">
        <v>846</v>
      </c>
      <c r="W970" s="760" t="s">
        <v>846</v>
      </c>
      <c r="X970" s="760" t="s">
        <v>3273</v>
      </c>
      <c r="Y970" s="763" t="s">
        <v>3265</v>
      </c>
    </row>
    <row r="971" spans="1:25" s="158" customFormat="1">
      <c r="A971" s="759">
        <v>2023</v>
      </c>
      <c r="B971" s="760" t="s">
        <v>5495</v>
      </c>
      <c r="C971" s="760" t="s">
        <v>1370</v>
      </c>
      <c r="D971" s="760" t="s">
        <v>3259</v>
      </c>
      <c r="E971" s="760" t="s">
        <v>3183</v>
      </c>
      <c r="F971" s="760" t="s">
        <v>121</v>
      </c>
      <c r="G971" s="760">
        <v>58682000</v>
      </c>
      <c r="H971" s="760">
        <v>58682000</v>
      </c>
      <c r="I971" s="760" t="s">
        <v>846</v>
      </c>
      <c r="J971" s="760" t="s">
        <v>846</v>
      </c>
      <c r="K971" s="760" t="s">
        <v>5435</v>
      </c>
      <c r="L971" s="761">
        <v>44963</v>
      </c>
      <c r="M971" s="761">
        <v>45356</v>
      </c>
      <c r="N971" s="760">
        <v>13542000</v>
      </c>
      <c r="O971" s="760">
        <v>90</v>
      </c>
      <c r="P971" s="760" t="s">
        <v>5458</v>
      </c>
      <c r="Q971" s="760" t="s">
        <v>846</v>
      </c>
      <c r="R971" s="760" t="s">
        <v>846</v>
      </c>
      <c r="S971" s="761">
        <v>45513</v>
      </c>
      <c r="T971" s="760" t="s">
        <v>3803</v>
      </c>
      <c r="U971" s="760" t="s">
        <v>846</v>
      </c>
      <c r="V971" s="762" t="s">
        <v>846</v>
      </c>
      <c r="W971" s="760" t="s">
        <v>846</v>
      </c>
      <c r="X971" s="760" t="s">
        <v>3273</v>
      </c>
      <c r="Y971" s="763" t="s">
        <v>3265</v>
      </c>
    </row>
    <row r="972" spans="1:25" s="158" customFormat="1">
      <c r="A972" s="759">
        <v>2023</v>
      </c>
      <c r="B972" s="760" t="s">
        <v>5496</v>
      </c>
      <c r="C972" s="760" t="s">
        <v>1372</v>
      </c>
      <c r="D972" s="760" t="s">
        <v>3259</v>
      </c>
      <c r="E972" s="760" t="s">
        <v>3183</v>
      </c>
      <c r="F972" s="760" t="s">
        <v>300</v>
      </c>
      <c r="G972" s="760">
        <v>59800000</v>
      </c>
      <c r="H972" s="760">
        <v>59800000</v>
      </c>
      <c r="I972" s="760" t="s">
        <v>846</v>
      </c>
      <c r="J972" s="760" t="s">
        <v>846</v>
      </c>
      <c r="K972" s="760" t="s">
        <v>5435</v>
      </c>
      <c r="L972" s="761">
        <v>44963</v>
      </c>
      <c r="M972" s="761">
        <v>45356</v>
      </c>
      <c r="N972" s="760">
        <v>13800000</v>
      </c>
      <c r="O972" s="760">
        <v>90</v>
      </c>
      <c r="P972" s="760" t="s">
        <v>293</v>
      </c>
      <c r="Q972" s="760" t="s">
        <v>846</v>
      </c>
      <c r="R972" s="760" t="s">
        <v>846</v>
      </c>
      <c r="S972" s="761">
        <v>45519</v>
      </c>
      <c r="T972" s="760" t="s">
        <v>3803</v>
      </c>
      <c r="U972" s="760" t="s">
        <v>846</v>
      </c>
      <c r="V972" s="762" t="s">
        <v>846</v>
      </c>
      <c r="W972" s="760" t="s">
        <v>846</v>
      </c>
      <c r="X972" s="760" t="s">
        <v>3273</v>
      </c>
      <c r="Y972" s="763" t="s">
        <v>3265</v>
      </c>
    </row>
    <row r="973" spans="1:25" s="158" customFormat="1">
      <c r="A973" s="759">
        <v>2023</v>
      </c>
      <c r="B973" s="760" t="s">
        <v>5497</v>
      </c>
      <c r="C973" s="760" t="s">
        <v>1375</v>
      </c>
      <c r="D973" s="760" t="s">
        <v>3259</v>
      </c>
      <c r="E973" s="760" t="s">
        <v>3183</v>
      </c>
      <c r="F973" s="760" t="s">
        <v>1373</v>
      </c>
      <c r="G973" s="760">
        <v>63600000</v>
      </c>
      <c r="H973" s="760">
        <v>63600000</v>
      </c>
      <c r="I973" s="760" t="s">
        <v>846</v>
      </c>
      <c r="J973" s="760" t="s">
        <v>846</v>
      </c>
      <c r="K973" s="760" t="s">
        <v>3541</v>
      </c>
      <c r="L973" s="761">
        <v>44970</v>
      </c>
      <c r="M973" s="761">
        <v>45334</v>
      </c>
      <c r="N973" s="760">
        <v>10600000</v>
      </c>
      <c r="O973" s="760">
        <v>60</v>
      </c>
      <c r="P973" s="760" t="s">
        <v>1504</v>
      </c>
      <c r="Q973" s="760" t="s">
        <v>846</v>
      </c>
      <c r="R973" s="760" t="s">
        <v>846</v>
      </c>
      <c r="S973" s="761">
        <v>45483</v>
      </c>
      <c r="T973" s="760" t="s">
        <v>3803</v>
      </c>
      <c r="U973" s="760" t="s">
        <v>846</v>
      </c>
      <c r="V973" s="762" t="s">
        <v>846</v>
      </c>
      <c r="W973" s="760" t="s">
        <v>846</v>
      </c>
      <c r="X973" s="760" t="s">
        <v>3273</v>
      </c>
      <c r="Y973" s="763" t="s">
        <v>3265</v>
      </c>
    </row>
    <row r="974" spans="1:25" s="158" customFormat="1">
      <c r="A974" s="759">
        <v>2023</v>
      </c>
      <c r="B974" s="760" t="s">
        <v>5498</v>
      </c>
      <c r="C974" s="760" t="s">
        <v>5499</v>
      </c>
      <c r="D974" s="760" t="s">
        <v>3259</v>
      </c>
      <c r="E974" s="760" t="s">
        <v>3183</v>
      </c>
      <c r="F974" s="760" t="s">
        <v>5500</v>
      </c>
      <c r="G974" s="760">
        <v>9600000</v>
      </c>
      <c r="H974" s="760">
        <v>9600000</v>
      </c>
      <c r="I974" s="760" t="s">
        <v>846</v>
      </c>
      <c r="J974" s="760" t="s">
        <v>846</v>
      </c>
      <c r="K974" s="760" t="s">
        <v>3271</v>
      </c>
      <c r="L974" s="761">
        <v>44963</v>
      </c>
      <c r="M974" s="761">
        <v>45082</v>
      </c>
      <c r="N974" s="760">
        <v>0</v>
      </c>
      <c r="O974" s="760">
        <v>0</v>
      </c>
      <c r="P974" s="760" t="s">
        <v>113</v>
      </c>
      <c r="Q974" s="760" t="s">
        <v>846</v>
      </c>
      <c r="R974" s="760" t="s">
        <v>846</v>
      </c>
      <c r="S974" s="761">
        <v>45269</v>
      </c>
      <c r="T974" s="760" t="s">
        <v>3263</v>
      </c>
      <c r="U974" s="760" t="s">
        <v>846</v>
      </c>
      <c r="V974" s="762" t="s">
        <v>846</v>
      </c>
      <c r="W974" s="760" t="s">
        <v>846</v>
      </c>
      <c r="X974" s="760" t="s">
        <v>3273</v>
      </c>
      <c r="Y974" s="763" t="s">
        <v>3265</v>
      </c>
    </row>
    <row r="975" spans="1:25" s="158" customFormat="1">
      <c r="A975" s="759">
        <v>2023</v>
      </c>
      <c r="B975" s="760" t="s">
        <v>5501</v>
      </c>
      <c r="C975" s="760" t="s">
        <v>1377</v>
      </c>
      <c r="D975" s="760" t="s">
        <v>3259</v>
      </c>
      <c r="E975" s="760" t="s">
        <v>3183</v>
      </c>
      <c r="F975" s="760" t="s">
        <v>226</v>
      </c>
      <c r="G975" s="760">
        <v>31200000</v>
      </c>
      <c r="H975" s="760">
        <v>31200000</v>
      </c>
      <c r="I975" s="760" t="s">
        <v>846</v>
      </c>
      <c r="J975" s="760" t="s">
        <v>846</v>
      </c>
      <c r="K975" s="760" t="s">
        <v>5435</v>
      </c>
      <c r="L975" s="761">
        <v>44963</v>
      </c>
      <c r="M975" s="761">
        <v>45356</v>
      </c>
      <c r="N975" s="760">
        <v>7200000</v>
      </c>
      <c r="O975" s="760">
        <v>90</v>
      </c>
      <c r="P975" s="760" t="s">
        <v>5458</v>
      </c>
      <c r="Q975" s="760" t="s">
        <v>846</v>
      </c>
      <c r="R975" s="760" t="s">
        <v>846</v>
      </c>
      <c r="S975" s="761">
        <v>45540</v>
      </c>
      <c r="T975" s="760" t="s">
        <v>3803</v>
      </c>
      <c r="U975" s="760" t="s">
        <v>846</v>
      </c>
      <c r="V975" s="762" t="s">
        <v>846</v>
      </c>
      <c r="W975" s="760" t="s">
        <v>846</v>
      </c>
      <c r="X975" s="760" t="s">
        <v>3273</v>
      </c>
      <c r="Y975" s="763" t="s">
        <v>3265</v>
      </c>
    </row>
    <row r="976" spans="1:25" s="158" customFormat="1">
      <c r="A976" s="759">
        <v>2023</v>
      </c>
      <c r="B976" s="760" t="s">
        <v>5502</v>
      </c>
      <c r="C976" s="760" t="s">
        <v>1377</v>
      </c>
      <c r="D976" s="760" t="s">
        <v>3259</v>
      </c>
      <c r="E976" s="760" t="s">
        <v>3183</v>
      </c>
      <c r="F976" s="760" t="s">
        <v>275</v>
      </c>
      <c r="G976" s="760">
        <v>28800000</v>
      </c>
      <c r="H976" s="760">
        <v>28800000</v>
      </c>
      <c r="I976" s="760" t="s">
        <v>846</v>
      </c>
      <c r="J976" s="760" t="s">
        <v>846</v>
      </c>
      <c r="K976" s="760" t="s">
        <v>3541</v>
      </c>
      <c r="L976" s="761">
        <v>44963</v>
      </c>
      <c r="M976" s="761">
        <v>45327</v>
      </c>
      <c r="N976" s="760">
        <v>9600000</v>
      </c>
      <c r="O976" s="760">
        <v>120</v>
      </c>
      <c r="P976" s="760" t="s">
        <v>5458</v>
      </c>
      <c r="Q976" s="760" t="s">
        <v>846</v>
      </c>
      <c r="R976" s="760" t="s">
        <v>846</v>
      </c>
      <c r="S976" s="761">
        <v>45510</v>
      </c>
      <c r="T976" s="760" t="s">
        <v>3803</v>
      </c>
      <c r="U976" s="760" t="s">
        <v>846</v>
      </c>
      <c r="V976" s="762" t="s">
        <v>846</v>
      </c>
      <c r="W976" s="760" t="s">
        <v>846</v>
      </c>
      <c r="X976" s="760" t="s">
        <v>3273</v>
      </c>
      <c r="Y976" s="763" t="s">
        <v>3265</v>
      </c>
    </row>
    <row r="977" spans="1:25" s="158" customFormat="1">
      <c r="A977" s="759">
        <v>2023</v>
      </c>
      <c r="B977" s="760" t="s">
        <v>5503</v>
      </c>
      <c r="C977" s="760" t="s">
        <v>1380</v>
      </c>
      <c r="D977" s="760" t="s">
        <v>3259</v>
      </c>
      <c r="E977" s="760" t="s">
        <v>3183</v>
      </c>
      <c r="F977" s="760" t="s">
        <v>168</v>
      </c>
      <c r="G977" s="760">
        <v>66250000</v>
      </c>
      <c r="H977" s="760">
        <v>66250000</v>
      </c>
      <c r="I977" s="760" t="s">
        <v>846</v>
      </c>
      <c r="J977" s="760" t="s">
        <v>846</v>
      </c>
      <c r="K977" s="760" t="s">
        <v>5504</v>
      </c>
      <c r="L977" s="761">
        <v>44963</v>
      </c>
      <c r="M977" s="761">
        <v>45266</v>
      </c>
      <c r="N977" s="760">
        <v>13250000</v>
      </c>
      <c r="O977" s="760">
        <v>75</v>
      </c>
      <c r="P977" s="760" t="s">
        <v>278</v>
      </c>
      <c r="Q977" s="760" t="s">
        <v>846</v>
      </c>
      <c r="R977" s="760" t="s">
        <v>846</v>
      </c>
      <c r="S977" s="761">
        <v>45550</v>
      </c>
      <c r="T977" s="760" t="s">
        <v>3803</v>
      </c>
      <c r="U977" s="760" t="s">
        <v>846</v>
      </c>
      <c r="V977" s="762" t="s">
        <v>846</v>
      </c>
      <c r="W977" s="760" t="s">
        <v>846</v>
      </c>
      <c r="X977" s="760" t="s">
        <v>3264</v>
      </c>
      <c r="Y977" s="763" t="s">
        <v>3265</v>
      </c>
    </row>
    <row r="978" spans="1:25" s="158" customFormat="1">
      <c r="A978" s="759">
        <v>2023</v>
      </c>
      <c r="B978" s="760" t="s">
        <v>5505</v>
      </c>
      <c r="C978" s="760" t="s">
        <v>1377</v>
      </c>
      <c r="D978" s="760" t="s">
        <v>3259</v>
      </c>
      <c r="E978" s="760" t="s">
        <v>3183</v>
      </c>
      <c r="F978" s="760" t="s">
        <v>1381</v>
      </c>
      <c r="G978" s="760">
        <v>28800000</v>
      </c>
      <c r="H978" s="760">
        <v>28800000</v>
      </c>
      <c r="I978" s="760" t="s">
        <v>846</v>
      </c>
      <c r="J978" s="760" t="s">
        <v>846</v>
      </c>
      <c r="K978" s="760" t="s">
        <v>3541</v>
      </c>
      <c r="L978" s="761">
        <v>44964</v>
      </c>
      <c r="M978" s="761">
        <v>45328</v>
      </c>
      <c r="N978" s="760">
        <v>9600000</v>
      </c>
      <c r="O978" s="760">
        <v>120</v>
      </c>
      <c r="P978" s="760" t="s">
        <v>297</v>
      </c>
      <c r="Q978" s="760" t="s">
        <v>846</v>
      </c>
      <c r="R978" s="760" t="s">
        <v>846</v>
      </c>
      <c r="S978" s="761">
        <v>45489</v>
      </c>
      <c r="T978" s="760" t="s">
        <v>3803</v>
      </c>
      <c r="U978" s="760" t="s">
        <v>846</v>
      </c>
      <c r="V978" s="762" t="s">
        <v>846</v>
      </c>
      <c r="W978" s="760" t="s">
        <v>846</v>
      </c>
      <c r="X978" s="760" t="s">
        <v>3273</v>
      </c>
      <c r="Y978" s="763" t="s">
        <v>3265</v>
      </c>
    </row>
    <row r="979" spans="1:25" s="158" customFormat="1">
      <c r="A979" s="759">
        <v>2023</v>
      </c>
      <c r="B979" s="760" t="s">
        <v>5506</v>
      </c>
      <c r="C979" s="760" t="s">
        <v>1385</v>
      </c>
      <c r="D979" s="760" t="s">
        <v>3259</v>
      </c>
      <c r="E979" s="760" t="s">
        <v>3183</v>
      </c>
      <c r="F979" s="760" t="s">
        <v>1383</v>
      </c>
      <c r="G979" s="760">
        <v>68900000</v>
      </c>
      <c r="H979" s="760">
        <v>68900000</v>
      </c>
      <c r="I979" s="760" t="s">
        <v>846</v>
      </c>
      <c r="J979" s="760" t="s">
        <v>846</v>
      </c>
      <c r="K979" s="760" t="s">
        <v>5435</v>
      </c>
      <c r="L979" s="761">
        <v>44965</v>
      </c>
      <c r="M979" s="761">
        <v>45358</v>
      </c>
      <c r="N979" s="760">
        <v>15900000</v>
      </c>
      <c r="O979" s="760">
        <v>90</v>
      </c>
      <c r="P979" s="760" t="s">
        <v>40</v>
      </c>
      <c r="Q979" s="760" t="s">
        <v>846</v>
      </c>
      <c r="R979" s="760" t="s">
        <v>846</v>
      </c>
      <c r="S979" s="761">
        <v>45453</v>
      </c>
      <c r="T979" s="760" t="s">
        <v>3803</v>
      </c>
      <c r="U979" s="760" t="s">
        <v>846</v>
      </c>
      <c r="V979" s="762" t="s">
        <v>846</v>
      </c>
      <c r="W979" s="760" t="s">
        <v>846</v>
      </c>
      <c r="X979" s="760" t="s">
        <v>3273</v>
      </c>
      <c r="Y979" s="763" t="s">
        <v>3265</v>
      </c>
    </row>
    <row r="980" spans="1:25" s="158" customFormat="1">
      <c r="A980" s="759">
        <v>2023</v>
      </c>
      <c r="B980" s="760" t="s">
        <v>5507</v>
      </c>
      <c r="C980" s="760" t="s">
        <v>5508</v>
      </c>
      <c r="D980" s="760" t="s">
        <v>3259</v>
      </c>
      <c r="E980" s="760" t="s">
        <v>3183</v>
      </c>
      <c r="F980" s="760" t="s">
        <v>4016</v>
      </c>
      <c r="G980" s="760">
        <v>45600000</v>
      </c>
      <c r="H980" s="760">
        <v>45600000</v>
      </c>
      <c r="I980" s="760" t="s">
        <v>846</v>
      </c>
      <c r="J980" s="760" t="s">
        <v>846</v>
      </c>
      <c r="K980" s="760" t="s">
        <v>3528</v>
      </c>
      <c r="L980" s="761">
        <v>44963</v>
      </c>
      <c r="M980" s="761">
        <v>45000</v>
      </c>
      <c r="N980" s="760">
        <v>0</v>
      </c>
      <c r="O980" s="760">
        <v>0</v>
      </c>
      <c r="P980" s="760" t="s">
        <v>3260</v>
      </c>
      <c r="Q980" s="760" t="s">
        <v>846</v>
      </c>
      <c r="R980" s="760" t="s">
        <v>846</v>
      </c>
      <c r="S980" s="761">
        <v>45390</v>
      </c>
      <c r="T980" s="760" t="s">
        <v>3803</v>
      </c>
      <c r="U980" s="760" t="s">
        <v>846</v>
      </c>
      <c r="V980" s="762" t="s">
        <v>846</v>
      </c>
      <c r="W980" s="760" t="s">
        <v>846</v>
      </c>
      <c r="X980" s="760" t="s">
        <v>3264</v>
      </c>
      <c r="Y980" s="763" t="s">
        <v>3265</v>
      </c>
    </row>
    <row r="981" spans="1:25" s="158" customFormat="1">
      <c r="A981" s="759">
        <v>2023</v>
      </c>
      <c r="B981" s="760" t="s">
        <v>5509</v>
      </c>
      <c r="C981" s="760" t="s">
        <v>1388</v>
      </c>
      <c r="D981" s="760" t="s">
        <v>3259</v>
      </c>
      <c r="E981" s="760" t="s">
        <v>3183</v>
      </c>
      <c r="F981" s="760" t="s">
        <v>297</v>
      </c>
      <c r="G981" s="760">
        <v>117866667</v>
      </c>
      <c r="H981" s="760">
        <v>117866667</v>
      </c>
      <c r="I981" s="760" t="s">
        <v>846</v>
      </c>
      <c r="J981" s="760" t="s">
        <v>846</v>
      </c>
      <c r="K981" s="760" t="s">
        <v>5510</v>
      </c>
      <c r="L981" s="761">
        <v>44964</v>
      </c>
      <c r="M981" s="761">
        <v>45384</v>
      </c>
      <c r="N981" s="760">
        <v>32866667</v>
      </c>
      <c r="O981" s="760">
        <v>116</v>
      </c>
      <c r="P981" s="760" t="s">
        <v>5458</v>
      </c>
      <c r="Q981" s="760" t="s">
        <v>846</v>
      </c>
      <c r="R981" s="760" t="s">
        <v>846</v>
      </c>
      <c r="S981" s="761">
        <v>45450</v>
      </c>
      <c r="T981" s="760" t="s">
        <v>3803</v>
      </c>
      <c r="U981" s="760" t="s">
        <v>846</v>
      </c>
      <c r="V981" s="762" t="s">
        <v>846</v>
      </c>
      <c r="W981" s="760" t="s">
        <v>846</v>
      </c>
      <c r="X981" s="760" t="s">
        <v>971</v>
      </c>
      <c r="Y981" s="763" t="s">
        <v>3265</v>
      </c>
    </row>
    <row r="982" spans="1:25" s="158" customFormat="1">
      <c r="A982" s="759">
        <v>2023</v>
      </c>
      <c r="B982" s="760" t="s">
        <v>5511</v>
      </c>
      <c r="C982" s="760" t="s">
        <v>1390</v>
      </c>
      <c r="D982" s="760" t="s">
        <v>3259</v>
      </c>
      <c r="E982" s="760" t="s">
        <v>3183</v>
      </c>
      <c r="F982" s="760" t="s">
        <v>310</v>
      </c>
      <c r="G982" s="760">
        <v>106500000</v>
      </c>
      <c r="H982" s="760">
        <v>106500000</v>
      </c>
      <c r="I982" s="760" t="s">
        <v>846</v>
      </c>
      <c r="J982" s="760" t="s">
        <v>846</v>
      </c>
      <c r="K982" s="760" t="s">
        <v>5433</v>
      </c>
      <c r="L982" s="761">
        <v>44965</v>
      </c>
      <c r="M982" s="761">
        <v>45418</v>
      </c>
      <c r="N982" s="760">
        <v>35500000</v>
      </c>
      <c r="O982" s="760">
        <v>150</v>
      </c>
      <c r="P982" s="760" t="s">
        <v>175</v>
      </c>
      <c r="Q982" s="760" t="s">
        <v>846</v>
      </c>
      <c r="R982" s="760" t="s">
        <v>846</v>
      </c>
      <c r="S982" s="761">
        <v>45612</v>
      </c>
      <c r="T982" s="760" t="s">
        <v>3803</v>
      </c>
      <c r="U982" s="760" t="s">
        <v>846</v>
      </c>
      <c r="V982" s="762" t="s">
        <v>846</v>
      </c>
      <c r="W982" s="760" t="s">
        <v>846</v>
      </c>
      <c r="X982" s="760" t="s">
        <v>971</v>
      </c>
      <c r="Y982" s="763" t="s">
        <v>3265</v>
      </c>
    </row>
    <row r="983" spans="1:25" s="158" customFormat="1">
      <c r="A983" s="759">
        <v>2023</v>
      </c>
      <c r="B983" s="760" t="s">
        <v>5512</v>
      </c>
      <c r="C983" s="760" t="s">
        <v>1392</v>
      </c>
      <c r="D983" s="760" t="s">
        <v>3259</v>
      </c>
      <c r="E983" s="760" t="s">
        <v>3183</v>
      </c>
      <c r="F983" s="760" t="s">
        <v>299</v>
      </c>
      <c r="G983" s="760">
        <v>68900000</v>
      </c>
      <c r="H983" s="760">
        <v>68900000</v>
      </c>
      <c r="I983" s="760" t="s">
        <v>846</v>
      </c>
      <c r="J983" s="760" t="s">
        <v>846</v>
      </c>
      <c r="K983" s="760" t="s">
        <v>5435</v>
      </c>
      <c r="L983" s="761">
        <v>44978</v>
      </c>
      <c r="M983" s="761">
        <v>45371</v>
      </c>
      <c r="N983" s="760">
        <v>15900000</v>
      </c>
      <c r="O983" s="760">
        <v>90</v>
      </c>
      <c r="P983" s="760" t="s">
        <v>1504</v>
      </c>
      <c r="Q983" s="760" t="s">
        <v>846</v>
      </c>
      <c r="R983" s="760" t="s">
        <v>846</v>
      </c>
      <c r="S983" s="761">
        <v>45595</v>
      </c>
      <c r="T983" s="760" t="s">
        <v>3803</v>
      </c>
      <c r="U983" s="760" t="s">
        <v>846</v>
      </c>
      <c r="V983" s="762" t="s">
        <v>846</v>
      </c>
      <c r="W983" s="760" t="s">
        <v>846</v>
      </c>
      <c r="X983" s="760" t="s">
        <v>971</v>
      </c>
      <c r="Y983" s="763" t="s">
        <v>3265</v>
      </c>
    </row>
    <row r="984" spans="1:25" s="158" customFormat="1">
      <c r="A984" s="759">
        <v>2023</v>
      </c>
      <c r="B984" s="760" t="s">
        <v>5513</v>
      </c>
      <c r="C984" s="760" t="s">
        <v>1395</v>
      </c>
      <c r="D984" s="760" t="s">
        <v>3259</v>
      </c>
      <c r="E984" s="760" t="s">
        <v>3183</v>
      </c>
      <c r="F984" s="760" t="s">
        <v>1393</v>
      </c>
      <c r="G984" s="760">
        <v>79500000</v>
      </c>
      <c r="H984" s="760">
        <v>79500000</v>
      </c>
      <c r="I984" s="760" t="s">
        <v>846</v>
      </c>
      <c r="J984" s="760" t="s">
        <v>846</v>
      </c>
      <c r="K984" s="760" t="s">
        <v>5433</v>
      </c>
      <c r="L984" s="761">
        <v>44970</v>
      </c>
      <c r="M984" s="761">
        <v>45424</v>
      </c>
      <c r="N984" s="760">
        <v>26500000</v>
      </c>
      <c r="O984" s="760">
        <v>150</v>
      </c>
      <c r="P984" s="760" t="s">
        <v>1504</v>
      </c>
      <c r="Q984" s="760" t="s">
        <v>846</v>
      </c>
      <c r="R984" s="760" t="s">
        <v>846</v>
      </c>
      <c r="S984" s="761">
        <v>45535</v>
      </c>
      <c r="T984" s="760" t="s">
        <v>3803</v>
      </c>
      <c r="U984" s="760" t="s">
        <v>846</v>
      </c>
      <c r="V984" s="762" t="s">
        <v>846</v>
      </c>
      <c r="W984" s="760" t="s">
        <v>846</v>
      </c>
      <c r="X984" s="760" t="s">
        <v>971</v>
      </c>
      <c r="Y984" s="763" t="s">
        <v>3265</v>
      </c>
    </row>
    <row r="985" spans="1:25" s="158" customFormat="1">
      <c r="A985" s="759">
        <v>2023</v>
      </c>
      <c r="B985" s="760" t="s">
        <v>5514</v>
      </c>
      <c r="C985" s="760" t="s">
        <v>1372</v>
      </c>
      <c r="D985" s="760" t="s">
        <v>3259</v>
      </c>
      <c r="E985" s="760" t="s">
        <v>3183</v>
      </c>
      <c r="F985" s="760" t="s">
        <v>272</v>
      </c>
      <c r="G985" s="760">
        <v>55200000</v>
      </c>
      <c r="H985" s="760">
        <v>55200000</v>
      </c>
      <c r="I985" s="760" t="s">
        <v>846</v>
      </c>
      <c r="J985" s="760" t="s">
        <v>846</v>
      </c>
      <c r="K985" s="760" t="s">
        <v>3541</v>
      </c>
      <c r="L985" s="761">
        <v>44970</v>
      </c>
      <c r="M985" s="761">
        <v>45334</v>
      </c>
      <c r="N985" s="760">
        <v>18400000</v>
      </c>
      <c r="O985" s="760">
        <v>120</v>
      </c>
      <c r="P985" s="760" t="s">
        <v>293</v>
      </c>
      <c r="Q985" s="760" t="s">
        <v>846</v>
      </c>
      <c r="R985" s="760" t="s">
        <v>846</v>
      </c>
      <c r="S985" s="761">
        <v>45513</v>
      </c>
      <c r="T985" s="760" t="s">
        <v>3803</v>
      </c>
      <c r="U985" s="760" t="s">
        <v>846</v>
      </c>
      <c r="V985" s="762" t="s">
        <v>846</v>
      </c>
      <c r="W985" s="760" t="s">
        <v>846</v>
      </c>
      <c r="X985" s="760" t="s">
        <v>3273</v>
      </c>
      <c r="Y985" s="763" t="s">
        <v>3265</v>
      </c>
    </row>
    <row r="986" spans="1:25" s="158" customFormat="1">
      <c r="A986" s="759">
        <v>2023</v>
      </c>
      <c r="B986" s="760" t="s">
        <v>5515</v>
      </c>
      <c r="C986" s="760" t="s">
        <v>5516</v>
      </c>
      <c r="D986" s="760" t="s">
        <v>3259</v>
      </c>
      <c r="E986" s="760" t="s">
        <v>3183</v>
      </c>
      <c r="F986" s="760" t="s">
        <v>4767</v>
      </c>
      <c r="G986" s="760">
        <v>48000000</v>
      </c>
      <c r="H986" s="760">
        <v>48000000</v>
      </c>
      <c r="I986" s="760" t="s">
        <v>846</v>
      </c>
      <c r="J986" s="760" t="s">
        <v>846</v>
      </c>
      <c r="K986" s="760" t="s">
        <v>3802</v>
      </c>
      <c r="L986" s="761">
        <v>44970</v>
      </c>
      <c r="M986" s="761">
        <v>45008</v>
      </c>
      <c r="N986" s="760">
        <v>0</v>
      </c>
      <c r="O986" s="760">
        <v>0</v>
      </c>
      <c r="P986" s="760" t="s">
        <v>5458</v>
      </c>
      <c r="Q986" s="760" t="s">
        <v>846</v>
      </c>
      <c r="R986" s="760" t="s">
        <v>846</v>
      </c>
      <c r="S986" s="761">
        <v>45453</v>
      </c>
      <c r="T986" s="760" t="s">
        <v>3803</v>
      </c>
      <c r="U986" s="760" t="s">
        <v>846</v>
      </c>
      <c r="V986" s="762" t="s">
        <v>846</v>
      </c>
      <c r="W986" s="760" t="s">
        <v>846</v>
      </c>
      <c r="X986" s="760" t="s">
        <v>3264</v>
      </c>
      <c r="Y986" s="763" t="s">
        <v>3265</v>
      </c>
    </row>
    <row r="987" spans="1:25" s="158" customFormat="1">
      <c r="A987" s="759">
        <v>2023</v>
      </c>
      <c r="B987" s="760" t="s">
        <v>5517</v>
      </c>
      <c r="C987" s="760" t="s">
        <v>1395</v>
      </c>
      <c r="D987" s="760" t="s">
        <v>3259</v>
      </c>
      <c r="E987" s="760" t="s">
        <v>3183</v>
      </c>
      <c r="F987" s="760" t="s">
        <v>244</v>
      </c>
      <c r="G987" s="760">
        <v>63600000</v>
      </c>
      <c r="H987" s="760">
        <v>63600000</v>
      </c>
      <c r="I987" s="760" t="s">
        <v>846</v>
      </c>
      <c r="J987" s="760" t="s">
        <v>846</v>
      </c>
      <c r="K987" s="760" t="s">
        <v>3541</v>
      </c>
      <c r="L987" s="761">
        <v>44971</v>
      </c>
      <c r="M987" s="761">
        <v>45335</v>
      </c>
      <c r="N987" s="760">
        <v>10600000</v>
      </c>
      <c r="O987" s="760">
        <v>2</v>
      </c>
      <c r="P987" s="760" t="s">
        <v>1504</v>
      </c>
      <c r="Q987" s="760" t="s">
        <v>846</v>
      </c>
      <c r="R987" s="760" t="s">
        <v>846</v>
      </c>
      <c r="S987" s="761">
        <v>45473</v>
      </c>
      <c r="T987" s="760" t="s">
        <v>3803</v>
      </c>
      <c r="U987" s="760" t="s">
        <v>846</v>
      </c>
      <c r="V987" s="762" t="s">
        <v>846</v>
      </c>
      <c r="W987" s="760" t="s">
        <v>846</v>
      </c>
      <c r="X987" s="760" t="s">
        <v>3273</v>
      </c>
      <c r="Y987" s="763" t="s">
        <v>3265</v>
      </c>
    </row>
    <row r="988" spans="1:25" s="158" customFormat="1">
      <c r="A988" s="759">
        <v>2023</v>
      </c>
      <c r="B988" s="760" t="s">
        <v>5518</v>
      </c>
      <c r="C988" s="760" t="s">
        <v>5519</v>
      </c>
      <c r="D988" s="760" t="s">
        <v>3259</v>
      </c>
      <c r="E988" s="760" t="s">
        <v>3183</v>
      </c>
      <c r="F988" s="760" t="s">
        <v>4361</v>
      </c>
      <c r="G988" s="760">
        <v>19200000</v>
      </c>
      <c r="H988" s="760">
        <v>19200000</v>
      </c>
      <c r="I988" s="760" t="s">
        <v>846</v>
      </c>
      <c r="J988" s="760" t="s">
        <v>846</v>
      </c>
      <c r="K988" s="760" t="s">
        <v>3271</v>
      </c>
      <c r="L988" s="761">
        <v>44972</v>
      </c>
      <c r="M988" s="761">
        <v>45061</v>
      </c>
      <c r="N988" s="760">
        <v>0</v>
      </c>
      <c r="O988" s="760">
        <v>0</v>
      </c>
      <c r="P988" s="760" t="s">
        <v>3542</v>
      </c>
      <c r="Q988" s="760" t="s">
        <v>846</v>
      </c>
      <c r="R988" s="760" t="s">
        <v>846</v>
      </c>
      <c r="S988" s="761">
        <v>45301</v>
      </c>
      <c r="T988" s="760" t="s">
        <v>3263</v>
      </c>
      <c r="U988" s="760" t="s">
        <v>846</v>
      </c>
      <c r="V988" s="762" t="s">
        <v>846</v>
      </c>
      <c r="W988" s="760" t="s">
        <v>846</v>
      </c>
      <c r="X988" s="760" t="s">
        <v>3264</v>
      </c>
      <c r="Y988" s="763" t="s">
        <v>3265</v>
      </c>
    </row>
    <row r="989" spans="1:25" s="158" customFormat="1">
      <c r="A989" s="759">
        <v>2023</v>
      </c>
      <c r="B989" s="760" t="s">
        <v>5520</v>
      </c>
      <c r="C989" s="760" t="s">
        <v>1400</v>
      </c>
      <c r="D989" s="760" t="s">
        <v>3259</v>
      </c>
      <c r="E989" s="760" t="s">
        <v>3183</v>
      </c>
      <c r="F989" s="760" t="s">
        <v>1398</v>
      </c>
      <c r="G989" s="760">
        <v>79500000</v>
      </c>
      <c r="H989" s="760">
        <v>79500000</v>
      </c>
      <c r="I989" s="760" t="s">
        <v>846</v>
      </c>
      <c r="J989" s="760" t="s">
        <v>846</v>
      </c>
      <c r="K989" s="760" t="s">
        <v>5433</v>
      </c>
      <c r="L989" s="761">
        <v>44972</v>
      </c>
      <c r="M989" s="761">
        <v>45426</v>
      </c>
      <c r="N989" s="760">
        <v>26500000</v>
      </c>
      <c r="O989" s="760">
        <v>150</v>
      </c>
      <c r="P989" s="760" t="s">
        <v>40</v>
      </c>
      <c r="Q989" s="760" t="s">
        <v>846</v>
      </c>
      <c r="R989" s="760" t="s">
        <v>846</v>
      </c>
      <c r="S989" s="761">
        <v>45524</v>
      </c>
      <c r="T989" s="760" t="s">
        <v>3803</v>
      </c>
      <c r="U989" s="760" t="s">
        <v>846</v>
      </c>
      <c r="V989" s="762" t="s">
        <v>846</v>
      </c>
      <c r="W989" s="760" t="s">
        <v>846</v>
      </c>
      <c r="X989" s="760" t="s">
        <v>971</v>
      </c>
      <c r="Y989" s="763" t="s">
        <v>3265</v>
      </c>
    </row>
    <row r="990" spans="1:25" s="158" customFormat="1">
      <c r="A990" s="759">
        <v>2023</v>
      </c>
      <c r="B990" s="760" t="s">
        <v>5521</v>
      </c>
      <c r="C990" s="760" t="s">
        <v>1404</v>
      </c>
      <c r="D990" s="760" t="s">
        <v>3259</v>
      </c>
      <c r="E990" s="760" t="s">
        <v>3183</v>
      </c>
      <c r="F990" s="760" t="s">
        <v>1402</v>
      </c>
      <c r="G990" s="760">
        <v>36000000</v>
      </c>
      <c r="H990" s="760">
        <v>36000000</v>
      </c>
      <c r="I990" s="760" t="s">
        <v>846</v>
      </c>
      <c r="J990" s="760" t="s">
        <v>846</v>
      </c>
      <c r="K990" s="760" t="s">
        <v>5433</v>
      </c>
      <c r="L990" s="761">
        <v>44971</v>
      </c>
      <c r="M990" s="761">
        <v>45425</v>
      </c>
      <c r="N990" s="760">
        <v>12000000</v>
      </c>
      <c r="O990" s="760">
        <v>150</v>
      </c>
      <c r="P990" s="760" t="s">
        <v>3542</v>
      </c>
      <c r="Q990" s="760" t="s">
        <v>846</v>
      </c>
      <c r="R990" s="760" t="s">
        <v>846</v>
      </c>
      <c r="S990" s="761">
        <v>45467</v>
      </c>
      <c r="T990" s="760" t="s">
        <v>3803</v>
      </c>
      <c r="U990" s="760" t="s">
        <v>846</v>
      </c>
      <c r="V990" s="762" t="s">
        <v>846</v>
      </c>
      <c r="W990" s="760" t="s">
        <v>846</v>
      </c>
      <c r="X990" s="760" t="s">
        <v>971</v>
      </c>
      <c r="Y990" s="763" t="s">
        <v>3265</v>
      </c>
    </row>
    <row r="991" spans="1:25" s="158" customFormat="1">
      <c r="A991" s="759">
        <v>2023</v>
      </c>
      <c r="B991" s="760" t="s">
        <v>5522</v>
      </c>
      <c r="C991" s="760" t="s">
        <v>1407</v>
      </c>
      <c r="D991" s="760" t="s">
        <v>3259</v>
      </c>
      <c r="E991" s="760" t="s">
        <v>3183</v>
      </c>
      <c r="F991" s="760" t="s">
        <v>1405</v>
      </c>
      <c r="G991" s="760">
        <v>69000000</v>
      </c>
      <c r="H991" s="760">
        <v>69000000</v>
      </c>
      <c r="I991" s="760" t="s">
        <v>846</v>
      </c>
      <c r="J991" s="760" t="s">
        <v>846</v>
      </c>
      <c r="K991" s="760" t="s">
        <v>5433</v>
      </c>
      <c r="L991" s="761">
        <v>44971</v>
      </c>
      <c r="M991" s="761">
        <v>45425</v>
      </c>
      <c r="N991" s="760">
        <v>23000000</v>
      </c>
      <c r="O991" s="760">
        <v>150</v>
      </c>
      <c r="P991" s="760" t="s">
        <v>297</v>
      </c>
      <c r="Q991" s="760" t="s">
        <v>846</v>
      </c>
      <c r="R991" s="760" t="s">
        <v>846</v>
      </c>
      <c r="S991" s="761">
        <v>45460</v>
      </c>
      <c r="T991" s="760" t="s">
        <v>3803</v>
      </c>
      <c r="U991" s="760" t="s">
        <v>846</v>
      </c>
      <c r="V991" s="762" t="s">
        <v>846</v>
      </c>
      <c r="W991" s="760" t="s">
        <v>846</v>
      </c>
      <c r="X991" s="760" t="s">
        <v>971</v>
      </c>
      <c r="Y991" s="763" t="s">
        <v>3265</v>
      </c>
    </row>
    <row r="992" spans="1:25" s="158" customFormat="1">
      <c r="A992" s="759">
        <v>2023</v>
      </c>
      <c r="B992" s="760" t="s">
        <v>5523</v>
      </c>
      <c r="C992" s="760" t="s">
        <v>1410</v>
      </c>
      <c r="D992" s="760" t="s">
        <v>3259</v>
      </c>
      <c r="E992" s="760" t="s">
        <v>3183</v>
      </c>
      <c r="F992" s="760" t="s">
        <v>320</v>
      </c>
      <c r="G992" s="760">
        <v>57600000</v>
      </c>
      <c r="H992" s="760">
        <v>57600000</v>
      </c>
      <c r="I992" s="760" t="s">
        <v>846</v>
      </c>
      <c r="J992" s="760" t="s">
        <v>846</v>
      </c>
      <c r="K992" s="760" t="s">
        <v>3541</v>
      </c>
      <c r="L992" s="761">
        <v>44973</v>
      </c>
      <c r="M992" s="761">
        <v>45337</v>
      </c>
      <c r="N992" s="760">
        <v>19200000</v>
      </c>
      <c r="O992" s="760">
        <v>120</v>
      </c>
      <c r="P992" s="760" t="s">
        <v>5524</v>
      </c>
      <c r="Q992" s="760" t="s">
        <v>846</v>
      </c>
      <c r="R992" s="760" t="s">
        <v>846</v>
      </c>
      <c r="S992" s="761">
        <v>45534</v>
      </c>
      <c r="T992" s="760" t="s">
        <v>3803</v>
      </c>
      <c r="U992" s="760" t="s">
        <v>846</v>
      </c>
      <c r="V992" s="762" t="s">
        <v>846</v>
      </c>
      <c r="W992" s="760" t="s">
        <v>846</v>
      </c>
      <c r="X992" s="760" t="s">
        <v>3273</v>
      </c>
      <c r="Y992" s="763" t="s">
        <v>3265</v>
      </c>
    </row>
    <row r="993" spans="1:25" s="158" customFormat="1">
      <c r="A993" s="759">
        <v>2023</v>
      </c>
      <c r="B993" s="760" t="s">
        <v>5525</v>
      </c>
      <c r="C993" s="760" t="s">
        <v>1413</v>
      </c>
      <c r="D993" s="760" t="s">
        <v>3259</v>
      </c>
      <c r="E993" s="760" t="s">
        <v>3183</v>
      </c>
      <c r="F993" s="760" t="s">
        <v>115</v>
      </c>
      <c r="G993" s="760">
        <v>82500000</v>
      </c>
      <c r="H993" s="760">
        <v>82500000</v>
      </c>
      <c r="I993" s="760" t="s">
        <v>846</v>
      </c>
      <c r="J993" s="760" t="s">
        <v>846</v>
      </c>
      <c r="K993" s="760" t="s">
        <v>3522</v>
      </c>
      <c r="L993" s="761">
        <v>44972</v>
      </c>
      <c r="M993" s="761">
        <v>45305</v>
      </c>
      <c r="N993" s="760">
        <v>7500000</v>
      </c>
      <c r="O993" s="760">
        <v>30</v>
      </c>
      <c r="P993" s="760" t="s">
        <v>103</v>
      </c>
      <c r="Q993" s="760" t="s">
        <v>846</v>
      </c>
      <c r="R993" s="760" t="s">
        <v>846</v>
      </c>
      <c r="S993" s="761">
        <v>45463</v>
      </c>
      <c r="T993" s="760" t="s">
        <v>3803</v>
      </c>
      <c r="U993" s="760" t="s">
        <v>846</v>
      </c>
      <c r="V993" s="762" t="s">
        <v>846</v>
      </c>
      <c r="W993" s="760" t="s">
        <v>846</v>
      </c>
      <c r="X993" s="760" t="s">
        <v>3273</v>
      </c>
      <c r="Y993" s="763" t="s">
        <v>3265</v>
      </c>
    </row>
    <row r="994" spans="1:25" s="158" customFormat="1">
      <c r="A994" s="759">
        <v>2023</v>
      </c>
      <c r="B994" s="760" t="s">
        <v>5526</v>
      </c>
      <c r="C994" s="760" t="s">
        <v>1377</v>
      </c>
      <c r="D994" s="760" t="s">
        <v>3259</v>
      </c>
      <c r="E994" s="760" t="s">
        <v>3183</v>
      </c>
      <c r="F994" s="760" t="s">
        <v>1641</v>
      </c>
      <c r="G994" s="760">
        <v>9600000</v>
      </c>
      <c r="H994" s="760">
        <v>9600000</v>
      </c>
      <c r="I994" s="760" t="s">
        <v>846</v>
      </c>
      <c r="J994" s="760" t="s">
        <v>846</v>
      </c>
      <c r="K994" s="760" t="s">
        <v>3271</v>
      </c>
      <c r="L994" s="761">
        <v>44971</v>
      </c>
      <c r="M994" s="761">
        <v>45090</v>
      </c>
      <c r="N994" s="760">
        <v>0</v>
      </c>
      <c r="O994" s="760">
        <v>0</v>
      </c>
      <c r="P994" s="760" t="s">
        <v>5458</v>
      </c>
      <c r="Q994" s="760" t="s">
        <v>846</v>
      </c>
      <c r="R994" s="760" t="s">
        <v>846</v>
      </c>
      <c r="S994" s="761">
        <v>45277</v>
      </c>
      <c r="T994" s="760" t="s">
        <v>3263</v>
      </c>
      <c r="U994" s="760" t="s">
        <v>846</v>
      </c>
      <c r="V994" s="762" t="s">
        <v>846</v>
      </c>
      <c r="W994" s="760" t="s">
        <v>846</v>
      </c>
      <c r="X994" s="760" t="s">
        <v>3273</v>
      </c>
      <c r="Y994" s="763" t="s">
        <v>3265</v>
      </c>
    </row>
    <row r="995" spans="1:25" s="158" customFormat="1">
      <c r="A995" s="759">
        <v>2023</v>
      </c>
      <c r="B995" s="760" t="s">
        <v>5527</v>
      </c>
      <c r="C995" s="760" t="s">
        <v>1416</v>
      </c>
      <c r="D995" s="760" t="s">
        <v>3259</v>
      </c>
      <c r="E995" s="760" t="s">
        <v>3183</v>
      </c>
      <c r="F995" s="760" t="s">
        <v>1414</v>
      </c>
      <c r="G995" s="760">
        <v>36000000</v>
      </c>
      <c r="H995" s="760">
        <v>36000000</v>
      </c>
      <c r="I995" s="760" t="s">
        <v>846</v>
      </c>
      <c r="J995" s="760" t="s">
        <v>846</v>
      </c>
      <c r="K995" s="760" t="s">
        <v>5433</v>
      </c>
      <c r="L995" s="761">
        <v>44971</v>
      </c>
      <c r="M995" s="761">
        <v>45425</v>
      </c>
      <c r="N995" s="760">
        <v>12000000</v>
      </c>
      <c r="O995" s="760">
        <v>150</v>
      </c>
      <c r="P995" s="760" t="s">
        <v>3542</v>
      </c>
      <c r="Q995" s="760" t="s">
        <v>846</v>
      </c>
      <c r="R995" s="760" t="s">
        <v>846</v>
      </c>
      <c r="S995" s="761">
        <v>45466</v>
      </c>
      <c r="T995" s="760" t="s">
        <v>3803</v>
      </c>
      <c r="U995" s="760" t="s">
        <v>846</v>
      </c>
      <c r="V995" s="762" t="s">
        <v>846</v>
      </c>
      <c r="W995" s="760" t="s">
        <v>846</v>
      </c>
      <c r="X995" s="760" t="s">
        <v>3273</v>
      </c>
      <c r="Y995" s="763" t="s">
        <v>3265</v>
      </c>
    </row>
    <row r="996" spans="1:25" s="158" customFormat="1">
      <c r="A996" s="759">
        <v>2023</v>
      </c>
      <c r="B996" s="760" t="s">
        <v>5528</v>
      </c>
      <c r="C996" s="760" t="s">
        <v>1418</v>
      </c>
      <c r="D996" s="760" t="s">
        <v>3259</v>
      </c>
      <c r="E996" s="760" t="s">
        <v>3183</v>
      </c>
      <c r="F996" s="760" t="s">
        <v>250</v>
      </c>
      <c r="G996" s="760">
        <v>28800000</v>
      </c>
      <c r="H996" s="760">
        <v>28800000</v>
      </c>
      <c r="I996" s="760" t="s">
        <v>846</v>
      </c>
      <c r="J996" s="760" t="s">
        <v>846</v>
      </c>
      <c r="K996" s="760" t="s">
        <v>3541</v>
      </c>
      <c r="L996" s="761">
        <v>44972</v>
      </c>
      <c r="M996" s="761">
        <v>45336</v>
      </c>
      <c r="N996" s="760">
        <v>9600000</v>
      </c>
      <c r="O996" s="760">
        <v>120</v>
      </c>
      <c r="P996" s="760" t="s">
        <v>5458</v>
      </c>
      <c r="Q996" s="760" t="s">
        <v>846</v>
      </c>
      <c r="R996" s="760" t="s">
        <v>846</v>
      </c>
      <c r="S996" s="761">
        <v>45498</v>
      </c>
      <c r="T996" s="760" t="s">
        <v>3803</v>
      </c>
      <c r="U996" s="760" t="s">
        <v>846</v>
      </c>
      <c r="V996" s="762" t="s">
        <v>846</v>
      </c>
      <c r="W996" s="760" t="s">
        <v>846</v>
      </c>
      <c r="X996" s="760" t="s">
        <v>3273</v>
      </c>
      <c r="Y996" s="763" t="s">
        <v>3265</v>
      </c>
    </row>
    <row r="997" spans="1:25" s="158" customFormat="1">
      <c r="A997" s="759">
        <v>2023</v>
      </c>
      <c r="B997" s="760" t="s">
        <v>5529</v>
      </c>
      <c r="C997" s="760" t="s">
        <v>1421</v>
      </c>
      <c r="D997" s="760" t="s">
        <v>3259</v>
      </c>
      <c r="E997" s="760" t="s">
        <v>3183</v>
      </c>
      <c r="F997" s="760" t="s">
        <v>1419</v>
      </c>
      <c r="G997" s="760">
        <v>57600000</v>
      </c>
      <c r="H997" s="760">
        <v>57600000</v>
      </c>
      <c r="I997" s="760" t="s">
        <v>846</v>
      </c>
      <c r="J997" s="760" t="s">
        <v>846</v>
      </c>
      <c r="K997" s="760" t="s">
        <v>3541</v>
      </c>
      <c r="L997" s="761">
        <v>44977</v>
      </c>
      <c r="M997" s="761">
        <v>45341</v>
      </c>
      <c r="N997" s="760">
        <v>19200000</v>
      </c>
      <c r="O997" s="760">
        <v>120</v>
      </c>
      <c r="P997" s="760" t="s">
        <v>40</v>
      </c>
      <c r="Q997" s="760" t="s">
        <v>846</v>
      </c>
      <c r="R997" s="760" t="s">
        <v>846</v>
      </c>
      <c r="S997" s="761">
        <v>45527</v>
      </c>
      <c r="T997" s="760" t="s">
        <v>3803</v>
      </c>
      <c r="U997" s="760" t="s">
        <v>846</v>
      </c>
      <c r="V997" s="762" t="s">
        <v>846</v>
      </c>
      <c r="W997" s="760" t="s">
        <v>846</v>
      </c>
      <c r="X997" s="760" t="s">
        <v>3273</v>
      </c>
      <c r="Y997" s="763" t="s">
        <v>3265</v>
      </c>
    </row>
    <row r="998" spans="1:25" s="158" customFormat="1">
      <c r="A998" s="759">
        <v>2023</v>
      </c>
      <c r="B998" s="760" t="s">
        <v>5530</v>
      </c>
      <c r="C998" s="760" t="s">
        <v>1423</v>
      </c>
      <c r="D998" s="760" t="s">
        <v>3259</v>
      </c>
      <c r="E998" s="760" t="s">
        <v>3183</v>
      </c>
      <c r="F998" s="760" t="s">
        <v>338</v>
      </c>
      <c r="G998" s="760">
        <v>79500000</v>
      </c>
      <c r="H998" s="760">
        <v>79500000</v>
      </c>
      <c r="I998" s="760" t="s">
        <v>846</v>
      </c>
      <c r="J998" s="760" t="s">
        <v>846</v>
      </c>
      <c r="K998" s="760" t="s">
        <v>5433</v>
      </c>
      <c r="L998" s="761">
        <v>44979</v>
      </c>
      <c r="M998" s="761">
        <v>45432</v>
      </c>
      <c r="N998" s="760">
        <v>26500000</v>
      </c>
      <c r="O998" s="760">
        <v>150</v>
      </c>
      <c r="P998" s="760" t="s">
        <v>330</v>
      </c>
      <c r="Q998" s="760" t="s">
        <v>846</v>
      </c>
      <c r="R998" s="760" t="s">
        <v>846</v>
      </c>
      <c r="S998" s="761">
        <v>45467</v>
      </c>
      <c r="T998" s="760" t="s">
        <v>3803</v>
      </c>
      <c r="U998" s="760" t="s">
        <v>846</v>
      </c>
      <c r="V998" s="762" t="s">
        <v>846</v>
      </c>
      <c r="W998" s="760" t="s">
        <v>846</v>
      </c>
      <c r="X998" s="760" t="s">
        <v>971</v>
      </c>
      <c r="Y998" s="763" t="s">
        <v>3265</v>
      </c>
    </row>
    <row r="999" spans="1:25" s="158" customFormat="1">
      <c r="A999" s="759">
        <v>2023</v>
      </c>
      <c r="B999" s="760" t="s">
        <v>5531</v>
      </c>
      <c r="C999" s="760" t="s">
        <v>1426</v>
      </c>
      <c r="D999" s="760" t="s">
        <v>3259</v>
      </c>
      <c r="E999" s="760" t="s">
        <v>3183</v>
      </c>
      <c r="F999" s="760" t="s">
        <v>1424</v>
      </c>
      <c r="G999" s="760">
        <v>48105000</v>
      </c>
      <c r="H999" s="760">
        <v>48105000</v>
      </c>
      <c r="I999" s="760" t="s">
        <v>846</v>
      </c>
      <c r="J999" s="760" t="s">
        <v>846</v>
      </c>
      <c r="K999" s="760" t="s">
        <v>5433</v>
      </c>
      <c r="L999" s="761">
        <v>44977</v>
      </c>
      <c r="M999" s="761">
        <v>45431</v>
      </c>
      <c r="N999" s="760">
        <v>16035000</v>
      </c>
      <c r="O999" s="760">
        <v>150</v>
      </c>
      <c r="P999" s="760" t="s">
        <v>225</v>
      </c>
      <c r="Q999" s="760" t="s">
        <v>846</v>
      </c>
      <c r="R999" s="760" t="s">
        <v>846</v>
      </c>
      <c r="S999" s="761">
        <v>45462</v>
      </c>
      <c r="T999" s="760" t="s">
        <v>3803</v>
      </c>
      <c r="U999" s="760" t="s">
        <v>846</v>
      </c>
      <c r="V999" s="762" t="s">
        <v>846</v>
      </c>
      <c r="W999" s="760" t="s">
        <v>846</v>
      </c>
      <c r="X999" s="760" t="s">
        <v>971</v>
      </c>
      <c r="Y999" s="763" t="s">
        <v>3265</v>
      </c>
    </row>
    <row r="1000" spans="1:25" s="158" customFormat="1">
      <c r="A1000" s="759">
        <v>2023</v>
      </c>
      <c r="B1000" s="760" t="s">
        <v>5532</v>
      </c>
      <c r="C1000" s="760" t="s">
        <v>1430</v>
      </c>
      <c r="D1000" s="760" t="s">
        <v>3259</v>
      </c>
      <c r="E1000" s="760" t="s">
        <v>3183</v>
      </c>
      <c r="F1000" s="760" t="s">
        <v>1428</v>
      </c>
      <c r="G1000" s="760">
        <v>78000000</v>
      </c>
      <c r="H1000" s="760">
        <v>78000000</v>
      </c>
      <c r="I1000" s="760" t="s">
        <v>846</v>
      </c>
      <c r="J1000" s="760" t="s">
        <v>846</v>
      </c>
      <c r="K1000" s="760" t="s">
        <v>5433</v>
      </c>
      <c r="L1000" s="761">
        <v>44974</v>
      </c>
      <c r="M1000" s="761">
        <v>45428</v>
      </c>
      <c r="N1000" s="760">
        <v>26000000</v>
      </c>
      <c r="O1000" s="760">
        <v>150</v>
      </c>
      <c r="P1000" s="760" t="s">
        <v>1329</v>
      </c>
      <c r="Q1000" s="760" t="s">
        <v>846</v>
      </c>
      <c r="R1000" s="760" t="s">
        <v>846</v>
      </c>
      <c r="S1000" s="761">
        <v>45566</v>
      </c>
      <c r="T1000" s="760" t="s">
        <v>3803</v>
      </c>
      <c r="U1000" s="760" t="s">
        <v>846</v>
      </c>
      <c r="V1000" s="762" t="s">
        <v>846</v>
      </c>
      <c r="W1000" s="760" t="s">
        <v>846</v>
      </c>
      <c r="X1000" s="760" t="s">
        <v>971</v>
      </c>
      <c r="Y1000" s="763" t="s">
        <v>3265</v>
      </c>
    </row>
    <row r="1001" spans="1:25" s="158" customFormat="1">
      <c r="A1001" s="759">
        <v>2023</v>
      </c>
      <c r="B1001" s="760" t="s">
        <v>5533</v>
      </c>
      <c r="C1001" s="760" t="s">
        <v>1375</v>
      </c>
      <c r="D1001" s="760" t="s">
        <v>3259</v>
      </c>
      <c r="E1001" s="760" t="s">
        <v>3183</v>
      </c>
      <c r="F1001" s="760" t="s">
        <v>1432</v>
      </c>
      <c r="G1001" s="760">
        <v>59800000</v>
      </c>
      <c r="H1001" s="760">
        <v>59800000</v>
      </c>
      <c r="I1001" s="760" t="s">
        <v>846</v>
      </c>
      <c r="J1001" s="760" t="s">
        <v>846</v>
      </c>
      <c r="K1001" s="760" t="s">
        <v>5435</v>
      </c>
      <c r="L1001" s="761">
        <v>44979</v>
      </c>
      <c r="M1001" s="761">
        <v>45372</v>
      </c>
      <c r="N1001" s="760">
        <v>13800000</v>
      </c>
      <c r="O1001" s="760">
        <v>90</v>
      </c>
      <c r="P1001" s="760" t="s">
        <v>1504</v>
      </c>
      <c r="Q1001" s="760" t="s">
        <v>846</v>
      </c>
      <c r="R1001" s="760" t="s">
        <v>846</v>
      </c>
      <c r="S1001" s="761">
        <v>45466</v>
      </c>
      <c r="T1001" s="760" t="s">
        <v>3803</v>
      </c>
      <c r="U1001" s="760" t="s">
        <v>846</v>
      </c>
      <c r="V1001" s="762" t="s">
        <v>846</v>
      </c>
      <c r="W1001" s="760" t="s">
        <v>846</v>
      </c>
      <c r="X1001" s="760" t="s">
        <v>971</v>
      </c>
      <c r="Y1001" s="763" t="s">
        <v>3265</v>
      </c>
    </row>
    <row r="1002" spans="1:25" s="158" customFormat="1">
      <c r="A1002" s="759">
        <v>2023</v>
      </c>
      <c r="B1002" s="760" t="s">
        <v>5534</v>
      </c>
      <c r="C1002" s="760" t="s">
        <v>1435</v>
      </c>
      <c r="D1002" s="760" t="s">
        <v>3259</v>
      </c>
      <c r="E1002" s="760" t="s">
        <v>3183</v>
      </c>
      <c r="F1002" s="760" t="s">
        <v>318</v>
      </c>
      <c r="G1002" s="760">
        <v>74100000</v>
      </c>
      <c r="H1002" s="760">
        <v>74100000</v>
      </c>
      <c r="I1002" s="760" t="s">
        <v>846</v>
      </c>
      <c r="J1002" s="760" t="s">
        <v>846</v>
      </c>
      <c r="K1002" s="760" t="s">
        <v>3522</v>
      </c>
      <c r="L1002" s="761">
        <v>44974</v>
      </c>
      <c r="M1002" s="761">
        <v>45367</v>
      </c>
      <c r="N1002" s="760">
        <v>17100000</v>
      </c>
      <c r="O1002" s="760">
        <v>30</v>
      </c>
      <c r="P1002" s="760" t="s">
        <v>5458</v>
      </c>
      <c r="Q1002" s="760" t="s">
        <v>846</v>
      </c>
      <c r="R1002" s="760" t="s">
        <v>846</v>
      </c>
      <c r="S1002" s="761">
        <v>45473</v>
      </c>
      <c r="T1002" s="760" t="s">
        <v>3803</v>
      </c>
      <c r="U1002" s="760" t="s">
        <v>846</v>
      </c>
      <c r="V1002" s="762" t="s">
        <v>846</v>
      </c>
      <c r="W1002" s="760" t="s">
        <v>846</v>
      </c>
      <c r="X1002" s="760" t="s">
        <v>971</v>
      </c>
      <c r="Y1002" s="763" t="s">
        <v>3265</v>
      </c>
    </row>
    <row r="1003" spans="1:25" s="158" customFormat="1">
      <c r="A1003" s="759">
        <v>2023</v>
      </c>
      <c r="B1003" s="760" t="s">
        <v>5535</v>
      </c>
      <c r="C1003" s="760" t="s">
        <v>5536</v>
      </c>
      <c r="D1003" s="760" t="s">
        <v>3259</v>
      </c>
      <c r="E1003" s="760" t="s">
        <v>3183</v>
      </c>
      <c r="F1003" s="760" t="s">
        <v>167</v>
      </c>
      <c r="G1003" s="760">
        <v>18400000</v>
      </c>
      <c r="H1003" s="760">
        <v>18400000</v>
      </c>
      <c r="I1003" s="760" t="s">
        <v>846</v>
      </c>
      <c r="J1003" s="760" t="s">
        <v>846</v>
      </c>
      <c r="K1003" s="760" t="s">
        <v>3271</v>
      </c>
      <c r="L1003" s="761">
        <v>44973</v>
      </c>
      <c r="M1003" s="761">
        <v>45062</v>
      </c>
      <c r="N1003" s="760"/>
      <c r="O1003" s="760">
        <v>0</v>
      </c>
      <c r="P1003" s="760" t="s">
        <v>3542</v>
      </c>
      <c r="Q1003" s="760" t="s">
        <v>846</v>
      </c>
      <c r="R1003" s="760" t="s">
        <v>846</v>
      </c>
      <c r="S1003" s="761">
        <v>45277</v>
      </c>
      <c r="T1003" s="760" t="s">
        <v>3263</v>
      </c>
      <c r="U1003" s="760" t="s">
        <v>846</v>
      </c>
      <c r="V1003" s="762" t="s">
        <v>846</v>
      </c>
      <c r="W1003" s="760" t="s">
        <v>846</v>
      </c>
      <c r="X1003" s="760" t="s">
        <v>3264</v>
      </c>
      <c r="Y1003" s="763" t="s">
        <v>3265</v>
      </c>
    </row>
    <row r="1004" spans="1:25" s="158" customFormat="1">
      <c r="A1004" s="759">
        <v>2023</v>
      </c>
      <c r="B1004" s="760" t="s">
        <v>5537</v>
      </c>
      <c r="C1004" s="760" t="s">
        <v>1437</v>
      </c>
      <c r="D1004" s="760" t="s">
        <v>3259</v>
      </c>
      <c r="E1004" s="760" t="s">
        <v>3183</v>
      </c>
      <c r="F1004" s="760" t="s">
        <v>281</v>
      </c>
      <c r="G1004" s="760">
        <v>68240000</v>
      </c>
      <c r="H1004" s="760">
        <v>68240000</v>
      </c>
      <c r="I1004" s="760" t="s">
        <v>846</v>
      </c>
      <c r="J1004" s="760" t="s">
        <v>846</v>
      </c>
      <c r="K1004" s="760" t="s">
        <v>5438</v>
      </c>
      <c r="L1004" s="761">
        <v>44974</v>
      </c>
      <c r="M1004" s="761">
        <v>45382</v>
      </c>
      <c r="N1004" s="760">
        <v>20240000</v>
      </c>
      <c r="O1004" s="760">
        <v>105</v>
      </c>
      <c r="P1004" s="760" t="s">
        <v>297</v>
      </c>
      <c r="Q1004" s="760" t="s">
        <v>846</v>
      </c>
      <c r="R1004" s="760" t="s">
        <v>846</v>
      </c>
      <c r="S1004" s="761">
        <v>45463</v>
      </c>
      <c r="T1004" s="760" t="s">
        <v>3803</v>
      </c>
      <c r="U1004" s="760" t="s">
        <v>846</v>
      </c>
      <c r="V1004" s="762" t="s">
        <v>846</v>
      </c>
      <c r="W1004" s="760" t="s">
        <v>846</v>
      </c>
      <c r="X1004" s="760" t="s">
        <v>971</v>
      </c>
      <c r="Y1004" s="763" t="s">
        <v>3265</v>
      </c>
    </row>
    <row r="1005" spans="1:25" s="158" customFormat="1">
      <c r="A1005" s="759">
        <v>2023</v>
      </c>
      <c r="B1005" s="760" t="s">
        <v>5538</v>
      </c>
      <c r="C1005" s="760" t="s">
        <v>1439</v>
      </c>
      <c r="D1005" s="760" t="s">
        <v>3259</v>
      </c>
      <c r="E1005" s="760" t="s">
        <v>3183</v>
      </c>
      <c r="F1005" s="760" t="s">
        <v>335</v>
      </c>
      <c r="G1005" s="760">
        <v>25200000</v>
      </c>
      <c r="H1005" s="760">
        <v>25200000</v>
      </c>
      <c r="I1005" s="760" t="s">
        <v>846</v>
      </c>
      <c r="J1005" s="760" t="s">
        <v>846</v>
      </c>
      <c r="K1005" s="760" t="s">
        <v>5539</v>
      </c>
      <c r="L1005" s="761">
        <v>44977</v>
      </c>
      <c r="M1005" s="761">
        <v>45295</v>
      </c>
      <c r="N1005" s="760">
        <v>6000000</v>
      </c>
      <c r="O1005" s="760">
        <v>75</v>
      </c>
      <c r="P1005" s="760" t="s">
        <v>266</v>
      </c>
      <c r="Q1005" s="760" t="s">
        <v>846</v>
      </c>
      <c r="R1005" s="760" t="s">
        <v>846</v>
      </c>
      <c r="S1005" s="761">
        <v>45477</v>
      </c>
      <c r="T1005" s="760" t="s">
        <v>3803</v>
      </c>
      <c r="U1005" s="760" t="s">
        <v>846</v>
      </c>
      <c r="V1005" s="762" t="s">
        <v>846</v>
      </c>
      <c r="W1005" s="760" t="s">
        <v>846</v>
      </c>
      <c r="X1005" s="760" t="s">
        <v>3273</v>
      </c>
      <c r="Y1005" s="763" t="s">
        <v>3265</v>
      </c>
    </row>
    <row r="1006" spans="1:25" s="158" customFormat="1">
      <c r="A1006" s="759">
        <v>2023</v>
      </c>
      <c r="B1006" s="760" t="s">
        <v>5540</v>
      </c>
      <c r="C1006" s="760" t="s">
        <v>1441</v>
      </c>
      <c r="D1006" s="760" t="s">
        <v>3259</v>
      </c>
      <c r="E1006" s="760" t="s">
        <v>3183</v>
      </c>
      <c r="F1006" s="760" t="s">
        <v>93</v>
      </c>
      <c r="G1006" s="760">
        <v>68900000</v>
      </c>
      <c r="H1006" s="760">
        <v>68900000</v>
      </c>
      <c r="I1006" s="760" t="s">
        <v>846</v>
      </c>
      <c r="J1006" s="760" t="s">
        <v>846</v>
      </c>
      <c r="K1006" s="760" t="s">
        <v>5435</v>
      </c>
      <c r="L1006" s="761">
        <v>44977</v>
      </c>
      <c r="M1006" s="761">
        <v>45370</v>
      </c>
      <c r="N1006" s="760">
        <v>15900000</v>
      </c>
      <c r="O1006" s="760">
        <v>90</v>
      </c>
      <c r="P1006" s="760" t="s">
        <v>67</v>
      </c>
      <c r="Q1006" s="760" t="s">
        <v>846</v>
      </c>
      <c r="R1006" s="760" t="s">
        <v>846</v>
      </c>
      <c r="S1006" s="761">
        <v>45483</v>
      </c>
      <c r="T1006" s="760" t="s">
        <v>3803</v>
      </c>
      <c r="U1006" s="760" t="s">
        <v>846</v>
      </c>
      <c r="V1006" s="762" t="s">
        <v>846</v>
      </c>
      <c r="W1006" s="760" t="s">
        <v>846</v>
      </c>
      <c r="X1006" s="760" t="s">
        <v>971</v>
      </c>
      <c r="Y1006" s="763" t="s">
        <v>3265</v>
      </c>
    </row>
    <row r="1007" spans="1:25" s="158" customFormat="1">
      <c r="A1007" s="759">
        <v>2023</v>
      </c>
      <c r="B1007" s="760" t="s">
        <v>5541</v>
      </c>
      <c r="C1007" s="760" t="s">
        <v>1444</v>
      </c>
      <c r="D1007" s="760" t="s">
        <v>3259</v>
      </c>
      <c r="E1007" s="760" t="s">
        <v>3183</v>
      </c>
      <c r="F1007" s="760" t="s">
        <v>1442</v>
      </c>
      <c r="G1007" s="760">
        <v>52800000</v>
      </c>
      <c r="H1007" s="760">
        <v>52800000</v>
      </c>
      <c r="I1007" s="760" t="s">
        <v>846</v>
      </c>
      <c r="J1007" s="760" t="s">
        <v>846</v>
      </c>
      <c r="K1007" s="760" t="s">
        <v>3522</v>
      </c>
      <c r="L1007" s="761">
        <v>44979</v>
      </c>
      <c r="M1007" s="761">
        <v>45273</v>
      </c>
      <c r="N1007" s="760">
        <v>14400000</v>
      </c>
      <c r="O1007" s="760">
        <v>90</v>
      </c>
      <c r="P1007" s="760" t="s">
        <v>1329</v>
      </c>
      <c r="Q1007" s="760" t="s">
        <v>846</v>
      </c>
      <c r="R1007" s="760" t="s">
        <v>846</v>
      </c>
      <c r="S1007" s="761">
        <v>45498</v>
      </c>
      <c r="T1007" s="760" t="s">
        <v>3803</v>
      </c>
      <c r="U1007" s="760" t="s">
        <v>846</v>
      </c>
      <c r="V1007" s="762" t="s">
        <v>846</v>
      </c>
      <c r="W1007" s="760" t="s">
        <v>846</v>
      </c>
      <c r="X1007" s="760" t="s">
        <v>3264</v>
      </c>
      <c r="Y1007" s="763" t="s">
        <v>3265</v>
      </c>
    </row>
    <row r="1008" spans="1:25" s="158" customFormat="1">
      <c r="A1008" s="759">
        <v>2023</v>
      </c>
      <c r="B1008" s="760" t="s">
        <v>5542</v>
      </c>
      <c r="C1008" s="760" t="s">
        <v>1361</v>
      </c>
      <c r="D1008" s="760" t="s">
        <v>3259</v>
      </c>
      <c r="E1008" s="760" t="s">
        <v>3183</v>
      </c>
      <c r="F1008" s="760" t="s">
        <v>1445</v>
      </c>
      <c r="G1008" s="760">
        <v>54306000</v>
      </c>
      <c r="H1008" s="760">
        <v>54306000</v>
      </c>
      <c r="I1008" s="760" t="s">
        <v>846</v>
      </c>
      <c r="J1008" s="760" t="s">
        <v>846</v>
      </c>
      <c r="K1008" s="760" t="s">
        <v>5539</v>
      </c>
      <c r="L1008" s="761">
        <v>44981</v>
      </c>
      <c r="M1008" s="761">
        <v>45299</v>
      </c>
      <c r="N1008" s="760">
        <v>18102000</v>
      </c>
      <c r="O1008" s="760">
        <v>105</v>
      </c>
      <c r="P1008" s="760" t="s">
        <v>5458</v>
      </c>
      <c r="Q1008" s="760" t="s">
        <v>846</v>
      </c>
      <c r="R1008" s="760" t="s">
        <v>846</v>
      </c>
      <c r="S1008" s="761">
        <v>45555</v>
      </c>
      <c r="T1008" s="760" t="s">
        <v>3803</v>
      </c>
      <c r="U1008" s="760" t="s">
        <v>846</v>
      </c>
      <c r="V1008" s="762" t="s">
        <v>846</v>
      </c>
      <c r="W1008" s="760" t="s">
        <v>846</v>
      </c>
      <c r="X1008" s="760" t="s">
        <v>3273</v>
      </c>
      <c r="Y1008" s="763" t="s">
        <v>3265</v>
      </c>
    </row>
    <row r="1009" spans="1:25" s="158" customFormat="1">
      <c r="A1009" s="759">
        <v>2023</v>
      </c>
      <c r="B1009" s="760" t="s">
        <v>5543</v>
      </c>
      <c r="C1009" s="760" t="s">
        <v>5544</v>
      </c>
      <c r="D1009" s="760" t="s">
        <v>3259</v>
      </c>
      <c r="E1009" s="760" t="s">
        <v>3183</v>
      </c>
      <c r="F1009" s="760" t="s">
        <v>5545</v>
      </c>
      <c r="G1009" s="760">
        <v>28000000</v>
      </c>
      <c r="H1009" s="760">
        <v>28000000</v>
      </c>
      <c r="I1009" s="760" t="s">
        <v>846</v>
      </c>
      <c r="J1009" s="760" t="s">
        <v>846</v>
      </c>
      <c r="K1009" s="760" t="s">
        <v>3802</v>
      </c>
      <c r="L1009" s="761">
        <v>44980</v>
      </c>
      <c r="M1009" s="761">
        <v>45393</v>
      </c>
      <c r="N1009" s="760">
        <v>8400000</v>
      </c>
      <c r="O1009" s="760">
        <v>90</v>
      </c>
      <c r="P1009" s="760" t="s">
        <v>40</v>
      </c>
      <c r="Q1009" s="760" t="s">
        <v>846</v>
      </c>
      <c r="R1009" s="760" t="s">
        <v>846</v>
      </c>
      <c r="S1009" s="761">
        <v>45392</v>
      </c>
      <c r="T1009" s="760" t="s">
        <v>3803</v>
      </c>
      <c r="U1009" s="760" t="s">
        <v>846</v>
      </c>
      <c r="V1009" s="762" t="s">
        <v>846</v>
      </c>
      <c r="W1009" s="760" t="s">
        <v>846</v>
      </c>
      <c r="X1009" s="760" t="s">
        <v>971</v>
      </c>
      <c r="Y1009" s="763" t="s">
        <v>3265</v>
      </c>
    </row>
    <row r="1010" spans="1:25" s="158" customFormat="1">
      <c r="A1010" s="759">
        <v>2023</v>
      </c>
      <c r="B1010" s="760" t="s">
        <v>1447</v>
      </c>
      <c r="C1010" s="760" t="s">
        <v>1448</v>
      </c>
      <c r="D1010" s="760" t="s">
        <v>3259</v>
      </c>
      <c r="E1010" s="760" t="s">
        <v>3183</v>
      </c>
      <c r="F1010" s="760" t="s">
        <v>201</v>
      </c>
      <c r="G1010" s="760">
        <v>74100000</v>
      </c>
      <c r="H1010" s="760">
        <v>74100000</v>
      </c>
      <c r="I1010" s="760" t="s">
        <v>846</v>
      </c>
      <c r="J1010" s="760" t="s">
        <v>846</v>
      </c>
      <c r="K1010" s="760" t="s">
        <v>5435</v>
      </c>
      <c r="L1010" s="761">
        <v>44979</v>
      </c>
      <c r="M1010" s="761">
        <v>45372</v>
      </c>
      <c r="N1010" s="760">
        <v>17100000</v>
      </c>
      <c r="O1010" s="760">
        <v>90</v>
      </c>
      <c r="P1010" s="760" t="s">
        <v>175</v>
      </c>
      <c r="Q1010" s="760" t="s">
        <v>846</v>
      </c>
      <c r="R1010" s="760" t="s">
        <v>846</v>
      </c>
      <c r="S1010" s="761">
        <v>45483</v>
      </c>
      <c r="T1010" s="760" t="s">
        <v>3803</v>
      </c>
      <c r="U1010" s="760" t="s">
        <v>846</v>
      </c>
      <c r="V1010" s="762" t="s">
        <v>846</v>
      </c>
      <c r="W1010" s="760" t="s">
        <v>846</v>
      </c>
      <c r="X1010" s="760" t="s">
        <v>971</v>
      </c>
      <c r="Y1010" s="763" t="s">
        <v>3265</v>
      </c>
    </row>
    <row r="1011" spans="1:25" s="158" customFormat="1">
      <c r="A1011" s="759">
        <v>2023</v>
      </c>
      <c r="B1011" s="760" t="s">
        <v>5546</v>
      </c>
      <c r="C1011" s="760" t="s">
        <v>1451</v>
      </c>
      <c r="D1011" s="760" t="s">
        <v>3259</v>
      </c>
      <c r="E1011" s="760" t="s">
        <v>3183</v>
      </c>
      <c r="F1011" s="760" t="s">
        <v>1449</v>
      </c>
      <c r="G1011" s="760">
        <v>28800000</v>
      </c>
      <c r="H1011" s="760">
        <v>28800000</v>
      </c>
      <c r="I1011" s="760" t="s">
        <v>846</v>
      </c>
      <c r="J1011" s="760" t="s">
        <v>846</v>
      </c>
      <c r="K1011" s="760" t="s">
        <v>3541</v>
      </c>
      <c r="L1011" s="761">
        <v>44981</v>
      </c>
      <c r="M1011" s="761">
        <v>45345</v>
      </c>
      <c r="N1011" s="760">
        <v>9600000</v>
      </c>
      <c r="O1011" s="760">
        <v>120</v>
      </c>
      <c r="P1011" s="760" t="s">
        <v>1419</v>
      </c>
      <c r="Q1011" s="760" t="s">
        <v>846</v>
      </c>
      <c r="R1011" s="760" t="s">
        <v>846</v>
      </c>
      <c r="S1011" s="761">
        <v>45546</v>
      </c>
      <c r="T1011" s="760" t="s">
        <v>3803</v>
      </c>
      <c r="U1011" s="760" t="s">
        <v>846</v>
      </c>
      <c r="V1011" s="762" t="s">
        <v>846</v>
      </c>
      <c r="W1011" s="760" t="s">
        <v>846</v>
      </c>
      <c r="X1011" s="760" t="s">
        <v>3273</v>
      </c>
      <c r="Y1011" s="763" t="s">
        <v>3265</v>
      </c>
    </row>
    <row r="1012" spans="1:25" s="158" customFormat="1">
      <c r="A1012" s="759">
        <v>2023</v>
      </c>
      <c r="B1012" s="760" t="s">
        <v>5547</v>
      </c>
      <c r="C1012" s="760" t="s">
        <v>1453</v>
      </c>
      <c r="D1012" s="760" t="s">
        <v>3259</v>
      </c>
      <c r="E1012" s="760" t="s">
        <v>3183</v>
      </c>
      <c r="F1012" s="760" t="s">
        <v>331</v>
      </c>
      <c r="G1012" s="760">
        <v>65366667</v>
      </c>
      <c r="H1012" s="760">
        <v>65366667</v>
      </c>
      <c r="I1012" s="760" t="s">
        <v>846</v>
      </c>
      <c r="J1012" s="760" t="s">
        <v>846</v>
      </c>
      <c r="K1012" s="760" t="s">
        <v>5548</v>
      </c>
      <c r="L1012" s="761">
        <v>44980</v>
      </c>
      <c r="M1012" s="761">
        <v>45354</v>
      </c>
      <c r="N1012" s="760">
        <v>12366667</v>
      </c>
      <c r="O1012" s="760">
        <v>70</v>
      </c>
      <c r="P1012" s="760" t="s">
        <v>137</v>
      </c>
      <c r="Q1012" s="760" t="s">
        <v>846</v>
      </c>
      <c r="R1012" s="760" t="s">
        <v>846</v>
      </c>
      <c r="S1012" s="761">
        <v>45468</v>
      </c>
      <c r="T1012" s="760" t="s">
        <v>3803</v>
      </c>
      <c r="U1012" s="760" t="s">
        <v>846</v>
      </c>
      <c r="V1012" s="762" t="s">
        <v>846</v>
      </c>
      <c r="W1012" s="760" t="s">
        <v>846</v>
      </c>
      <c r="X1012" s="760" t="s">
        <v>3273</v>
      </c>
      <c r="Y1012" s="763" t="s">
        <v>3265</v>
      </c>
    </row>
    <row r="1013" spans="1:25" s="158" customFormat="1">
      <c r="A1013" s="759">
        <v>2023</v>
      </c>
      <c r="B1013" s="760" t="s">
        <v>5549</v>
      </c>
      <c r="C1013" s="760" t="s">
        <v>5550</v>
      </c>
      <c r="D1013" s="760" t="s">
        <v>3259</v>
      </c>
      <c r="E1013" s="760" t="s">
        <v>3183</v>
      </c>
      <c r="F1013" s="760" t="s">
        <v>280</v>
      </c>
      <c r="G1013" s="760">
        <v>18400000</v>
      </c>
      <c r="H1013" s="760">
        <v>18400000</v>
      </c>
      <c r="I1013" s="760" t="s">
        <v>846</v>
      </c>
      <c r="J1013" s="760" t="s">
        <v>846</v>
      </c>
      <c r="K1013" s="760" t="s">
        <v>3271</v>
      </c>
      <c r="L1013" s="761">
        <v>44979</v>
      </c>
      <c r="M1013" s="761">
        <v>45098</v>
      </c>
      <c r="N1013" s="760">
        <v>0</v>
      </c>
      <c r="O1013" s="760">
        <v>0</v>
      </c>
      <c r="P1013" s="760" t="s">
        <v>228</v>
      </c>
      <c r="Q1013" s="760" t="s">
        <v>846</v>
      </c>
      <c r="R1013" s="760" t="s">
        <v>846</v>
      </c>
      <c r="S1013" s="761">
        <v>45282</v>
      </c>
      <c r="T1013" s="760" t="s">
        <v>3263</v>
      </c>
      <c r="U1013" s="760" t="s">
        <v>846</v>
      </c>
      <c r="V1013" s="762" t="s">
        <v>846</v>
      </c>
      <c r="W1013" s="760" t="s">
        <v>846</v>
      </c>
      <c r="X1013" s="760" t="s">
        <v>3273</v>
      </c>
      <c r="Y1013" s="763" t="s">
        <v>3265</v>
      </c>
    </row>
    <row r="1014" spans="1:25" s="158" customFormat="1">
      <c r="A1014" s="759">
        <v>2023</v>
      </c>
      <c r="B1014" s="760" t="s">
        <v>5551</v>
      </c>
      <c r="C1014" s="760" t="s">
        <v>1456</v>
      </c>
      <c r="D1014" s="760" t="s">
        <v>3259</v>
      </c>
      <c r="E1014" s="760" t="s">
        <v>3183</v>
      </c>
      <c r="F1014" s="760" t="s">
        <v>137</v>
      </c>
      <c r="G1014" s="760">
        <v>76880000</v>
      </c>
      <c r="H1014" s="760">
        <v>76880000</v>
      </c>
      <c r="I1014" s="760" t="s">
        <v>846</v>
      </c>
      <c r="J1014" s="760" t="s">
        <v>846</v>
      </c>
      <c r="K1014" s="760" t="s">
        <v>5552</v>
      </c>
      <c r="L1014" s="761">
        <v>44984</v>
      </c>
      <c r="M1014" s="761">
        <v>45360</v>
      </c>
      <c r="N1014" s="760">
        <v>14880000</v>
      </c>
      <c r="O1014" s="760">
        <v>1</v>
      </c>
      <c r="P1014" s="760" t="s">
        <v>103</v>
      </c>
      <c r="Q1014" s="760" t="s">
        <v>846</v>
      </c>
      <c r="R1014" s="760" t="s">
        <v>846</v>
      </c>
      <c r="S1014" s="761">
        <v>45483</v>
      </c>
      <c r="T1014" s="760" t="s">
        <v>3803</v>
      </c>
      <c r="U1014" s="760" t="s">
        <v>846</v>
      </c>
      <c r="V1014" s="762" t="s">
        <v>846</v>
      </c>
      <c r="W1014" s="760" t="s">
        <v>846</v>
      </c>
      <c r="X1014" s="760" t="s">
        <v>3273</v>
      </c>
      <c r="Y1014" s="763" t="s">
        <v>3265</v>
      </c>
    </row>
    <row r="1015" spans="1:25" s="158" customFormat="1">
      <c r="A1015" s="759">
        <v>2023</v>
      </c>
      <c r="B1015" s="760" t="s">
        <v>5553</v>
      </c>
      <c r="C1015" s="760" t="s">
        <v>1368</v>
      </c>
      <c r="D1015" s="760" t="s">
        <v>3259</v>
      </c>
      <c r="E1015" s="760" t="s">
        <v>3183</v>
      </c>
      <c r="F1015" s="760" t="s">
        <v>1635</v>
      </c>
      <c r="G1015" s="760">
        <v>38400000</v>
      </c>
      <c r="H1015" s="760">
        <v>38400000</v>
      </c>
      <c r="I1015" s="760" t="s">
        <v>846</v>
      </c>
      <c r="J1015" s="760" t="s">
        <v>846</v>
      </c>
      <c r="K1015" s="760" t="s">
        <v>3528</v>
      </c>
      <c r="L1015" s="761">
        <v>44984</v>
      </c>
      <c r="M1015" s="761">
        <v>45083</v>
      </c>
      <c r="N1015" s="760">
        <v>0</v>
      </c>
      <c r="O1015" s="760">
        <v>0</v>
      </c>
      <c r="P1015" s="760" t="s">
        <v>5458</v>
      </c>
      <c r="Q1015" s="760" t="s">
        <v>846</v>
      </c>
      <c r="R1015" s="760" t="s">
        <v>846</v>
      </c>
      <c r="S1015" s="761">
        <v>45392</v>
      </c>
      <c r="T1015" s="760" t="s">
        <v>3803</v>
      </c>
      <c r="U1015" s="760" t="s">
        <v>846</v>
      </c>
      <c r="V1015" s="762" t="s">
        <v>846</v>
      </c>
      <c r="W1015" s="760" t="s">
        <v>846</v>
      </c>
      <c r="X1015" s="760" t="s">
        <v>3264</v>
      </c>
      <c r="Y1015" s="763" t="s">
        <v>3265</v>
      </c>
    </row>
    <row r="1016" spans="1:25" s="158" customFormat="1">
      <c r="A1016" s="759">
        <v>2023</v>
      </c>
      <c r="B1016" s="760" t="s">
        <v>5554</v>
      </c>
      <c r="C1016" s="760" t="s">
        <v>1458</v>
      </c>
      <c r="D1016" s="760" t="s">
        <v>3259</v>
      </c>
      <c r="E1016" s="760" t="s">
        <v>3183</v>
      </c>
      <c r="F1016" s="760" t="s">
        <v>329</v>
      </c>
      <c r="G1016" s="760">
        <v>48000000</v>
      </c>
      <c r="H1016" s="760">
        <v>48000000</v>
      </c>
      <c r="I1016" s="760" t="s">
        <v>846</v>
      </c>
      <c r="J1016" s="760" t="s">
        <v>846</v>
      </c>
      <c r="K1016" s="760" t="s">
        <v>3802</v>
      </c>
      <c r="L1016" s="761">
        <v>44988</v>
      </c>
      <c r="M1016" s="761">
        <v>45293</v>
      </c>
      <c r="N1016" s="760">
        <v>9600000</v>
      </c>
      <c r="O1016" s="760">
        <v>60</v>
      </c>
      <c r="P1016" s="760" t="s">
        <v>338</v>
      </c>
      <c r="Q1016" s="760" t="s">
        <v>846</v>
      </c>
      <c r="R1016" s="760" t="s">
        <v>846</v>
      </c>
      <c r="S1016" s="761">
        <v>45485</v>
      </c>
      <c r="T1016" s="760" t="s">
        <v>3803</v>
      </c>
      <c r="U1016" s="760" t="s">
        <v>846</v>
      </c>
      <c r="V1016" s="762" t="s">
        <v>846</v>
      </c>
      <c r="W1016" s="760" t="s">
        <v>846</v>
      </c>
      <c r="X1016" s="760" t="s">
        <v>3273</v>
      </c>
      <c r="Y1016" s="763" t="s">
        <v>3265</v>
      </c>
    </row>
    <row r="1017" spans="1:25" s="158" customFormat="1">
      <c r="A1017" s="759">
        <v>2023</v>
      </c>
      <c r="B1017" s="760" t="s">
        <v>5555</v>
      </c>
      <c r="C1017" s="760" t="s">
        <v>5556</v>
      </c>
      <c r="D1017" s="760" t="s">
        <v>3526</v>
      </c>
      <c r="E1017" s="760" t="s">
        <v>3183</v>
      </c>
      <c r="F1017" s="760" t="s">
        <v>5557</v>
      </c>
      <c r="G1017" s="764" t="s">
        <v>27</v>
      </c>
      <c r="H1017" s="760">
        <v>32400000</v>
      </c>
      <c r="I1017" s="760" t="s">
        <v>846</v>
      </c>
      <c r="J1017" s="760" t="s">
        <v>846</v>
      </c>
      <c r="K1017" s="760" t="s">
        <v>3821</v>
      </c>
      <c r="L1017" s="761">
        <v>44992</v>
      </c>
      <c r="M1017" s="761">
        <v>45083</v>
      </c>
      <c r="N1017" s="760">
        <v>0</v>
      </c>
      <c r="O1017" s="760">
        <v>0</v>
      </c>
      <c r="P1017" s="760" t="s">
        <v>5558</v>
      </c>
      <c r="Q1017" s="760" t="s">
        <v>846</v>
      </c>
      <c r="R1017" s="760" t="s">
        <v>846</v>
      </c>
      <c r="S1017" s="761">
        <v>46166</v>
      </c>
      <c r="T1017" s="760" t="s">
        <v>3803</v>
      </c>
      <c r="U1017" s="760" t="s">
        <v>846</v>
      </c>
      <c r="V1017" s="762" t="s">
        <v>846</v>
      </c>
      <c r="W1017" s="760" t="s">
        <v>846</v>
      </c>
      <c r="X1017" s="760" t="s">
        <v>3273</v>
      </c>
      <c r="Y1017" s="763" t="s">
        <v>3265</v>
      </c>
    </row>
    <row r="1018" spans="1:25" s="158" customFormat="1">
      <c r="A1018" s="759">
        <v>2023</v>
      </c>
      <c r="B1018" s="760" t="s">
        <v>5559</v>
      </c>
      <c r="C1018" s="760" t="s">
        <v>1460</v>
      </c>
      <c r="D1018" s="760" t="s">
        <v>3259</v>
      </c>
      <c r="E1018" s="760" t="s">
        <v>3183</v>
      </c>
      <c r="F1018" s="760" t="s">
        <v>243</v>
      </c>
      <c r="G1018" s="760">
        <v>28350000</v>
      </c>
      <c r="H1018" s="760">
        <v>28350000</v>
      </c>
      <c r="I1018" s="760" t="s">
        <v>846</v>
      </c>
      <c r="J1018" s="760" t="s">
        <v>846</v>
      </c>
      <c r="K1018" s="760" t="s">
        <v>5539</v>
      </c>
      <c r="L1018" s="761">
        <v>44993</v>
      </c>
      <c r="M1018" s="761">
        <v>45313</v>
      </c>
      <c r="N1018" s="760">
        <v>9450000</v>
      </c>
      <c r="O1018" s="760">
        <v>105</v>
      </c>
      <c r="P1018" s="760" t="s">
        <v>180</v>
      </c>
      <c r="Q1018" s="760" t="s">
        <v>846</v>
      </c>
      <c r="R1018" s="760" t="s">
        <v>846</v>
      </c>
      <c r="S1018" s="761">
        <v>45490</v>
      </c>
      <c r="T1018" s="760" t="s">
        <v>3803</v>
      </c>
      <c r="U1018" s="760" t="s">
        <v>846</v>
      </c>
      <c r="V1018" s="762" t="s">
        <v>846</v>
      </c>
      <c r="W1018" s="760" t="s">
        <v>846</v>
      </c>
      <c r="X1018" s="760" t="s">
        <v>3273</v>
      </c>
      <c r="Y1018" s="763" t="s">
        <v>3265</v>
      </c>
    </row>
    <row r="1019" spans="1:25" s="158" customFormat="1">
      <c r="A1019" s="759">
        <v>2023</v>
      </c>
      <c r="B1019" s="760" t="s">
        <v>5560</v>
      </c>
      <c r="C1019" s="760" t="s">
        <v>1463</v>
      </c>
      <c r="D1019" s="760" t="s">
        <v>3259</v>
      </c>
      <c r="E1019" s="760" t="s">
        <v>3183</v>
      </c>
      <c r="F1019" s="760" t="s">
        <v>1461</v>
      </c>
      <c r="G1019" s="760">
        <v>25200000</v>
      </c>
      <c r="H1019" s="760">
        <v>25200000</v>
      </c>
      <c r="I1019" s="760" t="s">
        <v>846</v>
      </c>
      <c r="J1019" s="760" t="s">
        <v>846</v>
      </c>
      <c r="K1019" s="760" t="s">
        <v>5539</v>
      </c>
      <c r="L1019" s="761">
        <v>44998</v>
      </c>
      <c r="M1019" s="761">
        <v>45318</v>
      </c>
      <c r="N1019" s="760">
        <v>8400000</v>
      </c>
      <c r="O1019" s="760">
        <v>105</v>
      </c>
      <c r="P1019" s="760" t="s">
        <v>40</v>
      </c>
      <c r="Q1019" s="760" t="s">
        <v>846</v>
      </c>
      <c r="R1019" s="760" t="s">
        <v>846</v>
      </c>
      <c r="S1019" s="761">
        <v>45500</v>
      </c>
      <c r="T1019" s="760" t="s">
        <v>3803</v>
      </c>
      <c r="U1019" s="760" t="s">
        <v>846</v>
      </c>
      <c r="V1019" s="762" t="s">
        <v>846</v>
      </c>
      <c r="W1019" s="760" t="s">
        <v>846</v>
      </c>
      <c r="X1019" s="760" t="s">
        <v>3273</v>
      </c>
      <c r="Y1019" s="763" t="s">
        <v>3265</v>
      </c>
    </row>
    <row r="1020" spans="1:25" s="158" customFormat="1">
      <c r="A1020" s="759">
        <v>2023</v>
      </c>
      <c r="B1020" s="760" t="s">
        <v>5561</v>
      </c>
      <c r="C1020" s="760" t="s">
        <v>1465</v>
      </c>
      <c r="D1020" s="760" t="s">
        <v>3259</v>
      </c>
      <c r="E1020" s="760" t="s">
        <v>3183</v>
      </c>
      <c r="F1020" s="760" t="s">
        <v>289</v>
      </c>
      <c r="G1020" s="760">
        <v>63600000</v>
      </c>
      <c r="H1020" s="760">
        <v>63600000</v>
      </c>
      <c r="I1020" s="760" t="s">
        <v>846</v>
      </c>
      <c r="J1020" s="760" t="s">
        <v>846</v>
      </c>
      <c r="K1020" s="760" t="s">
        <v>3541</v>
      </c>
      <c r="L1020" s="761">
        <v>44986</v>
      </c>
      <c r="M1020" s="761">
        <v>45351</v>
      </c>
      <c r="N1020" s="760">
        <v>21200000</v>
      </c>
      <c r="O1020" s="760">
        <v>120</v>
      </c>
      <c r="P1020" s="760" t="s">
        <v>5458</v>
      </c>
      <c r="Q1020" s="760" t="s">
        <v>846</v>
      </c>
      <c r="R1020" s="760" t="s">
        <v>846</v>
      </c>
      <c r="S1020" s="761">
        <v>45537</v>
      </c>
      <c r="T1020" s="760" t="s">
        <v>3803</v>
      </c>
      <c r="U1020" s="760" t="s">
        <v>846</v>
      </c>
      <c r="V1020" s="762" t="s">
        <v>846</v>
      </c>
      <c r="W1020" s="760" t="s">
        <v>846</v>
      </c>
      <c r="X1020" s="760" t="s">
        <v>3273</v>
      </c>
      <c r="Y1020" s="763" t="s">
        <v>3265</v>
      </c>
    </row>
    <row r="1021" spans="1:25" s="158" customFormat="1">
      <c r="A1021" s="759">
        <v>2023</v>
      </c>
      <c r="B1021" s="760" t="s">
        <v>5562</v>
      </c>
      <c r="C1021" s="760" t="s">
        <v>1468</v>
      </c>
      <c r="D1021" s="760" t="s">
        <v>3259</v>
      </c>
      <c r="E1021" s="760" t="s">
        <v>3183</v>
      </c>
      <c r="F1021" s="760" t="s">
        <v>166</v>
      </c>
      <c r="G1021" s="760">
        <v>55200000</v>
      </c>
      <c r="H1021" s="760">
        <v>55200000</v>
      </c>
      <c r="I1021" s="760" t="s">
        <v>846</v>
      </c>
      <c r="J1021" s="760" t="s">
        <v>846</v>
      </c>
      <c r="K1021" s="760" t="s">
        <v>3541</v>
      </c>
      <c r="L1021" s="761">
        <v>44986</v>
      </c>
      <c r="M1021" s="761">
        <v>45351</v>
      </c>
      <c r="N1021" s="760">
        <v>18400000</v>
      </c>
      <c r="O1021" s="760">
        <v>120</v>
      </c>
      <c r="P1021" s="760" t="s">
        <v>134</v>
      </c>
      <c r="Q1021" s="760" t="s">
        <v>846</v>
      </c>
      <c r="R1021" s="760" t="s">
        <v>846</v>
      </c>
      <c r="S1021" s="761">
        <v>45483</v>
      </c>
      <c r="T1021" s="760" t="s">
        <v>3803</v>
      </c>
      <c r="U1021" s="760" t="s">
        <v>846</v>
      </c>
      <c r="V1021" s="762" t="s">
        <v>846</v>
      </c>
      <c r="W1021" s="760" t="s">
        <v>846</v>
      </c>
      <c r="X1021" s="760" t="s">
        <v>3273</v>
      </c>
      <c r="Y1021" s="763" t="s">
        <v>3265</v>
      </c>
    </row>
    <row r="1022" spans="1:25" s="158" customFormat="1">
      <c r="A1022" s="759">
        <v>2023</v>
      </c>
      <c r="B1022" s="760" t="s">
        <v>5563</v>
      </c>
      <c r="C1022" s="760" t="s">
        <v>1472</v>
      </c>
      <c r="D1022" s="760" t="s">
        <v>3259</v>
      </c>
      <c r="E1022" s="760" t="s">
        <v>3183</v>
      </c>
      <c r="F1022" s="760" t="s">
        <v>1470</v>
      </c>
      <c r="G1022" s="760">
        <v>28800000</v>
      </c>
      <c r="H1022" s="760">
        <v>28800000</v>
      </c>
      <c r="I1022" s="760" t="s">
        <v>846</v>
      </c>
      <c r="J1022" s="760" t="s">
        <v>846</v>
      </c>
      <c r="K1022" s="760" t="s">
        <v>3541</v>
      </c>
      <c r="L1022" s="761">
        <v>44987</v>
      </c>
      <c r="M1022" s="761">
        <v>45352</v>
      </c>
      <c r="N1022" s="760">
        <v>9600000</v>
      </c>
      <c r="O1022" s="760">
        <v>120</v>
      </c>
      <c r="P1022" s="760" t="s">
        <v>1383</v>
      </c>
      <c r="Q1022" s="760" t="s">
        <v>846</v>
      </c>
      <c r="R1022" s="760" t="s">
        <v>846</v>
      </c>
      <c r="S1022" s="761">
        <v>45545</v>
      </c>
      <c r="T1022" s="760" t="s">
        <v>3803</v>
      </c>
      <c r="U1022" s="760" t="s">
        <v>846</v>
      </c>
      <c r="V1022" s="762" t="s">
        <v>846</v>
      </c>
      <c r="W1022" s="760" t="s">
        <v>846</v>
      </c>
      <c r="X1022" s="760" t="s">
        <v>3273</v>
      </c>
      <c r="Y1022" s="763" t="s">
        <v>3265</v>
      </c>
    </row>
    <row r="1023" spans="1:25" s="158" customFormat="1">
      <c r="A1023" s="759">
        <v>2023</v>
      </c>
      <c r="B1023" s="760" t="s">
        <v>5564</v>
      </c>
      <c r="C1023" s="760" t="s">
        <v>1475</v>
      </c>
      <c r="D1023" s="760" t="s">
        <v>3259</v>
      </c>
      <c r="E1023" s="760" t="s">
        <v>3183</v>
      </c>
      <c r="F1023" s="760" t="s">
        <v>1473</v>
      </c>
      <c r="G1023" s="760">
        <v>57600000</v>
      </c>
      <c r="H1023" s="760">
        <v>57600000</v>
      </c>
      <c r="I1023" s="760" t="s">
        <v>846</v>
      </c>
      <c r="J1023" s="760" t="s">
        <v>846</v>
      </c>
      <c r="K1023" s="760" t="s">
        <v>3541</v>
      </c>
      <c r="L1023" s="761">
        <v>44987</v>
      </c>
      <c r="M1023" s="761">
        <v>45352</v>
      </c>
      <c r="N1023" s="760">
        <v>19200000</v>
      </c>
      <c r="O1023" s="760">
        <v>120</v>
      </c>
      <c r="P1023" s="760" t="s">
        <v>137</v>
      </c>
      <c r="Q1023" s="760" t="s">
        <v>846</v>
      </c>
      <c r="R1023" s="760" t="s">
        <v>846</v>
      </c>
      <c r="S1023" s="761">
        <v>45541</v>
      </c>
      <c r="T1023" s="760" t="s">
        <v>3803</v>
      </c>
      <c r="U1023" s="760" t="s">
        <v>846</v>
      </c>
      <c r="V1023" s="762" t="s">
        <v>846</v>
      </c>
      <c r="W1023" s="760" t="s">
        <v>846</v>
      </c>
      <c r="X1023" s="760" t="s">
        <v>3273</v>
      </c>
      <c r="Y1023" s="763" t="s">
        <v>3265</v>
      </c>
    </row>
    <row r="1024" spans="1:25" s="158" customFormat="1">
      <c r="A1024" s="759">
        <v>2023</v>
      </c>
      <c r="B1024" s="760" t="s">
        <v>5565</v>
      </c>
      <c r="C1024" s="760" t="s">
        <v>1477</v>
      </c>
      <c r="D1024" s="760" t="s">
        <v>3259</v>
      </c>
      <c r="E1024" s="760" t="s">
        <v>3183</v>
      </c>
      <c r="F1024" s="760" t="s">
        <v>328</v>
      </c>
      <c r="G1024" s="760">
        <v>55200000</v>
      </c>
      <c r="H1024" s="760">
        <v>55200000</v>
      </c>
      <c r="I1024" s="760" t="s">
        <v>846</v>
      </c>
      <c r="J1024" s="760" t="s">
        <v>846</v>
      </c>
      <c r="K1024" s="760" t="s">
        <v>3541</v>
      </c>
      <c r="L1024" s="761">
        <v>44988</v>
      </c>
      <c r="M1024" s="761">
        <v>45353</v>
      </c>
      <c r="N1024" s="760">
        <v>18400000</v>
      </c>
      <c r="O1024" s="760">
        <v>120</v>
      </c>
      <c r="P1024" s="760" t="s">
        <v>175</v>
      </c>
      <c r="Q1024" s="760" t="s">
        <v>846</v>
      </c>
      <c r="R1024" s="760" t="s">
        <v>846</v>
      </c>
      <c r="S1024" s="761">
        <v>45575</v>
      </c>
      <c r="T1024" s="760" t="s">
        <v>3803</v>
      </c>
      <c r="U1024" s="760" t="s">
        <v>846</v>
      </c>
      <c r="V1024" s="762" t="s">
        <v>846</v>
      </c>
      <c r="W1024" s="760" t="s">
        <v>846</v>
      </c>
      <c r="X1024" s="760" t="s">
        <v>3273</v>
      </c>
      <c r="Y1024" s="763" t="s">
        <v>3265</v>
      </c>
    </row>
    <row r="1025" spans="1:25" s="158" customFormat="1">
      <c r="A1025" s="759">
        <v>2023</v>
      </c>
      <c r="B1025" s="760" t="s">
        <v>5566</v>
      </c>
      <c r="C1025" s="760" t="s">
        <v>1335</v>
      </c>
      <c r="D1025" s="760" t="s">
        <v>3259</v>
      </c>
      <c r="E1025" s="760" t="s">
        <v>3183</v>
      </c>
      <c r="F1025" s="760" t="s">
        <v>1478</v>
      </c>
      <c r="G1025" s="760">
        <v>50400000</v>
      </c>
      <c r="H1025" s="760">
        <v>50400000</v>
      </c>
      <c r="I1025" s="760" t="s">
        <v>846</v>
      </c>
      <c r="J1025" s="760" t="s">
        <v>846</v>
      </c>
      <c r="K1025" s="760" t="s">
        <v>5539</v>
      </c>
      <c r="L1025" s="761">
        <v>44987</v>
      </c>
      <c r="M1025" s="761">
        <v>45286</v>
      </c>
      <c r="N1025" s="760">
        <v>16800000</v>
      </c>
      <c r="O1025" s="760">
        <v>105</v>
      </c>
      <c r="P1025" s="760" t="s">
        <v>5458</v>
      </c>
      <c r="Q1025" s="760" t="s">
        <v>846</v>
      </c>
      <c r="R1025" s="760" t="s">
        <v>846</v>
      </c>
      <c r="S1025" s="761">
        <v>45489</v>
      </c>
      <c r="T1025" s="760" t="s">
        <v>3803</v>
      </c>
      <c r="U1025" s="760" t="s">
        <v>846</v>
      </c>
      <c r="V1025" s="762" t="s">
        <v>846</v>
      </c>
      <c r="W1025" s="760" t="s">
        <v>846</v>
      </c>
      <c r="X1025" s="760" t="s">
        <v>3264</v>
      </c>
      <c r="Y1025" s="763" t="s">
        <v>3265</v>
      </c>
    </row>
    <row r="1026" spans="1:25" s="158" customFormat="1">
      <c r="A1026" s="759">
        <v>2023</v>
      </c>
      <c r="B1026" s="760" t="s">
        <v>5567</v>
      </c>
      <c r="C1026" s="760" t="s">
        <v>1481</v>
      </c>
      <c r="D1026" s="760" t="s">
        <v>3259</v>
      </c>
      <c r="E1026" s="760" t="s">
        <v>3183</v>
      </c>
      <c r="F1026" s="760" t="s">
        <v>51</v>
      </c>
      <c r="G1026" s="760">
        <v>63600000</v>
      </c>
      <c r="H1026" s="760">
        <v>63600000</v>
      </c>
      <c r="I1026" s="760" t="s">
        <v>846</v>
      </c>
      <c r="J1026" s="760" t="s">
        <v>846</v>
      </c>
      <c r="K1026" s="760" t="s">
        <v>3541</v>
      </c>
      <c r="L1026" s="761">
        <v>44988</v>
      </c>
      <c r="M1026" s="761">
        <v>45353</v>
      </c>
      <c r="N1026" s="760">
        <v>21200000</v>
      </c>
      <c r="O1026" s="760">
        <v>120</v>
      </c>
      <c r="P1026" s="760" t="s">
        <v>5458</v>
      </c>
      <c r="Q1026" s="760" t="s">
        <v>846</v>
      </c>
      <c r="R1026" s="760" t="s">
        <v>846</v>
      </c>
      <c r="S1026" s="761">
        <v>45473</v>
      </c>
      <c r="T1026" s="760" t="s">
        <v>3803</v>
      </c>
      <c r="U1026" s="760" t="s">
        <v>846</v>
      </c>
      <c r="V1026" s="762" t="s">
        <v>846</v>
      </c>
      <c r="W1026" s="760" t="s">
        <v>846</v>
      </c>
      <c r="X1026" s="760" t="s">
        <v>3273</v>
      </c>
      <c r="Y1026" s="763" t="s">
        <v>3265</v>
      </c>
    </row>
    <row r="1027" spans="1:25" s="158" customFormat="1">
      <c r="A1027" s="759">
        <v>2023</v>
      </c>
      <c r="B1027" s="760" t="s">
        <v>5568</v>
      </c>
      <c r="C1027" s="760" t="s">
        <v>1484</v>
      </c>
      <c r="D1027" s="760" t="s">
        <v>3259</v>
      </c>
      <c r="E1027" s="760" t="s">
        <v>3183</v>
      </c>
      <c r="F1027" s="760" t="s">
        <v>117</v>
      </c>
      <c r="G1027" s="760">
        <v>55200000</v>
      </c>
      <c r="H1027" s="760">
        <v>55200000</v>
      </c>
      <c r="I1027" s="760" t="s">
        <v>846</v>
      </c>
      <c r="J1027" s="760" t="s">
        <v>846</v>
      </c>
      <c r="K1027" s="760" t="s">
        <v>3541</v>
      </c>
      <c r="L1027" s="761">
        <v>44991</v>
      </c>
      <c r="M1027" s="761">
        <v>45356</v>
      </c>
      <c r="N1027" s="760">
        <v>18400000</v>
      </c>
      <c r="O1027" s="760">
        <v>120</v>
      </c>
      <c r="P1027" s="760" t="s">
        <v>56</v>
      </c>
      <c r="Q1027" s="760" t="s">
        <v>846</v>
      </c>
      <c r="R1027" s="760" t="s">
        <v>846</v>
      </c>
      <c r="S1027" s="761">
        <v>45545</v>
      </c>
      <c r="T1027" s="760" t="s">
        <v>3803</v>
      </c>
      <c r="U1027" s="760" t="s">
        <v>846</v>
      </c>
      <c r="V1027" s="762" t="s">
        <v>846</v>
      </c>
      <c r="W1027" s="760" t="s">
        <v>846</v>
      </c>
      <c r="X1027" s="760" t="s">
        <v>3273</v>
      </c>
      <c r="Y1027" s="763" t="s">
        <v>3265</v>
      </c>
    </row>
    <row r="1028" spans="1:25" s="158" customFormat="1">
      <c r="A1028" s="759">
        <v>2023</v>
      </c>
      <c r="B1028" s="760" t="s">
        <v>5569</v>
      </c>
      <c r="C1028" s="760" t="s">
        <v>1486</v>
      </c>
      <c r="D1028" s="760" t="s">
        <v>3259</v>
      </c>
      <c r="E1028" s="760" t="s">
        <v>3183</v>
      </c>
      <c r="F1028" s="760" t="s">
        <v>129</v>
      </c>
      <c r="G1028" s="760">
        <v>68400000</v>
      </c>
      <c r="H1028" s="760">
        <v>68400000</v>
      </c>
      <c r="I1028" s="760" t="s">
        <v>846</v>
      </c>
      <c r="J1028" s="760" t="s">
        <v>846</v>
      </c>
      <c r="K1028" s="760" t="s">
        <v>3541</v>
      </c>
      <c r="L1028" s="761">
        <v>44991</v>
      </c>
      <c r="M1028" s="761">
        <v>45356</v>
      </c>
      <c r="N1028" s="760">
        <v>22800000</v>
      </c>
      <c r="O1028" s="760">
        <v>120</v>
      </c>
      <c r="P1028" s="760" t="s">
        <v>310</v>
      </c>
      <c r="Q1028" s="760" t="s">
        <v>846</v>
      </c>
      <c r="R1028" s="760" t="s">
        <v>846</v>
      </c>
      <c r="S1028" s="761">
        <v>45540</v>
      </c>
      <c r="T1028" s="760" t="s">
        <v>3803</v>
      </c>
      <c r="U1028" s="760" t="s">
        <v>846</v>
      </c>
      <c r="V1028" s="762" t="s">
        <v>846</v>
      </c>
      <c r="W1028" s="760" t="s">
        <v>846</v>
      </c>
      <c r="X1028" s="760" t="s">
        <v>3273</v>
      </c>
      <c r="Y1028" s="763" t="s">
        <v>3265</v>
      </c>
    </row>
    <row r="1029" spans="1:25" s="158" customFormat="1">
      <c r="A1029" s="759">
        <v>2023</v>
      </c>
      <c r="B1029" s="760" t="s">
        <v>5570</v>
      </c>
      <c r="C1029" s="760" t="s">
        <v>1368</v>
      </c>
      <c r="D1029" s="760" t="s">
        <v>3259</v>
      </c>
      <c r="E1029" s="760" t="s">
        <v>3183</v>
      </c>
      <c r="F1029" s="760" t="s">
        <v>1487</v>
      </c>
      <c r="G1029" s="760">
        <v>57600000</v>
      </c>
      <c r="H1029" s="760">
        <v>57600000</v>
      </c>
      <c r="I1029" s="760" t="s">
        <v>846</v>
      </c>
      <c r="J1029" s="760" t="s">
        <v>846</v>
      </c>
      <c r="K1029" s="760" t="s">
        <v>3541</v>
      </c>
      <c r="L1029" s="761">
        <v>44992</v>
      </c>
      <c r="M1029" s="761">
        <v>45357</v>
      </c>
      <c r="N1029" s="760">
        <v>19200000</v>
      </c>
      <c r="O1029" s="760">
        <v>120</v>
      </c>
      <c r="P1029" s="760" t="s">
        <v>5458</v>
      </c>
      <c r="Q1029" s="760" t="s">
        <v>846</v>
      </c>
      <c r="R1029" s="760" t="s">
        <v>846</v>
      </c>
      <c r="S1029" s="761">
        <v>45488</v>
      </c>
      <c r="T1029" s="760" t="s">
        <v>3803</v>
      </c>
      <c r="U1029" s="760" t="s">
        <v>846</v>
      </c>
      <c r="V1029" s="762" t="s">
        <v>846</v>
      </c>
      <c r="W1029" s="760" t="s">
        <v>846</v>
      </c>
      <c r="X1029" s="760" t="s">
        <v>3273</v>
      </c>
      <c r="Y1029" s="763" t="s">
        <v>3265</v>
      </c>
    </row>
    <row r="1030" spans="1:25" s="158" customFormat="1">
      <c r="A1030" s="759">
        <v>2023</v>
      </c>
      <c r="B1030" s="760" t="s">
        <v>5571</v>
      </c>
      <c r="C1030" s="760" t="s">
        <v>1490</v>
      </c>
      <c r="D1030" s="760" t="s">
        <v>3259</v>
      </c>
      <c r="E1030" s="760" t="s">
        <v>3183</v>
      </c>
      <c r="F1030" s="760" t="s">
        <v>225</v>
      </c>
      <c r="G1030" s="760">
        <v>62064000</v>
      </c>
      <c r="H1030" s="760">
        <v>62064000</v>
      </c>
      <c r="I1030" s="760" t="s">
        <v>846</v>
      </c>
      <c r="J1030" s="760" t="s">
        <v>846</v>
      </c>
      <c r="K1030" s="760" t="s">
        <v>3541</v>
      </c>
      <c r="L1030" s="761">
        <v>44992</v>
      </c>
      <c r="M1030" s="761">
        <v>45357</v>
      </c>
      <c r="N1030" s="760">
        <v>20688000</v>
      </c>
      <c r="O1030" s="760">
        <v>120</v>
      </c>
      <c r="P1030" s="760" t="s">
        <v>3542</v>
      </c>
      <c r="Q1030" s="760" t="s">
        <v>846</v>
      </c>
      <c r="R1030" s="760" t="s">
        <v>846</v>
      </c>
      <c r="S1030" s="761">
        <v>45519</v>
      </c>
      <c r="T1030" s="760" t="s">
        <v>3803</v>
      </c>
      <c r="U1030" s="760" t="s">
        <v>846</v>
      </c>
      <c r="V1030" s="762" t="s">
        <v>846</v>
      </c>
      <c r="W1030" s="760" t="s">
        <v>846</v>
      </c>
      <c r="X1030" s="760" t="s">
        <v>3273</v>
      </c>
      <c r="Y1030" s="763" t="s">
        <v>3265</v>
      </c>
    </row>
    <row r="1031" spans="1:25" s="158" customFormat="1">
      <c r="A1031" s="759">
        <v>2023</v>
      </c>
      <c r="B1031" s="760" t="s">
        <v>5572</v>
      </c>
      <c r="C1031" s="760" t="s">
        <v>5573</v>
      </c>
      <c r="D1031" s="760" t="s">
        <v>3259</v>
      </c>
      <c r="E1031" s="760" t="s">
        <v>3183</v>
      </c>
      <c r="F1031" s="760" t="s">
        <v>291</v>
      </c>
      <c r="G1031" s="760">
        <v>45600000</v>
      </c>
      <c r="H1031" s="760">
        <v>45600000</v>
      </c>
      <c r="I1031" s="760" t="s">
        <v>846</v>
      </c>
      <c r="J1031" s="760" t="s">
        <v>846</v>
      </c>
      <c r="K1031" s="760" t="s">
        <v>3528</v>
      </c>
      <c r="L1031" s="761">
        <v>44991</v>
      </c>
      <c r="M1031" s="761">
        <v>45077</v>
      </c>
      <c r="N1031" s="760">
        <v>0</v>
      </c>
      <c r="O1031" s="760">
        <v>0</v>
      </c>
      <c r="P1031" s="760" t="s">
        <v>175</v>
      </c>
      <c r="Q1031" s="760" t="s">
        <v>846</v>
      </c>
      <c r="R1031" s="760" t="s">
        <v>846</v>
      </c>
      <c r="S1031" s="761">
        <v>45418</v>
      </c>
      <c r="T1031" s="760" t="s">
        <v>3803</v>
      </c>
      <c r="U1031" s="760" t="s">
        <v>846</v>
      </c>
      <c r="V1031" s="762" t="s">
        <v>846</v>
      </c>
      <c r="W1031" s="760" t="s">
        <v>846</v>
      </c>
      <c r="X1031" s="760" t="s">
        <v>3264</v>
      </c>
      <c r="Y1031" s="763" t="s">
        <v>3265</v>
      </c>
    </row>
    <row r="1032" spans="1:25" s="158" customFormat="1">
      <c r="A1032" s="759">
        <v>2023</v>
      </c>
      <c r="B1032" s="760" t="s">
        <v>5574</v>
      </c>
      <c r="C1032" s="760" t="s">
        <v>5575</v>
      </c>
      <c r="D1032" s="760" t="s">
        <v>3259</v>
      </c>
      <c r="E1032" s="760" t="s">
        <v>3183</v>
      </c>
      <c r="F1032" s="760" t="s">
        <v>5576</v>
      </c>
      <c r="G1032" s="760">
        <v>38400000</v>
      </c>
      <c r="H1032" s="760">
        <v>38400000</v>
      </c>
      <c r="I1032" s="760" t="s">
        <v>846</v>
      </c>
      <c r="J1032" s="760" t="s">
        <v>846</v>
      </c>
      <c r="K1032" s="760" t="s">
        <v>3528</v>
      </c>
      <c r="L1032" s="761">
        <v>44998</v>
      </c>
      <c r="M1032" s="761">
        <v>45242</v>
      </c>
      <c r="N1032" s="760">
        <v>0</v>
      </c>
      <c r="O1032" s="760">
        <v>0</v>
      </c>
      <c r="P1032" s="760" t="s">
        <v>5458</v>
      </c>
      <c r="Q1032" s="760" t="s">
        <v>846</v>
      </c>
      <c r="R1032" s="760" t="s">
        <v>846</v>
      </c>
      <c r="S1032" s="761">
        <v>45509</v>
      </c>
      <c r="T1032" s="760" t="s">
        <v>3803</v>
      </c>
      <c r="U1032" s="760" t="s">
        <v>846</v>
      </c>
      <c r="V1032" s="762" t="s">
        <v>846</v>
      </c>
      <c r="W1032" s="760" t="s">
        <v>846</v>
      </c>
      <c r="X1032" s="760" t="s">
        <v>3273</v>
      </c>
      <c r="Y1032" s="763" t="s">
        <v>3265</v>
      </c>
    </row>
    <row r="1033" spans="1:25" s="158" customFormat="1">
      <c r="A1033" s="759">
        <v>2023</v>
      </c>
      <c r="B1033" s="760" t="s">
        <v>5577</v>
      </c>
      <c r="C1033" s="760" t="s">
        <v>1493</v>
      </c>
      <c r="D1033" s="760" t="s">
        <v>3259</v>
      </c>
      <c r="E1033" s="760" t="s">
        <v>3183</v>
      </c>
      <c r="F1033" s="760" t="s">
        <v>1491</v>
      </c>
      <c r="G1033" s="760">
        <v>32400000</v>
      </c>
      <c r="H1033" s="760">
        <v>32400000</v>
      </c>
      <c r="I1033" s="760" t="s">
        <v>846</v>
      </c>
      <c r="J1033" s="760" t="s">
        <v>846</v>
      </c>
      <c r="K1033" s="760" t="s">
        <v>3541</v>
      </c>
      <c r="L1033" s="761">
        <v>44993</v>
      </c>
      <c r="M1033" s="761">
        <v>45358</v>
      </c>
      <c r="N1033" s="760">
        <v>10800000</v>
      </c>
      <c r="O1033" s="760">
        <v>120</v>
      </c>
      <c r="P1033" s="760" t="s">
        <v>330</v>
      </c>
      <c r="Q1033" s="760" t="s">
        <v>846</v>
      </c>
      <c r="R1033" s="760" t="s">
        <v>846</v>
      </c>
      <c r="S1033" s="761">
        <v>45570</v>
      </c>
      <c r="T1033" s="760" t="s">
        <v>3803</v>
      </c>
      <c r="U1033" s="760" t="s">
        <v>846</v>
      </c>
      <c r="V1033" s="762" t="s">
        <v>846</v>
      </c>
      <c r="W1033" s="760" t="s">
        <v>846</v>
      </c>
      <c r="X1033" s="760" t="s">
        <v>3273</v>
      </c>
      <c r="Y1033" s="763" t="s">
        <v>3265</v>
      </c>
    </row>
    <row r="1034" spans="1:25" s="158" customFormat="1">
      <c r="A1034" s="759">
        <v>2023</v>
      </c>
      <c r="B1034" s="760" t="s">
        <v>5578</v>
      </c>
      <c r="C1034" s="760" t="s">
        <v>1496</v>
      </c>
      <c r="D1034" s="760" t="s">
        <v>3259</v>
      </c>
      <c r="E1034" s="760" t="s">
        <v>3183</v>
      </c>
      <c r="F1034" s="760" t="s">
        <v>133</v>
      </c>
      <c r="G1034" s="760">
        <v>28800000</v>
      </c>
      <c r="H1034" s="760">
        <v>28800000</v>
      </c>
      <c r="I1034" s="760" t="s">
        <v>846</v>
      </c>
      <c r="J1034" s="760" t="s">
        <v>846</v>
      </c>
      <c r="K1034" s="760" t="s">
        <v>3541</v>
      </c>
      <c r="L1034" s="761">
        <v>44993</v>
      </c>
      <c r="M1034" s="761">
        <v>45358</v>
      </c>
      <c r="N1034" s="760">
        <v>9600000</v>
      </c>
      <c r="O1034" s="760">
        <v>120</v>
      </c>
      <c r="P1034" s="760" t="s">
        <v>247</v>
      </c>
      <c r="Q1034" s="760" t="s">
        <v>846</v>
      </c>
      <c r="R1034" s="760" t="s">
        <v>846</v>
      </c>
      <c r="S1034" s="761">
        <v>45545</v>
      </c>
      <c r="T1034" s="760" t="s">
        <v>3803</v>
      </c>
      <c r="U1034" s="760" t="s">
        <v>846</v>
      </c>
      <c r="V1034" s="762" t="s">
        <v>846</v>
      </c>
      <c r="W1034" s="760" t="s">
        <v>846</v>
      </c>
      <c r="X1034" s="760" t="s">
        <v>3273</v>
      </c>
      <c r="Y1034" s="763" t="s">
        <v>3265</v>
      </c>
    </row>
    <row r="1035" spans="1:25" s="158" customFormat="1">
      <c r="A1035" s="759">
        <v>2023</v>
      </c>
      <c r="B1035" s="760" t="s">
        <v>5579</v>
      </c>
      <c r="C1035" s="760" t="s">
        <v>1499</v>
      </c>
      <c r="D1035" s="760" t="s">
        <v>3259</v>
      </c>
      <c r="E1035" s="760" t="s">
        <v>3183</v>
      </c>
      <c r="F1035" s="760" t="s">
        <v>1497</v>
      </c>
      <c r="G1035" s="760">
        <v>55200000</v>
      </c>
      <c r="H1035" s="760">
        <v>55200000</v>
      </c>
      <c r="I1035" s="760" t="s">
        <v>846</v>
      </c>
      <c r="J1035" s="760" t="s">
        <v>846</v>
      </c>
      <c r="K1035" s="760" t="s">
        <v>3541</v>
      </c>
      <c r="L1035" s="761">
        <v>44994</v>
      </c>
      <c r="M1035" s="761">
        <v>45359</v>
      </c>
      <c r="N1035" s="760">
        <v>18400000</v>
      </c>
      <c r="O1035" s="760">
        <v>120</v>
      </c>
      <c r="P1035" s="760" t="s">
        <v>129</v>
      </c>
      <c r="Q1035" s="760" t="s">
        <v>846</v>
      </c>
      <c r="R1035" s="760" t="s">
        <v>846</v>
      </c>
      <c r="S1035" s="761">
        <v>45566</v>
      </c>
      <c r="T1035" s="760" t="s">
        <v>3803</v>
      </c>
      <c r="U1035" s="760" t="s">
        <v>846</v>
      </c>
      <c r="V1035" s="762" t="s">
        <v>846</v>
      </c>
      <c r="W1035" s="760" t="s">
        <v>846</v>
      </c>
      <c r="X1035" s="760" t="s">
        <v>3273</v>
      </c>
      <c r="Y1035" s="763" t="s">
        <v>3265</v>
      </c>
    </row>
    <row r="1036" spans="1:25" s="158" customFormat="1">
      <c r="A1036" s="759">
        <v>2023</v>
      </c>
      <c r="B1036" s="760" t="s">
        <v>5580</v>
      </c>
      <c r="C1036" s="760" t="s">
        <v>1501</v>
      </c>
      <c r="D1036" s="760" t="s">
        <v>3259</v>
      </c>
      <c r="E1036" s="760" t="s">
        <v>3183</v>
      </c>
      <c r="F1036" s="760" t="s">
        <v>130</v>
      </c>
      <c r="G1036" s="760">
        <v>66000000</v>
      </c>
      <c r="H1036" s="760">
        <v>66000000</v>
      </c>
      <c r="I1036" s="760" t="s">
        <v>846</v>
      </c>
      <c r="J1036" s="760" t="s">
        <v>846</v>
      </c>
      <c r="K1036" s="760" t="s">
        <v>3522</v>
      </c>
      <c r="L1036" s="761">
        <v>44994</v>
      </c>
      <c r="M1036" s="761">
        <v>45330</v>
      </c>
      <c r="N1036" s="760">
        <v>18000000</v>
      </c>
      <c r="O1036" s="760">
        <v>90</v>
      </c>
      <c r="P1036" s="760" t="s">
        <v>175</v>
      </c>
      <c r="Q1036" s="760" t="s">
        <v>846</v>
      </c>
      <c r="R1036" s="760" t="s">
        <v>846</v>
      </c>
      <c r="S1036" s="761">
        <v>45481</v>
      </c>
      <c r="T1036" s="760" t="s">
        <v>3803</v>
      </c>
      <c r="U1036" s="760" t="s">
        <v>846</v>
      </c>
      <c r="V1036" s="762" t="s">
        <v>846</v>
      </c>
      <c r="W1036" s="760" t="s">
        <v>846</v>
      </c>
      <c r="X1036" s="760" t="s">
        <v>3273</v>
      </c>
      <c r="Y1036" s="763" t="s">
        <v>3265</v>
      </c>
    </row>
    <row r="1037" spans="1:25" s="158" customFormat="1">
      <c r="A1037" s="759">
        <v>2023</v>
      </c>
      <c r="B1037" s="760" t="s">
        <v>5581</v>
      </c>
      <c r="C1037" s="760" t="s">
        <v>1503</v>
      </c>
      <c r="D1037" s="760" t="s">
        <v>3259</v>
      </c>
      <c r="E1037" s="760" t="s">
        <v>3183</v>
      </c>
      <c r="F1037" s="760" t="s">
        <v>136</v>
      </c>
      <c r="G1037" s="760">
        <v>55200000</v>
      </c>
      <c r="H1037" s="760">
        <v>55200000</v>
      </c>
      <c r="I1037" s="760" t="s">
        <v>846</v>
      </c>
      <c r="J1037" s="760" t="s">
        <v>846</v>
      </c>
      <c r="K1037" s="760" t="s">
        <v>3541</v>
      </c>
      <c r="L1037" s="761">
        <v>44998</v>
      </c>
      <c r="M1037" s="761">
        <v>45363</v>
      </c>
      <c r="N1037" s="760">
        <v>18400000</v>
      </c>
      <c r="O1037" s="760">
        <v>120</v>
      </c>
      <c r="P1037" s="760" t="s">
        <v>3542</v>
      </c>
      <c r="Q1037" s="760" t="s">
        <v>846</v>
      </c>
      <c r="R1037" s="760" t="s">
        <v>846</v>
      </c>
      <c r="S1037" s="761">
        <v>45453</v>
      </c>
      <c r="T1037" s="760" t="s">
        <v>3803</v>
      </c>
      <c r="U1037" s="760" t="s">
        <v>846</v>
      </c>
      <c r="V1037" s="762" t="s">
        <v>846</v>
      </c>
      <c r="W1037" s="760" t="s">
        <v>846</v>
      </c>
      <c r="X1037" s="760" t="s">
        <v>971</v>
      </c>
      <c r="Y1037" s="763" t="s">
        <v>3265</v>
      </c>
    </row>
    <row r="1038" spans="1:25" s="158" customFormat="1">
      <c r="A1038" s="759">
        <v>2023</v>
      </c>
      <c r="B1038" s="760" t="s">
        <v>5582</v>
      </c>
      <c r="C1038" s="760" t="s">
        <v>5583</v>
      </c>
      <c r="D1038" s="760" t="s">
        <v>3526</v>
      </c>
      <c r="E1038" s="760" t="s">
        <v>3182</v>
      </c>
      <c r="F1038" s="760" t="s">
        <v>5031</v>
      </c>
      <c r="G1038" s="764" t="s">
        <v>27</v>
      </c>
      <c r="H1038" s="760">
        <v>5450109</v>
      </c>
      <c r="I1038" s="760" t="s">
        <v>846</v>
      </c>
      <c r="J1038" s="760" t="s">
        <v>846</v>
      </c>
      <c r="K1038" s="760" t="s">
        <v>3541</v>
      </c>
      <c r="L1038" s="761">
        <v>44992</v>
      </c>
      <c r="M1038" s="761">
        <v>45357</v>
      </c>
      <c r="N1038" s="760">
        <v>0</v>
      </c>
      <c r="O1038" s="760">
        <v>0</v>
      </c>
      <c r="P1038" s="760" t="s">
        <v>3561</v>
      </c>
      <c r="Q1038" s="760" t="s">
        <v>846</v>
      </c>
      <c r="R1038" s="760" t="s">
        <v>846</v>
      </c>
      <c r="S1038" s="761" t="s">
        <v>846</v>
      </c>
      <c r="T1038" s="760" t="s">
        <v>846</v>
      </c>
      <c r="U1038" s="760" t="s">
        <v>846</v>
      </c>
      <c r="V1038" s="762" t="s">
        <v>846</v>
      </c>
      <c r="W1038" s="760" t="s">
        <v>846</v>
      </c>
      <c r="X1038" s="760" t="s">
        <v>3273</v>
      </c>
      <c r="Y1038" s="763" t="s">
        <v>3265</v>
      </c>
    </row>
    <row r="1039" spans="1:25" s="158" customFormat="1">
      <c r="A1039" s="759">
        <v>2023</v>
      </c>
      <c r="B1039" s="760" t="s">
        <v>5584</v>
      </c>
      <c r="C1039" s="760" t="s">
        <v>1506</v>
      </c>
      <c r="D1039" s="760" t="s">
        <v>3259</v>
      </c>
      <c r="E1039" s="760" t="s">
        <v>3183</v>
      </c>
      <c r="F1039" s="760" t="s">
        <v>1504</v>
      </c>
      <c r="G1039" s="760">
        <v>76950000</v>
      </c>
      <c r="H1039" s="760">
        <v>76950000</v>
      </c>
      <c r="I1039" s="760" t="s">
        <v>846</v>
      </c>
      <c r="J1039" s="760" t="s">
        <v>846</v>
      </c>
      <c r="K1039" s="760" t="s">
        <v>5438</v>
      </c>
      <c r="L1039" s="761">
        <v>44998</v>
      </c>
      <c r="M1039" s="761">
        <v>45409</v>
      </c>
      <c r="N1039" s="760">
        <v>25650000</v>
      </c>
      <c r="O1039" s="760">
        <v>135</v>
      </c>
      <c r="P1039" s="760" t="s">
        <v>5458</v>
      </c>
      <c r="Q1039" s="760" t="s">
        <v>846</v>
      </c>
      <c r="R1039" s="760" t="s">
        <v>846</v>
      </c>
      <c r="S1039" s="761">
        <v>45575</v>
      </c>
      <c r="T1039" s="760" t="s">
        <v>3803</v>
      </c>
      <c r="U1039" s="760" t="s">
        <v>846</v>
      </c>
      <c r="V1039" s="762" t="s">
        <v>846</v>
      </c>
      <c r="W1039" s="760" t="s">
        <v>846</v>
      </c>
      <c r="X1039" s="760" t="s">
        <v>971</v>
      </c>
      <c r="Y1039" s="763" t="s">
        <v>3265</v>
      </c>
    </row>
    <row r="1040" spans="1:25" s="158" customFormat="1">
      <c r="A1040" s="759">
        <v>2023</v>
      </c>
      <c r="B1040" s="760" t="s">
        <v>5585</v>
      </c>
      <c r="C1040" s="760" t="s">
        <v>5586</v>
      </c>
      <c r="D1040" s="760" t="s">
        <v>3259</v>
      </c>
      <c r="E1040" s="760" t="s">
        <v>3183</v>
      </c>
      <c r="F1040" s="760" t="s">
        <v>180</v>
      </c>
      <c r="G1040" s="760">
        <v>72000000</v>
      </c>
      <c r="H1040" s="760">
        <v>72000000</v>
      </c>
      <c r="I1040" s="760" t="s">
        <v>846</v>
      </c>
      <c r="J1040" s="760" t="s">
        <v>846</v>
      </c>
      <c r="K1040" s="760" t="s">
        <v>4027</v>
      </c>
      <c r="L1040" s="761">
        <v>44998</v>
      </c>
      <c r="M1040" s="761">
        <v>45104</v>
      </c>
      <c r="N1040" s="760">
        <v>0</v>
      </c>
      <c r="O1040" s="760">
        <v>0</v>
      </c>
      <c r="P1040" s="760" t="s">
        <v>3542</v>
      </c>
      <c r="Q1040" s="760" t="s">
        <v>846</v>
      </c>
      <c r="R1040" s="760" t="s">
        <v>846</v>
      </c>
      <c r="S1040" s="761">
        <v>45519</v>
      </c>
      <c r="T1040" s="760" t="s">
        <v>3803</v>
      </c>
      <c r="U1040" s="760" t="s">
        <v>846</v>
      </c>
      <c r="V1040" s="762" t="s">
        <v>846</v>
      </c>
      <c r="W1040" s="760" t="s">
        <v>846</v>
      </c>
      <c r="X1040" s="760" t="s">
        <v>3264</v>
      </c>
      <c r="Y1040" s="763" t="s">
        <v>3265</v>
      </c>
    </row>
    <row r="1041" spans="1:25" s="158" customFormat="1">
      <c r="A1041" s="759">
        <v>2023</v>
      </c>
      <c r="B1041" s="760" t="s">
        <v>5587</v>
      </c>
      <c r="C1041" s="760" t="s">
        <v>1508</v>
      </c>
      <c r="D1041" s="760" t="s">
        <v>3259</v>
      </c>
      <c r="E1041" s="760" t="s">
        <v>3183</v>
      </c>
      <c r="F1041" s="760" t="s">
        <v>160</v>
      </c>
      <c r="G1041" s="760">
        <v>42000000</v>
      </c>
      <c r="H1041" s="760">
        <v>42000000</v>
      </c>
      <c r="I1041" s="760" t="s">
        <v>846</v>
      </c>
      <c r="J1041" s="760" t="s">
        <v>846</v>
      </c>
      <c r="K1041" s="760" t="s">
        <v>3541</v>
      </c>
      <c r="L1041" s="761">
        <v>44995</v>
      </c>
      <c r="M1041" s="761">
        <v>45360</v>
      </c>
      <c r="N1041" s="760">
        <v>14000000</v>
      </c>
      <c r="O1041" s="760">
        <v>120</v>
      </c>
      <c r="P1041" s="760" t="s">
        <v>278</v>
      </c>
      <c r="Q1041" s="760" t="s">
        <v>846</v>
      </c>
      <c r="R1041" s="760" t="s">
        <v>846</v>
      </c>
      <c r="S1041" s="761">
        <v>45517</v>
      </c>
      <c r="T1041" s="760" t="s">
        <v>3803</v>
      </c>
      <c r="U1041" s="760" t="s">
        <v>846</v>
      </c>
      <c r="V1041" s="762" t="s">
        <v>846</v>
      </c>
      <c r="W1041" s="760" t="s">
        <v>846</v>
      </c>
      <c r="X1041" s="760" t="s">
        <v>3273</v>
      </c>
      <c r="Y1041" s="763" t="s">
        <v>3265</v>
      </c>
    </row>
    <row r="1042" spans="1:25" s="158" customFormat="1">
      <c r="A1042" s="759">
        <v>2023</v>
      </c>
      <c r="B1042" s="760" t="s">
        <v>5588</v>
      </c>
      <c r="C1042" s="760" t="s">
        <v>1510</v>
      </c>
      <c r="D1042" s="760" t="s">
        <v>3259</v>
      </c>
      <c r="E1042" s="760" t="s">
        <v>3183</v>
      </c>
      <c r="F1042" s="760" t="s">
        <v>273</v>
      </c>
      <c r="G1042" s="760">
        <v>28800000</v>
      </c>
      <c r="H1042" s="760">
        <v>28800000</v>
      </c>
      <c r="I1042" s="760" t="s">
        <v>846</v>
      </c>
      <c r="J1042" s="760" t="s">
        <v>846</v>
      </c>
      <c r="K1042" s="760" t="s">
        <v>3541</v>
      </c>
      <c r="L1042" s="761">
        <v>45006</v>
      </c>
      <c r="M1042" s="761">
        <v>45371</v>
      </c>
      <c r="N1042" s="760">
        <v>9600000</v>
      </c>
      <c r="O1042" s="760">
        <v>120</v>
      </c>
      <c r="P1042" s="760" t="s">
        <v>320</v>
      </c>
      <c r="Q1042" s="760" t="s">
        <v>846</v>
      </c>
      <c r="R1042" s="760" t="s">
        <v>846</v>
      </c>
      <c r="S1042" s="761">
        <v>45526</v>
      </c>
      <c r="T1042" s="760" t="s">
        <v>3803</v>
      </c>
      <c r="U1042" s="760" t="s">
        <v>846</v>
      </c>
      <c r="V1042" s="762" t="s">
        <v>846</v>
      </c>
      <c r="W1042" s="760" t="s">
        <v>846</v>
      </c>
      <c r="X1042" s="760" t="s">
        <v>971</v>
      </c>
      <c r="Y1042" s="763" t="s">
        <v>3265</v>
      </c>
    </row>
    <row r="1043" spans="1:25" s="158" customFormat="1">
      <c r="A1043" s="759">
        <v>2023</v>
      </c>
      <c r="B1043" s="760" t="s">
        <v>5589</v>
      </c>
      <c r="C1043" s="760" t="s">
        <v>5590</v>
      </c>
      <c r="D1043" s="760" t="s">
        <v>3526</v>
      </c>
      <c r="E1043" s="760" t="s">
        <v>3182</v>
      </c>
      <c r="F1043" s="760" t="s">
        <v>5591</v>
      </c>
      <c r="G1043" s="764" t="s">
        <v>27</v>
      </c>
      <c r="H1043" s="760">
        <v>1599802</v>
      </c>
      <c r="I1043" s="760" t="s">
        <v>846</v>
      </c>
      <c r="J1043" s="760" t="s">
        <v>846</v>
      </c>
      <c r="K1043" s="760" t="s">
        <v>4452</v>
      </c>
      <c r="L1043" s="761">
        <v>45001</v>
      </c>
      <c r="M1043" s="761">
        <v>45015</v>
      </c>
      <c r="N1043" s="760">
        <v>0</v>
      </c>
      <c r="O1043" s="760">
        <v>0</v>
      </c>
      <c r="P1043" s="760" t="s">
        <v>170</v>
      </c>
      <c r="Q1043" s="760" t="s">
        <v>846</v>
      </c>
      <c r="R1043" s="760" t="s">
        <v>846</v>
      </c>
      <c r="S1043" s="761" t="s">
        <v>846</v>
      </c>
      <c r="T1043" s="760" t="s">
        <v>846</v>
      </c>
      <c r="U1043" s="760" t="s">
        <v>846</v>
      </c>
      <c r="V1043" s="762" t="s">
        <v>846</v>
      </c>
      <c r="W1043" s="760" t="s">
        <v>846</v>
      </c>
      <c r="X1043" s="760" t="s">
        <v>3273</v>
      </c>
      <c r="Y1043" s="763" t="s">
        <v>3265</v>
      </c>
    </row>
    <row r="1044" spans="1:25" s="158" customFormat="1">
      <c r="A1044" s="759">
        <v>2023</v>
      </c>
      <c r="B1044" s="760" t="s">
        <v>5592</v>
      </c>
      <c r="C1044" s="760" t="s">
        <v>5593</v>
      </c>
      <c r="D1044" s="760" t="s">
        <v>3259</v>
      </c>
      <c r="E1044" s="760" t="s">
        <v>3183</v>
      </c>
      <c r="F1044" s="760" t="s">
        <v>3260</v>
      </c>
      <c r="G1044" s="760">
        <v>52000000</v>
      </c>
      <c r="H1044" s="760">
        <v>52000000</v>
      </c>
      <c r="I1044" s="760" t="s">
        <v>846</v>
      </c>
      <c r="J1044" s="760" t="s">
        <v>846</v>
      </c>
      <c r="K1044" s="760" t="s">
        <v>3528</v>
      </c>
      <c r="L1044" s="761">
        <v>44998</v>
      </c>
      <c r="M1044" s="761">
        <v>45046</v>
      </c>
      <c r="N1044" s="760">
        <v>0</v>
      </c>
      <c r="O1044" s="760">
        <v>0</v>
      </c>
      <c r="P1044" s="760" t="s">
        <v>3542</v>
      </c>
      <c r="Q1044" s="760" t="s">
        <v>846</v>
      </c>
      <c r="R1044" s="760" t="s">
        <v>846</v>
      </c>
      <c r="S1044" s="761">
        <v>45453</v>
      </c>
      <c r="T1044" s="760" t="s">
        <v>3803</v>
      </c>
      <c r="U1044" s="760" t="s">
        <v>846</v>
      </c>
      <c r="V1044" s="762" t="s">
        <v>846</v>
      </c>
      <c r="W1044" s="760" t="s">
        <v>846</v>
      </c>
      <c r="X1044" s="760" t="s">
        <v>3264</v>
      </c>
      <c r="Y1044" s="763" t="s">
        <v>3265</v>
      </c>
    </row>
    <row r="1045" spans="1:25" s="158" customFormat="1">
      <c r="A1045" s="759">
        <v>2023</v>
      </c>
      <c r="B1045" s="760" t="s">
        <v>5594</v>
      </c>
      <c r="C1045" s="760" t="s">
        <v>1513</v>
      </c>
      <c r="D1045" s="760" t="s">
        <v>3259</v>
      </c>
      <c r="E1045" s="760" t="s">
        <v>3183</v>
      </c>
      <c r="F1045" s="760" t="s">
        <v>1511</v>
      </c>
      <c r="G1045" s="760">
        <v>50400000</v>
      </c>
      <c r="H1045" s="760">
        <v>50400000</v>
      </c>
      <c r="I1045" s="760" t="s">
        <v>846</v>
      </c>
      <c r="J1045" s="760" t="s">
        <v>846</v>
      </c>
      <c r="K1045" s="760" t="s">
        <v>5539</v>
      </c>
      <c r="L1045" s="761">
        <v>45001</v>
      </c>
      <c r="M1045" s="761">
        <v>45322</v>
      </c>
      <c r="N1045" s="760">
        <v>16800000</v>
      </c>
      <c r="O1045" s="760">
        <v>105</v>
      </c>
      <c r="P1045" s="760" t="s">
        <v>93</v>
      </c>
      <c r="Q1045" s="760" t="s">
        <v>846</v>
      </c>
      <c r="R1045" s="760" t="s">
        <v>846</v>
      </c>
      <c r="S1045" s="761">
        <v>45475</v>
      </c>
      <c r="T1045" s="760" t="s">
        <v>3803</v>
      </c>
      <c r="U1045" s="760" t="s">
        <v>846</v>
      </c>
      <c r="V1045" s="762" t="s">
        <v>846</v>
      </c>
      <c r="W1045" s="760" t="s">
        <v>846</v>
      </c>
      <c r="X1045" s="760" t="s">
        <v>3273</v>
      </c>
      <c r="Y1045" s="763" t="s">
        <v>3265</v>
      </c>
    </row>
    <row r="1046" spans="1:25" s="158" customFormat="1">
      <c r="A1046" s="759">
        <v>2023</v>
      </c>
      <c r="B1046" s="760" t="s">
        <v>5595</v>
      </c>
      <c r="C1046" s="760" t="s">
        <v>1517</v>
      </c>
      <c r="D1046" s="760" t="s">
        <v>3259</v>
      </c>
      <c r="E1046" s="760" t="s">
        <v>3183</v>
      </c>
      <c r="F1046" s="760" t="s">
        <v>1515</v>
      </c>
      <c r="G1046" s="760">
        <v>52500000</v>
      </c>
      <c r="H1046" s="760">
        <v>52500000</v>
      </c>
      <c r="I1046" s="760" t="s">
        <v>846</v>
      </c>
      <c r="J1046" s="760" t="s">
        <v>846</v>
      </c>
      <c r="K1046" s="760" t="s">
        <v>5539</v>
      </c>
      <c r="L1046" s="761">
        <v>45007</v>
      </c>
      <c r="M1046" s="761">
        <v>45328</v>
      </c>
      <c r="N1046" s="760">
        <v>17500000</v>
      </c>
      <c r="O1046" s="760">
        <v>105</v>
      </c>
      <c r="P1046" s="760" t="s">
        <v>5458</v>
      </c>
      <c r="Q1046" s="760" t="s">
        <v>846</v>
      </c>
      <c r="R1046" s="760" t="s">
        <v>846</v>
      </c>
      <c r="S1046" s="761">
        <v>45514</v>
      </c>
      <c r="T1046" s="760" t="s">
        <v>3803</v>
      </c>
      <c r="U1046" s="760" t="s">
        <v>846</v>
      </c>
      <c r="V1046" s="762" t="s">
        <v>846</v>
      </c>
      <c r="W1046" s="760" t="s">
        <v>846</v>
      </c>
      <c r="X1046" s="760" t="s">
        <v>3273</v>
      </c>
      <c r="Y1046" s="763" t="s">
        <v>3265</v>
      </c>
    </row>
    <row r="1047" spans="1:25" s="158" customFormat="1">
      <c r="A1047" s="759">
        <v>2023</v>
      </c>
      <c r="B1047" s="760" t="s">
        <v>5596</v>
      </c>
      <c r="C1047" s="760" t="s">
        <v>1519</v>
      </c>
      <c r="D1047" s="760" t="s">
        <v>3259</v>
      </c>
      <c r="E1047" s="760" t="s">
        <v>3183</v>
      </c>
      <c r="F1047" s="760" t="s">
        <v>278</v>
      </c>
      <c r="G1047" s="760">
        <v>96000000</v>
      </c>
      <c r="H1047" s="760">
        <v>96000000</v>
      </c>
      <c r="I1047" s="760" t="s">
        <v>846</v>
      </c>
      <c r="J1047" s="760" t="s">
        <v>846</v>
      </c>
      <c r="K1047" s="760" t="s">
        <v>3541</v>
      </c>
      <c r="L1047" s="761">
        <v>45007</v>
      </c>
      <c r="M1047" s="761">
        <v>45372</v>
      </c>
      <c r="N1047" s="760">
        <v>32000000</v>
      </c>
      <c r="O1047" s="760">
        <v>120</v>
      </c>
      <c r="P1047" s="760" t="s">
        <v>3542</v>
      </c>
      <c r="Q1047" s="760" t="s">
        <v>846</v>
      </c>
      <c r="R1047" s="760" t="s">
        <v>846</v>
      </c>
      <c r="S1047" s="761">
        <v>45550</v>
      </c>
      <c r="T1047" s="760" t="s">
        <v>3803</v>
      </c>
      <c r="U1047" s="760" t="s">
        <v>846</v>
      </c>
      <c r="V1047" s="762" t="s">
        <v>846</v>
      </c>
      <c r="W1047" s="760" t="s">
        <v>846</v>
      </c>
      <c r="X1047" s="760" t="s">
        <v>971</v>
      </c>
      <c r="Y1047" s="763" t="s">
        <v>3265</v>
      </c>
    </row>
    <row r="1048" spans="1:25" s="158" customFormat="1">
      <c r="A1048" s="759">
        <v>2023</v>
      </c>
      <c r="B1048" s="760" t="s">
        <v>1521</v>
      </c>
      <c r="C1048" s="760" t="s">
        <v>1266</v>
      </c>
      <c r="D1048" s="760" t="s">
        <v>3259</v>
      </c>
      <c r="E1048" s="760" t="s">
        <v>3183</v>
      </c>
      <c r="F1048" s="760" t="s">
        <v>1520</v>
      </c>
      <c r="G1048" s="760">
        <v>28350000</v>
      </c>
      <c r="H1048" s="760">
        <v>28350000</v>
      </c>
      <c r="I1048" s="760" t="s">
        <v>846</v>
      </c>
      <c r="J1048" s="760" t="s">
        <v>846</v>
      </c>
      <c r="K1048" s="760" t="s">
        <v>5539</v>
      </c>
      <c r="L1048" s="761">
        <v>45019</v>
      </c>
      <c r="M1048" s="761">
        <v>45339</v>
      </c>
      <c r="N1048" s="760">
        <v>9450000</v>
      </c>
      <c r="O1048" s="760">
        <v>105</v>
      </c>
      <c r="P1048" s="760" t="s">
        <v>1644</v>
      </c>
      <c r="Q1048" s="760" t="s">
        <v>846</v>
      </c>
      <c r="R1048" s="760" t="s">
        <v>846</v>
      </c>
      <c r="S1048" s="761">
        <v>45497</v>
      </c>
      <c r="T1048" s="760" t="s">
        <v>3803</v>
      </c>
      <c r="U1048" s="760" t="s">
        <v>846</v>
      </c>
      <c r="V1048" s="762" t="s">
        <v>846</v>
      </c>
      <c r="W1048" s="760" t="s">
        <v>846</v>
      </c>
      <c r="X1048" s="760" t="s">
        <v>3273</v>
      </c>
      <c r="Y1048" s="763" t="s">
        <v>3265</v>
      </c>
    </row>
    <row r="1049" spans="1:25" s="158" customFormat="1">
      <c r="A1049" s="759">
        <v>2023</v>
      </c>
      <c r="B1049" s="760" t="s">
        <v>5597</v>
      </c>
      <c r="C1049" s="760" t="s">
        <v>1524</v>
      </c>
      <c r="D1049" s="760" t="s">
        <v>3259</v>
      </c>
      <c r="E1049" s="760" t="s">
        <v>3183</v>
      </c>
      <c r="F1049" s="760" t="s">
        <v>1522</v>
      </c>
      <c r="G1049" s="760">
        <v>24000000</v>
      </c>
      <c r="H1049" s="760">
        <v>24000000</v>
      </c>
      <c r="I1049" s="760" t="s">
        <v>846</v>
      </c>
      <c r="J1049" s="760" t="s">
        <v>846</v>
      </c>
      <c r="K1049" s="760" t="s">
        <v>3802</v>
      </c>
      <c r="L1049" s="761">
        <v>45007</v>
      </c>
      <c r="M1049" s="761">
        <v>45312</v>
      </c>
      <c r="N1049" s="760">
        <v>7200000</v>
      </c>
      <c r="O1049" s="760">
        <v>90</v>
      </c>
      <c r="P1049" s="760" t="s">
        <v>235</v>
      </c>
      <c r="Q1049" s="760" t="s">
        <v>846</v>
      </c>
      <c r="R1049" s="760" t="s">
        <v>846</v>
      </c>
      <c r="S1049" s="761">
        <v>45474</v>
      </c>
      <c r="T1049" s="760" t="s">
        <v>3803</v>
      </c>
      <c r="U1049" s="760" t="s">
        <v>846</v>
      </c>
      <c r="V1049" s="762" t="s">
        <v>846</v>
      </c>
      <c r="W1049" s="760" t="s">
        <v>846</v>
      </c>
      <c r="X1049" s="760" t="s">
        <v>3273</v>
      </c>
      <c r="Y1049" s="763" t="s">
        <v>3265</v>
      </c>
    </row>
    <row r="1050" spans="1:25" s="158" customFormat="1">
      <c r="A1050" s="759">
        <v>2023</v>
      </c>
      <c r="B1050" s="760" t="s">
        <v>1526</v>
      </c>
      <c r="C1050" s="760" t="s">
        <v>1527</v>
      </c>
      <c r="D1050" s="760" t="s">
        <v>3259</v>
      </c>
      <c r="E1050" s="760" t="s">
        <v>3183</v>
      </c>
      <c r="F1050" s="760" t="s">
        <v>122</v>
      </c>
      <c r="G1050" s="760">
        <v>55200000</v>
      </c>
      <c r="H1050" s="760">
        <v>55200000</v>
      </c>
      <c r="I1050" s="760" t="s">
        <v>846</v>
      </c>
      <c r="J1050" s="760" t="s">
        <v>846</v>
      </c>
      <c r="K1050" s="760" t="s">
        <v>3541</v>
      </c>
      <c r="L1050" s="761">
        <v>45008</v>
      </c>
      <c r="M1050" s="761">
        <v>45373</v>
      </c>
      <c r="N1050" s="760">
        <v>18400000</v>
      </c>
      <c r="O1050" s="760">
        <v>120</v>
      </c>
      <c r="P1050" s="760" t="s">
        <v>175</v>
      </c>
      <c r="Q1050" s="760" t="s">
        <v>846</v>
      </c>
      <c r="R1050" s="760" t="s">
        <v>846</v>
      </c>
      <c r="S1050" s="761">
        <v>45453</v>
      </c>
      <c r="T1050" s="760" t="s">
        <v>3803</v>
      </c>
      <c r="U1050" s="760" t="s">
        <v>846</v>
      </c>
      <c r="V1050" s="762" t="s">
        <v>846</v>
      </c>
      <c r="W1050" s="760" t="s">
        <v>846</v>
      </c>
      <c r="X1050" s="760" t="s">
        <v>971</v>
      </c>
      <c r="Y1050" s="763" t="s">
        <v>3265</v>
      </c>
    </row>
    <row r="1051" spans="1:25" s="158" customFormat="1">
      <c r="A1051" s="759">
        <v>2023</v>
      </c>
      <c r="B1051" s="760" t="s">
        <v>1528</v>
      </c>
      <c r="C1051" s="760" t="s">
        <v>1529</v>
      </c>
      <c r="D1051" s="760" t="s">
        <v>3259</v>
      </c>
      <c r="E1051" s="760" t="s">
        <v>3183</v>
      </c>
      <c r="F1051" s="760" t="s">
        <v>290</v>
      </c>
      <c r="G1051" s="760">
        <v>60000000</v>
      </c>
      <c r="H1051" s="760">
        <v>60000000</v>
      </c>
      <c r="I1051" s="760" t="s">
        <v>846</v>
      </c>
      <c r="J1051" s="760" t="s">
        <v>846</v>
      </c>
      <c r="K1051" s="760" t="s">
        <v>3522</v>
      </c>
      <c r="L1051" s="761">
        <v>45008</v>
      </c>
      <c r="M1051" s="761">
        <v>45373</v>
      </c>
      <c r="N1051" s="760">
        <v>20000000</v>
      </c>
      <c r="O1051" s="760">
        <v>120</v>
      </c>
      <c r="P1051" s="760" t="s">
        <v>175</v>
      </c>
      <c r="Q1051" s="760" t="s">
        <v>846</v>
      </c>
      <c r="R1051" s="760" t="s">
        <v>846</v>
      </c>
      <c r="S1051" s="761">
        <v>45575</v>
      </c>
      <c r="T1051" s="760" t="s">
        <v>3803</v>
      </c>
      <c r="U1051" s="760" t="s">
        <v>846</v>
      </c>
      <c r="V1051" s="762" t="s">
        <v>846</v>
      </c>
      <c r="W1051" s="760" t="s">
        <v>846</v>
      </c>
      <c r="X1051" s="760" t="s">
        <v>971</v>
      </c>
      <c r="Y1051" s="763" t="s">
        <v>3265</v>
      </c>
    </row>
    <row r="1052" spans="1:25" s="158" customFormat="1">
      <c r="A1052" s="759">
        <v>2023</v>
      </c>
      <c r="B1052" s="760" t="s">
        <v>5598</v>
      </c>
      <c r="C1052" s="760" t="s">
        <v>1532</v>
      </c>
      <c r="D1052" s="760" t="s">
        <v>3259</v>
      </c>
      <c r="E1052" s="760" t="s">
        <v>3183</v>
      </c>
      <c r="F1052" s="760" t="s">
        <v>1530</v>
      </c>
      <c r="G1052" s="760">
        <v>31500000</v>
      </c>
      <c r="H1052" s="760">
        <v>31500000</v>
      </c>
      <c r="I1052" s="760" t="s">
        <v>846</v>
      </c>
      <c r="J1052" s="760" t="s">
        <v>846</v>
      </c>
      <c r="K1052" s="760" t="s">
        <v>5539</v>
      </c>
      <c r="L1052" s="761">
        <v>45009</v>
      </c>
      <c r="M1052" s="761">
        <v>45330</v>
      </c>
      <c r="N1052" s="760">
        <v>10500000</v>
      </c>
      <c r="O1052" s="760">
        <v>105</v>
      </c>
      <c r="P1052" s="760" t="s">
        <v>93</v>
      </c>
      <c r="Q1052" s="760" t="s">
        <v>846</v>
      </c>
      <c r="R1052" s="760" t="s">
        <v>846</v>
      </c>
      <c r="S1052" s="761">
        <v>45505</v>
      </c>
      <c r="T1052" s="760" t="s">
        <v>3803</v>
      </c>
      <c r="U1052" s="760" t="s">
        <v>846</v>
      </c>
      <c r="V1052" s="762" t="s">
        <v>846</v>
      </c>
      <c r="W1052" s="760" t="s">
        <v>846</v>
      </c>
      <c r="X1052" s="760" t="s">
        <v>3273</v>
      </c>
      <c r="Y1052" s="763" t="s">
        <v>3265</v>
      </c>
    </row>
    <row r="1053" spans="1:25" s="158" customFormat="1">
      <c r="A1053" s="759">
        <v>2023</v>
      </c>
      <c r="B1053" s="760" t="s">
        <v>5599</v>
      </c>
      <c r="C1053" s="760" t="s">
        <v>1535</v>
      </c>
      <c r="D1053" s="760" t="s">
        <v>3259</v>
      </c>
      <c r="E1053" s="760" t="s">
        <v>3183</v>
      </c>
      <c r="F1053" s="760" t="s">
        <v>1533</v>
      </c>
      <c r="G1053" s="760">
        <v>43840000</v>
      </c>
      <c r="H1053" s="760">
        <v>43840000</v>
      </c>
      <c r="I1053" s="760" t="s">
        <v>846</v>
      </c>
      <c r="J1053" s="760" t="s">
        <v>846</v>
      </c>
      <c r="K1053" s="760" t="s">
        <v>5600</v>
      </c>
      <c r="L1053" s="761">
        <v>45013</v>
      </c>
      <c r="M1053" s="761">
        <v>45291</v>
      </c>
      <c r="N1053" s="760">
        <v>10240000</v>
      </c>
      <c r="O1053" s="760">
        <v>64</v>
      </c>
      <c r="P1053" s="760" t="s">
        <v>3542</v>
      </c>
      <c r="Q1053" s="760" t="s">
        <v>846</v>
      </c>
      <c r="R1053" s="760" t="s">
        <v>846</v>
      </c>
      <c r="S1053" s="761">
        <v>45483</v>
      </c>
      <c r="T1053" s="760" t="s">
        <v>3803</v>
      </c>
      <c r="U1053" s="760" t="s">
        <v>846</v>
      </c>
      <c r="V1053" s="762" t="s">
        <v>846</v>
      </c>
      <c r="W1053" s="760" t="s">
        <v>846</v>
      </c>
      <c r="X1053" s="760" t="s">
        <v>3273</v>
      </c>
      <c r="Y1053" s="763" t="s">
        <v>3265</v>
      </c>
    </row>
    <row r="1054" spans="1:25" s="158" customFormat="1">
      <c r="A1054" s="759">
        <v>2023</v>
      </c>
      <c r="B1054" s="760" t="s">
        <v>5601</v>
      </c>
      <c r="C1054" s="760" t="s">
        <v>1538</v>
      </c>
      <c r="D1054" s="760" t="s">
        <v>3259</v>
      </c>
      <c r="E1054" s="760" t="s">
        <v>3183</v>
      </c>
      <c r="F1054" s="760" t="s">
        <v>5602</v>
      </c>
      <c r="G1054" s="760">
        <v>78000000</v>
      </c>
      <c r="H1054" s="760">
        <v>78000000</v>
      </c>
      <c r="I1054" s="760" t="s">
        <v>846</v>
      </c>
      <c r="J1054" s="760" t="s">
        <v>846</v>
      </c>
      <c r="K1054" s="760" t="s">
        <v>3541</v>
      </c>
      <c r="L1054" s="761">
        <v>45013</v>
      </c>
      <c r="M1054" s="761">
        <v>45378</v>
      </c>
      <c r="N1054" s="760">
        <v>26000000</v>
      </c>
      <c r="O1054" s="760">
        <v>120</v>
      </c>
      <c r="P1054" s="760" t="s">
        <v>93</v>
      </c>
      <c r="Q1054" s="760" t="s">
        <v>846</v>
      </c>
      <c r="R1054" s="760" t="s">
        <v>846</v>
      </c>
      <c r="S1054" s="761">
        <v>45443</v>
      </c>
      <c r="T1054" s="760" t="s">
        <v>3803</v>
      </c>
      <c r="U1054" s="760" t="s">
        <v>846</v>
      </c>
      <c r="V1054" s="762" t="s">
        <v>846</v>
      </c>
      <c r="W1054" s="760" t="s">
        <v>846</v>
      </c>
      <c r="X1054" s="760" t="s">
        <v>971</v>
      </c>
      <c r="Y1054" s="763" t="s">
        <v>3265</v>
      </c>
    </row>
    <row r="1055" spans="1:25" s="158" customFormat="1">
      <c r="A1055" s="759">
        <v>2023</v>
      </c>
      <c r="B1055" s="760" t="s">
        <v>5603</v>
      </c>
      <c r="C1055" s="760" t="s">
        <v>1540</v>
      </c>
      <c r="D1055" s="760" t="s">
        <v>3259</v>
      </c>
      <c r="E1055" s="760" t="s">
        <v>3183</v>
      </c>
      <c r="F1055" s="760" t="s">
        <v>326</v>
      </c>
      <c r="G1055" s="760">
        <v>31500000</v>
      </c>
      <c r="H1055" s="760">
        <v>31500000</v>
      </c>
      <c r="I1055" s="760" t="s">
        <v>846</v>
      </c>
      <c r="J1055" s="760" t="s">
        <v>846</v>
      </c>
      <c r="K1055" s="760" t="s">
        <v>5539</v>
      </c>
      <c r="L1055" s="761">
        <v>45013</v>
      </c>
      <c r="M1055" s="761">
        <v>45334</v>
      </c>
      <c r="N1055" s="760">
        <v>10500000</v>
      </c>
      <c r="O1055" s="760">
        <v>105</v>
      </c>
      <c r="P1055" s="760" t="s">
        <v>51</v>
      </c>
      <c r="Q1055" s="760" t="s">
        <v>846</v>
      </c>
      <c r="R1055" s="760" t="s">
        <v>846</v>
      </c>
      <c r="S1055" s="761">
        <v>45518</v>
      </c>
      <c r="T1055" s="760" t="s">
        <v>3803</v>
      </c>
      <c r="U1055" s="760" t="s">
        <v>846</v>
      </c>
      <c r="V1055" s="762" t="s">
        <v>846</v>
      </c>
      <c r="W1055" s="760" t="s">
        <v>846</v>
      </c>
      <c r="X1055" s="760" t="s">
        <v>3273</v>
      </c>
      <c r="Y1055" s="763" t="s">
        <v>3265</v>
      </c>
    </row>
    <row r="1056" spans="1:25" s="158" customFormat="1">
      <c r="A1056" s="759">
        <v>2023</v>
      </c>
      <c r="B1056" s="760" t="s">
        <v>5604</v>
      </c>
      <c r="C1056" s="760" t="s">
        <v>1542</v>
      </c>
      <c r="D1056" s="760" t="s">
        <v>3259</v>
      </c>
      <c r="E1056" s="760" t="s">
        <v>3183</v>
      </c>
      <c r="F1056" s="760" t="s">
        <v>288</v>
      </c>
      <c r="G1056" s="760">
        <v>23100000</v>
      </c>
      <c r="H1056" s="760">
        <v>23100000</v>
      </c>
      <c r="I1056" s="760" t="s">
        <v>846</v>
      </c>
      <c r="J1056" s="760" t="s">
        <v>846</v>
      </c>
      <c r="K1056" s="760" t="s">
        <v>5539</v>
      </c>
      <c r="L1056" s="761">
        <v>45019</v>
      </c>
      <c r="M1056" s="761">
        <v>45389</v>
      </c>
      <c r="N1056" s="760">
        <v>7700000</v>
      </c>
      <c r="O1056" s="760">
        <v>105</v>
      </c>
      <c r="P1056" s="760" t="s">
        <v>3542</v>
      </c>
      <c r="Q1056" s="760" t="s">
        <v>846</v>
      </c>
      <c r="R1056" s="760" t="s">
        <v>846</v>
      </c>
      <c r="S1056" s="761">
        <v>45473</v>
      </c>
      <c r="T1056" s="760" t="s">
        <v>3803</v>
      </c>
      <c r="U1056" s="760" t="s">
        <v>846</v>
      </c>
      <c r="V1056" s="762" t="s">
        <v>846</v>
      </c>
      <c r="W1056" s="760" t="s">
        <v>846</v>
      </c>
      <c r="X1056" s="760" t="s">
        <v>971</v>
      </c>
      <c r="Y1056" s="763" t="s">
        <v>3265</v>
      </c>
    </row>
    <row r="1057" spans="1:25" s="158" customFormat="1">
      <c r="A1057" s="759">
        <v>2023</v>
      </c>
      <c r="B1057" s="760" t="s">
        <v>5605</v>
      </c>
      <c r="C1057" s="760" t="s">
        <v>1544</v>
      </c>
      <c r="D1057" s="760" t="s">
        <v>3259</v>
      </c>
      <c r="E1057" s="760" t="s">
        <v>3183</v>
      </c>
      <c r="F1057" s="760" t="s">
        <v>295</v>
      </c>
      <c r="G1057" s="760">
        <v>44400000</v>
      </c>
      <c r="H1057" s="760">
        <v>44400000</v>
      </c>
      <c r="I1057" s="760" t="s">
        <v>846</v>
      </c>
      <c r="J1057" s="760" t="s">
        <v>846</v>
      </c>
      <c r="K1057" s="760" t="s">
        <v>3541</v>
      </c>
      <c r="L1057" s="761">
        <v>45021</v>
      </c>
      <c r="M1057" s="761">
        <v>45386</v>
      </c>
      <c r="N1057" s="760">
        <v>14800000</v>
      </c>
      <c r="O1057" s="760">
        <v>120</v>
      </c>
      <c r="P1057" s="760" t="s">
        <v>3542</v>
      </c>
      <c r="Q1057" s="760" t="s">
        <v>846</v>
      </c>
      <c r="R1057" s="760" t="s">
        <v>846</v>
      </c>
      <c r="S1057" s="761">
        <v>45545</v>
      </c>
      <c r="T1057" s="760" t="s">
        <v>3803</v>
      </c>
      <c r="U1057" s="760" t="s">
        <v>846</v>
      </c>
      <c r="V1057" s="762" t="s">
        <v>846</v>
      </c>
      <c r="W1057" s="760" t="s">
        <v>846</v>
      </c>
      <c r="X1057" s="760" t="s">
        <v>971</v>
      </c>
      <c r="Y1057" s="763" t="s">
        <v>3265</v>
      </c>
    </row>
    <row r="1058" spans="1:25" s="158" customFormat="1">
      <c r="A1058" s="759">
        <v>2023</v>
      </c>
      <c r="B1058" s="760" t="s">
        <v>5606</v>
      </c>
      <c r="C1058" s="760" t="s">
        <v>1546</v>
      </c>
      <c r="D1058" s="760" t="s">
        <v>3259</v>
      </c>
      <c r="E1058" s="760" t="s">
        <v>3183</v>
      </c>
      <c r="F1058" s="760" t="s">
        <v>5607</v>
      </c>
      <c r="G1058" s="760">
        <v>47397000</v>
      </c>
      <c r="H1058" s="760">
        <v>47397000</v>
      </c>
      <c r="I1058" s="760" t="s">
        <v>846</v>
      </c>
      <c r="J1058" s="760" t="s">
        <v>846</v>
      </c>
      <c r="K1058" s="760" t="s">
        <v>5539</v>
      </c>
      <c r="L1058" s="761">
        <v>45030</v>
      </c>
      <c r="M1058" s="761">
        <v>45350</v>
      </c>
      <c r="N1058" s="760">
        <v>15799000</v>
      </c>
      <c r="O1058" s="760">
        <v>105</v>
      </c>
      <c r="P1058" s="760" t="s">
        <v>1668</v>
      </c>
      <c r="Q1058" s="760" t="s">
        <v>846</v>
      </c>
      <c r="R1058" s="760" t="s">
        <v>846</v>
      </c>
      <c r="S1058" s="761">
        <v>45548</v>
      </c>
      <c r="T1058" s="760" t="s">
        <v>3803</v>
      </c>
      <c r="U1058" s="760" t="s">
        <v>846</v>
      </c>
      <c r="V1058" s="762" t="s">
        <v>846</v>
      </c>
      <c r="W1058" s="760" t="s">
        <v>846</v>
      </c>
      <c r="X1058" s="760" t="s">
        <v>3273</v>
      </c>
      <c r="Y1058" s="763" t="s">
        <v>3265</v>
      </c>
    </row>
    <row r="1059" spans="1:25" s="158" customFormat="1">
      <c r="A1059" s="759">
        <v>2023</v>
      </c>
      <c r="B1059" s="760" t="s">
        <v>5608</v>
      </c>
      <c r="C1059" s="760" t="s">
        <v>1549</v>
      </c>
      <c r="D1059" s="760" t="s">
        <v>3259</v>
      </c>
      <c r="E1059" s="760" t="s">
        <v>3183</v>
      </c>
      <c r="F1059" s="760" t="s">
        <v>334</v>
      </c>
      <c r="G1059" s="760">
        <v>48000000</v>
      </c>
      <c r="H1059" s="760">
        <v>48000000</v>
      </c>
      <c r="I1059" s="760" t="s">
        <v>846</v>
      </c>
      <c r="J1059" s="760" t="s">
        <v>846</v>
      </c>
      <c r="K1059" s="760" t="s">
        <v>3802</v>
      </c>
      <c r="L1059" s="761">
        <v>45033</v>
      </c>
      <c r="M1059" s="761">
        <v>45338</v>
      </c>
      <c r="N1059" s="760">
        <v>14400000</v>
      </c>
      <c r="O1059" s="760">
        <v>90</v>
      </c>
      <c r="P1059" s="760" t="s">
        <v>5458</v>
      </c>
      <c r="Q1059" s="760" t="s">
        <v>846</v>
      </c>
      <c r="R1059" s="760" t="s">
        <v>846</v>
      </c>
      <c r="S1059" s="761">
        <v>45503</v>
      </c>
      <c r="T1059" s="760" t="s">
        <v>3803</v>
      </c>
      <c r="U1059" s="760" t="s">
        <v>846</v>
      </c>
      <c r="V1059" s="762" t="s">
        <v>846</v>
      </c>
      <c r="W1059" s="760" t="s">
        <v>846</v>
      </c>
      <c r="X1059" s="760" t="s">
        <v>3273</v>
      </c>
      <c r="Y1059" s="763" t="s">
        <v>3265</v>
      </c>
    </row>
    <row r="1060" spans="1:25" s="158" customFormat="1">
      <c r="A1060" s="759">
        <v>2023</v>
      </c>
      <c r="B1060" s="760" t="s">
        <v>5609</v>
      </c>
      <c r="C1060" s="760" t="s">
        <v>5610</v>
      </c>
      <c r="D1060" s="760" t="s">
        <v>3259</v>
      </c>
      <c r="E1060" s="760" t="s">
        <v>3183</v>
      </c>
      <c r="F1060" s="760" t="s">
        <v>315</v>
      </c>
      <c r="G1060" s="760">
        <v>42000000</v>
      </c>
      <c r="H1060" s="760">
        <v>42000000</v>
      </c>
      <c r="I1060" s="760" t="s">
        <v>846</v>
      </c>
      <c r="J1060" s="760" t="s">
        <v>846</v>
      </c>
      <c r="K1060" s="760" t="s">
        <v>3537</v>
      </c>
      <c r="L1060" s="761">
        <v>45033</v>
      </c>
      <c r="M1060" s="761">
        <v>45077</v>
      </c>
      <c r="N1060" s="760">
        <v>0</v>
      </c>
      <c r="O1060" s="760">
        <v>0</v>
      </c>
      <c r="P1060" s="760" t="s">
        <v>5486</v>
      </c>
      <c r="Q1060" s="760" t="s">
        <v>846</v>
      </c>
      <c r="R1060" s="760" t="s">
        <v>846</v>
      </c>
      <c r="S1060" s="761">
        <v>45442</v>
      </c>
      <c r="T1060" s="760" t="s">
        <v>3803</v>
      </c>
      <c r="U1060" s="760" t="s">
        <v>846</v>
      </c>
      <c r="V1060" s="762" t="s">
        <v>846</v>
      </c>
      <c r="W1060" s="760" t="s">
        <v>846</v>
      </c>
      <c r="X1060" s="760" t="s">
        <v>3264</v>
      </c>
      <c r="Y1060" s="763" t="s">
        <v>3265</v>
      </c>
    </row>
    <row r="1061" spans="1:25" s="158" customFormat="1">
      <c r="A1061" s="759">
        <v>2023</v>
      </c>
      <c r="B1061" s="760" t="s">
        <v>5611</v>
      </c>
      <c r="C1061" s="760" t="s">
        <v>5612</v>
      </c>
      <c r="D1061" s="760" t="s">
        <v>3259</v>
      </c>
      <c r="E1061" s="760" t="s">
        <v>3183</v>
      </c>
      <c r="F1061" s="760" t="s">
        <v>5180</v>
      </c>
      <c r="G1061" s="760">
        <v>32200000</v>
      </c>
      <c r="H1061" s="760">
        <v>32200000</v>
      </c>
      <c r="I1061" s="760" t="s">
        <v>846</v>
      </c>
      <c r="J1061" s="760" t="s">
        <v>846</v>
      </c>
      <c r="K1061" s="760" t="s">
        <v>3537</v>
      </c>
      <c r="L1061" s="761">
        <v>45034</v>
      </c>
      <c r="M1061" s="761">
        <v>45065</v>
      </c>
      <c r="N1061" s="760">
        <v>0</v>
      </c>
      <c r="O1061" s="760">
        <v>0</v>
      </c>
      <c r="P1061" s="760" t="s">
        <v>5458</v>
      </c>
      <c r="Q1061" s="760" t="s">
        <v>846</v>
      </c>
      <c r="R1061" s="760" t="s">
        <v>846</v>
      </c>
      <c r="S1061" s="761">
        <v>45432</v>
      </c>
      <c r="T1061" s="760" t="s">
        <v>3803</v>
      </c>
      <c r="U1061" s="760" t="s">
        <v>846</v>
      </c>
      <c r="V1061" s="762" t="s">
        <v>846</v>
      </c>
      <c r="W1061" s="760" t="s">
        <v>846</v>
      </c>
      <c r="X1061" s="760" t="s">
        <v>3264</v>
      </c>
      <c r="Y1061" s="763" t="s">
        <v>3265</v>
      </c>
    </row>
    <row r="1062" spans="1:25" s="158" customFormat="1">
      <c r="A1062" s="759">
        <v>2023</v>
      </c>
      <c r="B1062" s="760" t="s">
        <v>5613</v>
      </c>
      <c r="C1062" s="760" t="s">
        <v>1552</v>
      </c>
      <c r="D1062" s="760" t="s">
        <v>3259</v>
      </c>
      <c r="E1062" s="760" t="s">
        <v>3183</v>
      </c>
      <c r="F1062" s="760" t="s">
        <v>1550</v>
      </c>
      <c r="G1062" s="760">
        <v>19200000</v>
      </c>
      <c r="H1062" s="760">
        <v>19200000</v>
      </c>
      <c r="I1062" s="760" t="s">
        <v>846</v>
      </c>
      <c r="J1062" s="760" t="s">
        <v>846</v>
      </c>
      <c r="K1062" s="760" t="s">
        <v>3528</v>
      </c>
      <c r="L1062" s="761">
        <v>45040</v>
      </c>
      <c r="M1062" s="761">
        <v>45283</v>
      </c>
      <c r="N1062" s="760">
        <v>2400000</v>
      </c>
      <c r="O1062" s="760">
        <v>30</v>
      </c>
      <c r="P1062" s="760" t="s">
        <v>5458</v>
      </c>
      <c r="Q1062" s="760" t="s">
        <v>846</v>
      </c>
      <c r="R1062" s="760" t="s">
        <v>846</v>
      </c>
      <c r="S1062" s="761">
        <v>45442</v>
      </c>
      <c r="T1062" s="760" t="s">
        <v>3803</v>
      </c>
      <c r="U1062" s="760" t="s">
        <v>846</v>
      </c>
      <c r="V1062" s="762" t="s">
        <v>846</v>
      </c>
      <c r="W1062" s="760" t="s">
        <v>846</v>
      </c>
      <c r="X1062" s="760" t="s">
        <v>3273</v>
      </c>
      <c r="Y1062" s="763" t="s">
        <v>3265</v>
      </c>
    </row>
    <row r="1063" spans="1:25" s="158" customFormat="1">
      <c r="A1063" s="759">
        <v>2023</v>
      </c>
      <c r="B1063" s="760" t="s">
        <v>5614</v>
      </c>
      <c r="C1063" s="760" t="s">
        <v>5615</v>
      </c>
      <c r="D1063" s="760" t="s">
        <v>3259</v>
      </c>
      <c r="E1063" s="760" t="s">
        <v>3183</v>
      </c>
      <c r="F1063" s="760" t="s">
        <v>5616</v>
      </c>
      <c r="G1063" s="764" t="s">
        <v>27</v>
      </c>
      <c r="H1063" s="760">
        <v>1480000000</v>
      </c>
      <c r="I1063" s="760" t="s">
        <v>846</v>
      </c>
      <c r="J1063" s="760" t="s">
        <v>846</v>
      </c>
      <c r="K1063" s="760" t="s">
        <v>5617</v>
      </c>
      <c r="L1063" s="761">
        <v>45065</v>
      </c>
      <c r="M1063" s="761">
        <v>47848</v>
      </c>
      <c r="N1063" s="760">
        <v>0</v>
      </c>
      <c r="O1063" s="760">
        <v>0</v>
      </c>
      <c r="P1063" s="760" t="s">
        <v>5618</v>
      </c>
      <c r="Q1063" s="760" t="s">
        <v>846</v>
      </c>
      <c r="R1063" s="760" t="s">
        <v>846</v>
      </c>
      <c r="S1063" s="761" t="s">
        <v>846</v>
      </c>
      <c r="T1063" s="760" t="s">
        <v>846</v>
      </c>
      <c r="U1063" s="760" t="s">
        <v>846</v>
      </c>
      <c r="V1063" s="762" t="s">
        <v>846</v>
      </c>
      <c r="W1063" s="760" t="s">
        <v>846</v>
      </c>
      <c r="X1063" s="760" t="s">
        <v>971</v>
      </c>
      <c r="Y1063" s="763" t="s">
        <v>3265</v>
      </c>
    </row>
    <row r="1064" spans="1:25" s="158" customFormat="1">
      <c r="A1064" s="759">
        <v>2023</v>
      </c>
      <c r="B1064" s="760" t="s">
        <v>5619</v>
      </c>
      <c r="C1064" s="760" t="s">
        <v>1555</v>
      </c>
      <c r="D1064" s="760" t="s">
        <v>3259</v>
      </c>
      <c r="E1064" s="760" t="s">
        <v>3183</v>
      </c>
      <c r="F1064" s="760" t="s">
        <v>1553</v>
      </c>
      <c r="G1064" s="760">
        <v>31500000</v>
      </c>
      <c r="H1064" s="760">
        <v>31500000</v>
      </c>
      <c r="I1064" s="760" t="s">
        <v>846</v>
      </c>
      <c r="J1064" s="760" t="s">
        <v>846</v>
      </c>
      <c r="K1064" s="760" t="s">
        <v>5539</v>
      </c>
      <c r="L1064" s="761">
        <v>45041</v>
      </c>
      <c r="M1064" s="761">
        <v>45361</v>
      </c>
      <c r="N1064" s="760">
        <v>10500000</v>
      </c>
      <c r="O1064" s="760">
        <v>105</v>
      </c>
      <c r="P1064" s="760" t="s">
        <v>172</v>
      </c>
      <c r="Q1064" s="760" t="s">
        <v>846</v>
      </c>
      <c r="R1064" s="760" t="s">
        <v>846</v>
      </c>
      <c r="S1064" s="761">
        <v>45555</v>
      </c>
      <c r="T1064" s="760" t="s">
        <v>3803</v>
      </c>
      <c r="U1064" s="760" t="s">
        <v>846</v>
      </c>
      <c r="V1064" s="762" t="s">
        <v>846</v>
      </c>
      <c r="W1064" s="760" t="s">
        <v>846</v>
      </c>
      <c r="X1064" s="760" t="s">
        <v>3273</v>
      </c>
      <c r="Y1064" s="763" t="s">
        <v>3265</v>
      </c>
    </row>
    <row r="1065" spans="1:25" s="158" customFormat="1">
      <c r="A1065" s="759">
        <v>2023</v>
      </c>
      <c r="B1065" s="760" t="s">
        <v>2239</v>
      </c>
      <c r="C1065" s="760" t="s">
        <v>5620</v>
      </c>
      <c r="D1065" s="760" t="s">
        <v>3259</v>
      </c>
      <c r="E1065" s="760" t="s">
        <v>3183</v>
      </c>
      <c r="F1065" s="760" t="s">
        <v>5621</v>
      </c>
      <c r="G1065" s="764" t="s">
        <v>27</v>
      </c>
      <c r="H1065" s="760">
        <v>755000000</v>
      </c>
      <c r="I1065" s="760" t="s">
        <v>846</v>
      </c>
      <c r="J1065" s="760" t="s">
        <v>846</v>
      </c>
      <c r="K1065" s="760" t="s">
        <v>5441</v>
      </c>
      <c r="L1065" s="761">
        <v>45049</v>
      </c>
      <c r="M1065" s="761">
        <v>45504</v>
      </c>
      <c r="N1065" s="760">
        <v>0</v>
      </c>
      <c r="O1065" s="760">
        <v>0</v>
      </c>
      <c r="P1065" s="760" t="s">
        <v>56</v>
      </c>
      <c r="Q1065" s="760" t="s">
        <v>846</v>
      </c>
      <c r="R1065" s="760" t="s">
        <v>846</v>
      </c>
      <c r="S1065" s="761" t="s">
        <v>846</v>
      </c>
      <c r="T1065" s="760" t="s">
        <v>846</v>
      </c>
      <c r="U1065" s="760" t="s">
        <v>846</v>
      </c>
      <c r="V1065" s="762" t="s">
        <v>846</v>
      </c>
      <c r="W1065" s="760" t="s">
        <v>846</v>
      </c>
      <c r="X1065" s="760" t="s">
        <v>971</v>
      </c>
      <c r="Y1065" s="763" t="s">
        <v>3265</v>
      </c>
    </row>
    <row r="1066" spans="1:25" s="158" customFormat="1">
      <c r="A1066" s="759">
        <v>2023</v>
      </c>
      <c r="B1066" s="760" t="s">
        <v>5622</v>
      </c>
      <c r="C1066" s="760" t="s">
        <v>1557</v>
      </c>
      <c r="D1066" s="760" t="s">
        <v>3259</v>
      </c>
      <c r="E1066" s="760" t="s">
        <v>3183</v>
      </c>
      <c r="F1066" s="760" t="s">
        <v>286</v>
      </c>
      <c r="G1066" s="760">
        <v>52500000</v>
      </c>
      <c r="H1066" s="760">
        <v>52500000</v>
      </c>
      <c r="I1066" s="760" t="s">
        <v>846</v>
      </c>
      <c r="J1066" s="760" t="s">
        <v>846</v>
      </c>
      <c r="K1066" s="760" t="s">
        <v>5539</v>
      </c>
      <c r="L1066" s="761">
        <v>45049</v>
      </c>
      <c r="M1066" s="761">
        <v>45368</v>
      </c>
      <c r="N1066" s="760">
        <v>17500000</v>
      </c>
      <c r="O1066" s="760">
        <v>105</v>
      </c>
      <c r="P1066" s="760" t="s">
        <v>180</v>
      </c>
      <c r="Q1066" s="760" t="s">
        <v>846</v>
      </c>
      <c r="R1066" s="760" t="s">
        <v>846</v>
      </c>
      <c r="S1066" s="761">
        <v>45483</v>
      </c>
      <c r="T1066" s="760" t="s">
        <v>3803</v>
      </c>
      <c r="U1066" s="760" t="s">
        <v>846</v>
      </c>
      <c r="V1066" s="762" t="s">
        <v>846</v>
      </c>
      <c r="W1066" s="760" t="s">
        <v>846</v>
      </c>
      <c r="X1066" s="760" t="s">
        <v>971</v>
      </c>
      <c r="Y1066" s="763" t="s">
        <v>3265</v>
      </c>
    </row>
    <row r="1067" spans="1:25" s="158" customFormat="1">
      <c r="A1067" s="759">
        <v>2023</v>
      </c>
      <c r="B1067" s="760" t="s">
        <v>5623</v>
      </c>
      <c r="C1067" s="760" t="s">
        <v>1560</v>
      </c>
      <c r="D1067" s="760" t="s">
        <v>3259</v>
      </c>
      <c r="E1067" s="760" t="s">
        <v>3183</v>
      </c>
      <c r="F1067" s="760" t="s">
        <v>1558</v>
      </c>
      <c r="G1067" s="760">
        <v>31500000</v>
      </c>
      <c r="H1067" s="760">
        <v>31500000</v>
      </c>
      <c r="I1067" s="760" t="s">
        <v>846</v>
      </c>
      <c r="J1067" s="760" t="s">
        <v>846</v>
      </c>
      <c r="K1067" s="760" t="s">
        <v>5539</v>
      </c>
      <c r="L1067" s="761">
        <v>45048</v>
      </c>
      <c r="M1067" s="761">
        <v>45367</v>
      </c>
      <c r="N1067" s="760">
        <v>10500000</v>
      </c>
      <c r="O1067" s="760">
        <v>105</v>
      </c>
      <c r="P1067" s="760" t="s">
        <v>3542</v>
      </c>
      <c r="Q1067" s="760" t="s">
        <v>846</v>
      </c>
      <c r="R1067" s="760" t="s">
        <v>846</v>
      </c>
      <c r="S1067" s="761">
        <v>45453</v>
      </c>
      <c r="T1067" s="760" t="s">
        <v>3803</v>
      </c>
      <c r="U1067" s="760" t="s">
        <v>846</v>
      </c>
      <c r="V1067" s="762" t="s">
        <v>846</v>
      </c>
      <c r="W1067" s="760" t="s">
        <v>846</v>
      </c>
      <c r="X1067" s="760" t="s">
        <v>971</v>
      </c>
      <c r="Y1067" s="763" t="s">
        <v>3265</v>
      </c>
    </row>
    <row r="1068" spans="1:25" s="158" customFormat="1">
      <c r="A1068" s="759">
        <v>2023</v>
      </c>
      <c r="B1068" s="760" t="s">
        <v>5624</v>
      </c>
      <c r="C1068" s="760" t="s">
        <v>1563</v>
      </c>
      <c r="D1068" s="760" t="s">
        <v>3259</v>
      </c>
      <c r="E1068" s="760" t="s">
        <v>3183</v>
      </c>
      <c r="F1068" s="760" t="s">
        <v>1561</v>
      </c>
      <c r="G1068" s="760">
        <v>57750000</v>
      </c>
      <c r="H1068" s="760">
        <v>57750000</v>
      </c>
      <c r="I1068" s="760" t="s">
        <v>846</v>
      </c>
      <c r="J1068" s="760" t="s">
        <v>846</v>
      </c>
      <c r="K1068" s="760" t="s">
        <v>5539</v>
      </c>
      <c r="L1068" s="761">
        <v>45049</v>
      </c>
      <c r="M1068" s="761">
        <v>45368</v>
      </c>
      <c r="N1068" s="760">
        <v>19250000</v>
      </c>
      <c r="O1068" s="760">
        <v>105</v>
      </c>
      <c r="P1068" s="760" t="s">
        <v>3542</v>
      </c>
      <c r="Q1068" s="760" t="s">
        <v>846</v>
      </c>
      <c r="R1068" s="760" t="s">
        <v>846</v>
      </c>
      <c r="S1068" s="761">
        <v>45505</v>
      </c>
      <c r="T1068" s="760" t="s">
        <v>3803</v>
      </c>
      <c r="U1068" s="760" t="s">
        <v>846</v>
      </c>
      <c r="V1068" s="762" t="s">
        <v>846</v>
      </c>
      <c r="W1068" s="760" t="s">
        <v>846</v>
      </c>
      <c r="X1068" s="760" t="s">
        <v>971</v>
      </c>
      <c r="Y1068" s="763" t="s">
        <v>3265</v>
      </c>
    </row>
    <row r="1069" spans="1:25" s="158" customFormat="1">
      <c r="A1069" s="759">
        <v>2023</v>
      </c>
      <c r="B1069" s="760" t="s">
        <v>5625</v>
      </c>
      <c r="C1069" s="760" t="s">
        <v>1566</v>
      </c>
      <c r="D1069" s="760" t="s">
        <v>3259</v>
      </c>
      <c r="E1069" s="760" t="s">
        <v>3183</v>
      </c>
      <c r="F1069" s="760" t="s">
        <v>1564</v>
      </c>
      <c r="G1069" s="760">
        <v>58500000</v>
      </c>
      <c r="H1069" s="760">
        <v>58500000</v>
      </c>
      <c r="I1069" s="760" t="s">
        <v>846</v>
      </c>
      <c r="J1069" s="760" t="s">
        <v>846</v>
      </c>
      <c r="K1069" s="760" t="s">
        <v>4027</v>
      </c>
      <c r="L1069" s="761">
        <v>45049</v>
      </c>
      <c r="M1069" s="761">
        <v>45324</v>
      </c>
      <c r="N1069" s="760">
        <v>13000000</v>
      </c>
      <c r="O1069" s="760">
        <v>60</v>
      </c>
      <c r="P1069" s="760" t="s">
        <v>180</v>
      </c>
      <c r="Q1069" s="760" t="s">
        <v>846</v>
      </c>
      <c r="R1069" s="760" t="s">
        <v>846</v>
      </c>
      <c r="S1069" s="761">
        <v>45448</v>
      </c>
      <c r="T1069" s="760" t="s">
        <v>3803</v>
      </c>
      <c r="U1069" s="760" t="s">
        <v>846</v>
      </c>
      <c r="V1069" s="762" t="s">
        <v>846</v>
      </c>
      <c r="W1069" s="760" t="s">
        <v>846</v>
      </c>
      <c r="X1069" s="760" t="s">
        <v>3273</v>
      </c>
      <c r="Y1069" s="763" t="s">
        <v>3265</v>
      </c>
    </row>
    <row r="1070" spans="1:25" s="158" customFormat="1">
      <c r="A1070" s="759">
        <v>2023</v>
      </c>
      <c r="B1070" s="760" t="s">
        <v>5626</v>
      </c>
      <c r="C1070" s="760" t="s">
        <v>3620</v>
      </c>
      <c r="D1070" s="760" t="s">
        <v>3259</v>
      </c>
      <c r="E1070" s="760" t="s">
        <v>3182</v>
      </c>
      <c r="F1070" s="760" t="s">
        <v>4206</v>
      </c>
      <c r="G1070" s="764" t="s">
        <v>27</v>
      </c>
      <c r="H1070" s="760">
        <v>79447500</v>
      </c>
      <c r="I1070" s="760" t="s">
        <v>846</v>
      </c>
      <c r="J1070" s="760" t="s">
        <v>846</v>
      </c>
      <c r="K1070" s="760" t="s">
        <v>5433</v>
      </c>
      <c r="L1070" s="761">
        <v>45044</v>
      </c>
      <c r="M1070" s="761">
        <v>45500</v>
      </c>
      <c r="N1070" s="760">
        <v>26482500</v>
      </c>
      <c r="O1070" s="760">
        <v>150</v>
      </c>
      <c r="P1070" s="760" t="s">
        <v>170</v>
      </c>
      <c r="Q1070" s="760" t="s">
        <v>846</v>
      </c>
      <c r="R1070" s="760" t="s">
        <v>846</v>
      </c>
      <c r="S1070" s="761" t="s">
        <v>846</v>
      </c>
      <c r="T1070" s="760" t="s">
        <v>846</v>
      </c>
      <c r="U1070" s="760" t="s">
        <v>846</v>
      </c>
      <c r="V1070" s="762" t="s">
        <v>846</v>
      </c>
      <c r="W1070" s="760" t="s">
        <v>846</v>
      </c>
      <c r="X1070" s="760" t="s">
        <v>971</v>
      </c>
      <c r="Y1070" s="763" t="s">
        <v>3265</v>
      </c>
    </row>
    <row r="1071" spans="1:25" s="158" customFormat="1">
      <c r="A1071" s="759">
        <v>2023</v>
      </c>
      <c r="B1071" s="760" t="s">
        <v>5627</v>
      </c>
      <c r="C1071" s="760" t="s">
        <v>1569</v>
      </c>
      <c r="D1071" s="760" t="s">
        <v>3259</v>
      </c>
      <c r="E1071" s="760" t="s">
        <v>3183</v>
      </c>
      <c r="F1071" s="760" t="s">
        <v>1567</v>
      </c>
      <c r="G1071" s="760">
        <v>89250000</v>
      </c>
      <c r="H1071" s="760">
        <v>89250000</v>
      </c>
      <c r="I1071" s="760" t="s">
        <v>846</v>
      </c>
      <c r="J1071" s="760" t="s">
        <v>846</v>
      </c>
      <c r="K1071" s="760" t="s">
        <v>5539</v>
      </c>
      <c r="L1071" s="761">
        <v>45054</v>
      </c>
      <c r="M1071" s="761">
        <v>45373</v>
      </c>
      <c r="N1071" s="760">
        <v>29750000</v>
      </c>
      <c r="O1071" s="760">
        <v>105</v>
      </c>
      <c r="P1071" s="760" t="s">
        <v>180</v>
      </c>
      <c r="Q1071" s="760" t="s">
        <v>846</v>
      </c>
      <c r="R1071" s="760" t="s">
        <v>846</v>
      </c>
      <c r="S1071" s="761">
        <v>45555</v>
      </c>
      <c r="T1071" s="760" t="s">
        <v>3803</v>
      </c>
      <c r="U1071" s="760" t="s">
        <v>846</v>
      </c>
      <c r="V1071" s="762" t="s">
        <v>846</v>
      </c>
      <c r="W1071" s="760" t="s">
        <v>846</v>
      </c>
      <c r="X1071" s="760" t="s">
        <v>971</v>
      </c>
      <c r="Y1071" s="763" t="s">
        <v>3265</v>
      </c>
    </row>
    <row r="1072" spans="1:25" s="158" customFormat="1">
      <c r="A1072" s="759">
        <v>2023</v>
      </c>
      <c r="B1072" s="760" t="s">
        <v>5628</v>
      </c>
      <c r="C1072" s="760" t="s">
        <v>1572</v>
      </c>
      <c r="D1072" s="760" t="s">
        <v>3259</v>
      </c>
      <c r="E1072" s="760" t="s">
        <v>3183</v>
      </c>
      <c r="F1072" s="760" t="s">
        <v>1570</v>
      </c>
      <c r="G1072" s="760">
        <v>32200000</v>
      </c>
      <c r="H1072" s="760">
        <v>32200000</v>
      </c>
      <c r="I1072" s="760" t="s">
        <v>846</v>
      </c>
      <c r="J1072" s="760" t="s">
        <v>846</v>
      </c>
      <c r="K1072" s="760" t="s">
        <v>3537</v>
      </c>
      <c r="L1072" s="761">
        <v>45054</v>
      </c>
      <c r="M1072" s="761">
        <v>45267</v>
      </c>
      <c r="N1072" s="760">
        <v>0</v>
      </c>
      <c r="O1072" s="760">
        <v>0</v>
      </c>
      <c r="P1072" s="760" t="s">
        <v>134</v>
      </c>
      <c r="Q1072" s="760" t="s">
        <v>846</v>
      </c>
      <c r="R1072" s="760" t="s">
        <v>846</v>
      </c>
      <c r="S1072" s="761">
        <v>45455</v>
      </c>
      <c r="T1072" s="760" t="s">
        <v>3803</v>
      </c>
      <c r="U1072" s="760" t="s">
        <v>846</v>
      </c>
      <c r="V1072" s="762" t="s">
        <v>846</v>
      </c>
      <c r="W1072" s="760" t="s">
        <v>846</v>
      </c>
      <c r="X1072" s="760" t="s">
        <v>3273</v>
      </c>
      <c r="Y1072" s="763" t="s">
        <v>3265</v>
      </c>
    </row>
    <row r="1073" spans="1:25" s="158" customFormat="1">
      <c r="A1073" s="759">
        <v>2023</v>
      </c>
      <c r="B1073" s="760" t="s">
        <v>5629</v>
      </c>
      <c r="C1073" s="760" t="s">
        <v>5630</v>
      </c>
      <c r="D1073" s="760" t="s">
        <v>3520</v>
      </c>
      <c r="E1073" s="760" t="s">
        <v>3182</v>
      </c>
      <c r="F1073" s="760" t="s">
        <v>4174</v>
      </c>
      <c r="G1073" s="764" t="s">
        <v>27</v>
      </c>
      <c r="H1073" s="760">
        <v>437740981</v>
      </c>
      <c r="I1073" s="760" t="s">
        <v>846</v>
      </c>
      <c r="J1073" s="760" t="s">
        <v>846</v>
      </c>
      <c r="K1073" s="760" t="s">
        <v>4027</v>
      </c>
      <c r="L1073" s="761">
        <v>45078</v>
      </c>
      <c r="M1073" s="761">
        <v>45362</v>
      </c>
      <c r="N1073" s="760">
        <v>47368520</v>
      </c>
      <c r="O1073" s="760">
        <v>60</v>
      </c>
      <c r="P1073" s="760" t="s">
        <v>174</v>
      </c>
      <c r="Q1073" s="760" t="s">
        <v>846</v>
      </c>
      <c r="R1073" s="760" t="s">
        <v>846</v>
      </c>
      <c r="S1073" s="761">
        <v>45453</v>
      </c>
      <c r="T1073" s="760" t="s">
        <v>3803</v>
      </c>
      <c r="U1073" s="760" t="s">
        <v>846</v>
      </c>
      <c r="V1073" s="762" t="s">
        <v>846</v>
      </c>
      <c r="W1073" s="760" t="s">
        <v>846</v>
      </c>
      <c r="X1073" s="760" t="s">
        <v>971</v>
      </c>
      <c r="Y1073" s="763" t="s">
        <v>3265</v>
      </c>
    </row>
    <row r="1074" spans="1:25" s="158" customFormat="1">
      <c r="A1074" s="759">
        <v>2023</v>
      </c>
      <c r="B1074" s="760" t="s">
        <v>5631</v>
      </c>
      <c r="C1074" s="760" t="s">
        <v>1576</v>
      </c>
      <c r="D1074" s="760" t="s">
        <v>3259</v>
      </c>
      <c r="E1074" s="760" t="s">
        <v>3183</v>
      </c>
      <c r="F1074" s="760" t="s">
        <v>1574</v>
      </c>
      <c r="G1074" s="760">
        <v>34500000</v>
      </c>
      <c r="H1074" s="760">
        <v>34500000</v>
      </c>
      <c r="I1074" s="760" t="s">
        <v>846</v>
      </c>
      <c r="J1074" s="760" t="s">
        <v>846</v>
      </c>
      <c r="K1074" s="760" t="s">
        <v>4001</v>
      </c>
      <c r="L1074" s="761">
        <v>45063</v>
      </c>
      <c r="M1074" s="761">
        <v>45281</v>
      </c>
      <c r="N1074" s="760">
        <v>2300000</v>
      </c>
      <c r="O1074" s="760">
        <v>15</v>
      </c>
      <c r="P1074" s="760" t="s">
        <v>177</v>
      </c>
      <c r="Q1074" s="760" t="s">
        <v>846</v>
      </c>
      <c r="R1074" s="760" t="s">
        <v>846</v>
      </c>
      <c r="S1074" s="761">
        <v>45468</v>
      </c>
      <c r="T1074" s="760" t="s">
        <v>3803</v>
      </c>
      <c r="U1074" s="760" t="s">
        <v>846</v>
      </c>
      <c r="V1074" s="762" t="s">
        <v>846</v>
      </c>
      <c r="W1074" s="760" t="s">
        <v>846</v>
      </c>
      <c r="X1074" s="760" t="s">
        <v>3264</v>
      </c>
      <c r="Y1074" s="763" t="s">
        <v>3265</v>
      </c>
    </row>
    <row r="1075" spans="1:25" s="158" customFormat="1">
      <c r="A1075" s="759">
        <v>2023</v>
      </c>
      <c r="B1075" s="760" t="s">
        <v>5632</v>
      </c>
      <c r="C1075" s="760" t="s">
        <v>5633</v>
      </c>
      <c r="D1075" s="760" t="s">
        <v>3259</v>
      </c>
      <c r="E1075" s="760" t="s">
        <v>3182</v>
      </c>
      <c r="F1075" s="760" t="s">
        <v>5634</v>
      </c>
      <c r="G1075" s="764" t="s">
        <v>27</v>
      </c>
      <c r="H1075" s="760">
        <v>40000000</v>
      </c>
      <c r="I1075" s="760" t="s">
        <v>846</v>
      </c>
      <c r="J1075" s="760" t="s">
        <v>846</v>
      </c>
      <c r="K1075" s="760" t="s">
        <v>3802</v>
      </c>
      <c r="L1075" s="761">
        <v>45092</v>
      </c>
      <c r="M1075" s="761">
        <v>45396</v>
      </c>
      <c r="N1075" s="760">
        <v>0</v>
      </c>
      <c r="O1075" s="760">
        <v>0</v>
      </c>
      <c r="P1075" s="760" t="s">
        <v>170</v>
      </c>
      <c r="Q1075" s="760" t="s">
        <v>846</v>
      </c>
      <c r="R1075" s="760" t="s">
        <v>846</v>
      </c>
      <c r="S1075" s="761">
        <v>45566</v>
      </c>
      <c r="T1075" s="760" t="s">
        <v>3803</v>
      </c>
      <c r="U1075" s="760" t="s">
        <v>846</v>
      </c>
      <c r="V1075" s="762" t="s">
        <v>846</v>
      </c>
      <c r="W1075" s="760" t="s">
        <v>846</v>
      </c>
      <c r="X1075" s="760" t="s">
        <v>971</v>
      </c>
      <c r="Y1075" s="763" t="s">
        <v>3265</v>
      </c>
    </row>
    <row r="1076" spans="1:25" s="158" customFormat="1">
      <c r="A1076" s="759">
        <v>2023</v>
      </c>
      <c r="B1076" s="760" t="s">
        <v>5635</v>
      </c>
      <c r="C1076" s="760" t="s">
        <v>1579</v>
      </c>
      <c r="D1076" s="760" t="s">
        <v>3259</v>
      </c>
      <c r="E1076" s="760" t="s">
        <v>3183</v>
      </c>
      <c r="F1076" s="760" t="s">
        <v>1577</v>
      </c>
      <c r="G1076" s="760">
        <v>37014800</v>
      </c>
      <c r="H1076" s="760">
        <v>37014800</v>
      </c>
      <c r="I1076" s="760" t="s">
        <v>846</v>
      </c>
      <c r="J1076" s="760" t="s">
        <v>846</v>
      </c>
      <c r="K1076" s="760" t="s">
        <v>5636</v>
      </c>
      <c r="L1076" s="761">
        <v>45070</v>
      </c>
      <c r="M1076" s="761">
        <v>45320</v>
      </c>
      <c r="N1076" s="760">
        <v>5416800</v>
      </c>
      <c r="O1076" s="760">
        <v>36</v>
      </c>
      <c r="P1076" s="760" t="s">
        <v>266</v>
      </c>
      <c r="Q1076" s="760" t="s">
        <v>846</v>
      </c>
      <c r="R1076" s="760" t="s">
        <v>846</v>
      </c>
      <c r="S1076" s="761">
        <v>45478</v>
      </c>
      <c r="T1076" s="760" t="s">
        <v>3803</v>
      </c>
      <c r="U1076" s="760" t="s">
        <v>846</v>
      </c>
      <c r="V1076" s="762" t="s">
        <v>846</v>
      </c>
      <c r="W1076" s="760" t="s">
        <v>846</v>
      </c>
      <c r="X1076" s="760" t="s">
        <v>3273</v>
      </c>
      <c r="Y1076" s="763" t="s">
        <v>3265</v>
      </c>
    </row>
    <row r="1077" spans="1:25" s="158" customFormat="1">
      <c r="A1077" s="759">
        <v>2023</v>
      </c>
      <c r="B1077" s="760" t="s">
        <v>5637</v>
      </c>
      <c r="C1077" s="760" t="s">
        <v>5638</v>
      </c>
      <c r="D1077" s="760" t="s">
        <v>3520</v>
      </c>
      <c r="E1077" s="760" t="s">
        <v>3183</v>
      </c>
      <c r="F1077" s="760" t="s">
        <v>5639</v>
      </c>
      <c r="G1077" s="764" t="s">
        <v>27</v>
      </c>
      <c r="H1077" s="760">
        <v>324800000</v>
      </c>
      <c r="I1077" s="760" t="s">
        <v>846</v>
      </c>
      <c r="J1077" s="760" t="s">
        <v>846</v>
      </c>
      <c r="K1077" s="760" t="s">
        <v>3528</v>
      </c>
      <c r="L1077" s="761">
        <v>45079</v>
      </c>
      <c r="M1077" s="761">
        <v>45323</v>
      </c>
      <c r="N1077" s="760">
        <v>0</v>
      </c>
      <c r="O1077" s="760">
        <v>0</v>
      </c>
      <c r="P1077" s="760" t="s">
        <v>5640</v>
      </c>
      <c r="Q1077" s="760" t="s">
        <v>846</v>
      </c>
      <c r="R1077" s="760" t="s">
        <v>846</v>
      </c>
      <c r="S1077" s="761">
        <v>46417</v>
      </c>
      <c r="T1077" s="760" t="s">
        <v>3803</v>
      </c>
      <c r="U1077" s="760" t="s">
        <v>846</v>
      </c>
      <c r="V1077" s="762" t="s">
        <v>846</v>
      </c>
      <c r="W1077" s="760" t="s">
        <v>846</v>
      </c>
      <c r="X1077" s="760" t="s">
        <v>3273</v>
      </c>
      <c r="Y1077" s="763" t="s">
        <v>3265</v>
      </c>
    </row>
    <row r="1078" spans="1:25" s="158" customFormat="1">
      <c r="A1078" s="759">
        <v>2023</v>
      </c>
      <c r="B1078" s="760" t="s">
        <v>5641</v>
      </c>
      <c r="C1078" s="760" t="s">
        <v>1524</v>
      </c>
      <c r="D1078" s="760" t="s">
        <v>3259</v>
      </c>
      <c r="E1078" s="760" t="s">
        <v>3183</v>
      </c>
      <c r="F1078" s="760" t="s">
        <v>1580</v>
      </c>
      <c r="G1078" s="760">
        <v>21600000</v>
      </c>
      <c r="H1078" s="760">
        <v>21600000</v>
      </c>
      <c r="I1078" s="760" t="s">
        <v>846</v>
      </c>
      <c r="J1078" s="760" t="s">
        <v>846</v>
      </c>
      <c r="K1078" s="760" t="s">
        <v>4027</v>
      </c>
      <c r="L1078" s="761">
        <v>45075</v>
      </c>
      <c r="M1078" s="761">
        <v>45350</v>
      </c>
      <c r="N1078" s="760">
        <v>7200000</v>
      </c>
      <c r="O1078" s="760">
        <v>90</v>
      </c>
      <c r="P1078" s="760" t="s">
        <v>3650</v>
      </c>
      <c r="Q1078" s="760" t="s">
        <v>846</v>
      </c>
      <c r="R1078" s="760" t="s">
        <v>846</v>
      </c>
      <c r="S1078" s="761">
        <v>45442</v>
      </c>
      <c r="T1078" s="760" t="s">
        <v>3803</v>
      </c>
      <c r="U1078" s="760" t="s">
        <v>846</v>
      </c>
      <c r="V1078" s="762" t="s">
        <v>846</v>
      </c>
      <c r="W1078" s="760" t="s">
        <v>846</v>
      </c>
      <c r="X1078" s="760" t="s">
        <v>3273</v>
      </c>
      <c r="Y1078" s="763" t="s">
        <v>3265</v>
      </c>
    </row>
    <row r="1079" spans="1:25" s="158" customFormat="1">
      <c r="A1079" s="759" t="s">
        <v>3455</v>
      </c>
      <c r="B1079" s="760" t="s">
        <v>3455</v>
      </c>
      <c r="C1079" s="760" t="s">
        <v>3455</v>
      </c>
      <c r="D1079" s="760" t="s">
        <v>3455</v>
      </c>
      <c r="E1079" s="760" t="s">
        <v>3455</v>
      </c>
      <c r="F1079" s="760" t="s">
        <v>3455</v>
      </c>
      <c r="G1079" s="760" t="s">
        <v>3455</v>
      </c>
      <c r="H1079" s="760" t="s">
        <v>3455</v>
      </c>
      <c r="I1079" s="760" t="s">
        <v>3455</v>
      </c>
      <c r="J1079" s="760" t="s">
        <v>3455</v>
      </c>
      <c r="K1079" s="760" t="s">
        <v>3455</v>
      </c>
      <c r="L1079" s="761" t="s">
        <v>3455</v>
      </c>
      <c r="M1079" s="761" t="s">
        <v>3455</v>
      </c>
      <c r="N1079" s="760" t="s">
        <v>3455</v>
      </c>
      <c r="O1079" s="760" t="s">
        <v>3455</v>
      </c>
      <c r="P1079" s="760" t="s">
        <v>3455</v>
      </c>
      <c r="Q1079" s="760" t="s">
        <v>3455</v>
      </c>
      <c r="R1079" s="760" t="s">
        <v>3455</v>
      </c>
      <c r="S1079" s="761" t="s">
        <v>3455</v>
      </c>
      <c r="T1079" s="760" t="s">
        <v>3455</v>
      </c>
      <c r="U1079" s="760" t="s">
        <v>3455</v>
      </c>
      <c r="V1079" s="762" t="s">
        <v>3455</v>
      </c>
      <c r="W1079" s="760" t="s">
        <v>3455</v>
      </c>
      <c r="X1079" s="760" t="s">
        <v>3455</v>
      </c>
      <c r="Y1079" s="763" t="s">
        <v>3455</v>
      </c>
    </row>
    <row r="1080" spans="1:25" s="158" customFormat="1">
      <c r="A1080" s="759">
        <v>2023</v>
      </c>
      <c r="B1080" s="760" t="s">
        <v>5642</v>
      </c>
      <c r="C1080" s="760" t="s">
        <v>1584</v>
      </c>
      <c r="D1080" s="760" t="s">
        <v>3259</v>
      </c>
      <c r="E1080" s="760" t="s">
        <v>3183</v>
      </c>
      <c r="F1080" s="760" t="s">
        <v>1582</v>
      </c>
      <c r="G1080" s="760">
        <v>43200000</v>
      </c>
      <c r="H1080" s="760">
        <v>43200000</v>
      </c>
      <c r="I1080" s="760" t="s">
        <v>846</v>
      </c>
      <c r="J1080" s="760" t="s">
        <v>846</v>
      </c>
      <c r="K1080" s="760" t="s">
        <v>4027</v>
      </c>
      <c r="L1080" s="761">
        <v>45078</v>
      </c>
      <c r="M1080" s="761">
        <v>45351</v>
      </c>
      <c r="N1080" s="760">
        <v>9600000</v>
      </c>
      <c r="O1080" s="760">
        <v>60</v>
      </c>
      <c r="P1080" s="760" t="s">
        <v>297</v>
      </c>
      <c r="Q1080" s="760" t="s">
        <v>846</v>
      </c>
      <c r="R1080" s="760" t="s">
        <v>846</v>
      </c>
      <c r="S1080" s="761">
        <v>45472</v>
      </c>
      <c r="T1080" s="760" t="s">
        <v>3803</v>
      </c>
      <c r="U1080" s="760" t="s">
        <v>846</v>
      </c>
      <c r="V1080" s="762" t="s">
        <v>846</v>
      </c>
      <c r="W1080" s="760" t="s">
        <v>846</v>
      </c>
      <c r="X1080" s="760" t="s">
        <v>3273</v>
      </c>
      <c r="Y1080" s="763" t="s">
        <v>3265</v>
      </c>
    </row>
    <row r="1081" spans="1:25" s="158" customFormat="1">
      <c r="A1081" s="759">
        <v>2023</v>
      </c>
      <c r="B1081" s="760" t="s">
        <v>5643</v>
      </c>
      <c r="C1081" s="760" t="s">
        <v>1588</v>
      </c>
      <c r="D1081" s="760" t="s">
        <v>3259</v>
      </c>
      <c r="E1081" s="760" t="s">
        <v>3183</v>
      </c>
      <c r="F1081" s="760" t="s">
        <v>1586</v>
      </c>
      <c r="G1081" s="760">
        <v>24180000</v>
      </c>
      <c r="H1081" s="760">
        <v>24180000</v>
      </c>
      <c r="I1081" s="760" t="s">
        <v>846</v>
      </c>
      <c r="J1081" s="760" t="s">
        <v>846</v>
      </c>
      <c r="K1081" s="760" t="s">
        <v>5644</v>
      </c>
      <c r="L1081" s="761">
        <v>45084</v>
      </c>
      <c r="M1081" s="761">
        <v>45321</v>
      </c>
      <c r="N1081" s="760">
        <v>2480000</v>
      </c>
      <c r="O1081" s="760">
        <v>24</v>
      </c>
      <c r="P1081" s="760" t="s">
        <v>1668</v>
      </c>
      <c r="Q1081" s="760" t="s">
        <v>846</v>
      </c>
      <c r="R1081" s="760" t="s">
        <v>846</v>
      </c>
      <c r="S1081" s="761">
        <v>45493</v>
      </c>
      <c r="T1081" s="760" t="s">
        <v>3803</v>
      </c>
      <c r="U1081" s="760" t="s">
        <v>846</v>
      </c>
      <c r="V1081" s="762" t="s">
        <v>846</v>
      </c>
      <c r="W1081" s="760" t="s">
        <v>846</v>
      </c>
      <c r="X1081" s="760" t="s">
        <v>3273</v>
      </c>
      <c r="Y1081" s="763" t="s">
        <v>3265</v>
      </c>
    </row>
    <row r="1082" spans="1:25" s="158" customFormat="1">
      <c r="A1082" s="759">
        <v>2023</v>
      </c>
      <c r="B1082" s="760" t="s">
        <v>5645</v>
      </c>
      <c r="C1082" s="760" t="s">
        <v>5646</v>
      </c>
      <c r="D1082" s="760" t="s">
        <v>3526</v>
      </c>
      <c r="E1082" s="760" t="s">
        <v>3183</v>
      </c>
      <c r="F1082" s="760" t="s">
        <v>5647</v>
      </c>
      <c r="G1082" s="764" t="s">
        <v>27</v>
      </c>
      <c r="H1082" s="760">
        <v>200000000</v>
      </c>
      <c r="I1082" s="760" t="s">
        <v>846</v>
      </c>
      <c r="J1082" s="760" t="s">
        <v>846</v>
      </c>
      <c r="K1082" s="760" t="s">
        <v>3528</v>
      </c>
      <c r="L1082" s="761">
        <v>45092</v>
      </c>
      <c r="M1082" s="761">
        <v>45336</v>
      </c>
      <c r="N1082" s="760">
        <v>0</v>
      </c>
      <c r="O1082" s="760">
        <v>0</v>
      </c>
      <c r="P1082" s="760" t="s">
        <v>5046</v>
      </c>
      <c r="Q1082" s="760" t="s">
        <v>846</v>
      </c>
      <c r="R1082" s="760" t="s">
        <v>846</v>
      </c>
      <c r="S1082" s="761">
        <v>46424</v>
      </c>
      <c r="T1082" s="760" t="s">
        <v>3803</v>
      </c>
      <c r="U1082" s="760" t="s">
        <v>846</v>
      </c>
      <c r="V1082" s="762" t="s">
        <v>846</v>
      </c>
      <c r="W1082" s="760" t="s">
        <v>846</v>
      </c>
      <c r="X1082" s="760" t="s">
        <v>3273</v>
      </c>
      <c r="Y1082" s="763" t="s">
        <v>3265</v>
      </c>
    </row>
    <row r="1083" spans="1:25" s="158" customFormat="1">
      <c r="A1083" s="759">
        <v>2023</v>
      </c>
      <c r="B1083" s="760" t="s">
        <v>5648</v>
      </c>
      <c r="C1083" s="760" t="s">
        <v>5649</v>
      </c>
      <c r="D1083" s="760" t="s">
        <v>3259</v>
      </c>
      <c r="E1083" s="760" t="s">
        <v>3183</v>
      </c>
      <c r="F1083" s="760" t="s">
        <v>5445</v>
      </c>
      <c r="G1083" s="760">
        <v>30960000</v>
      </c>
      <c r="H1083" s="760">
        <v>30960000</v>
      </c>
      <c r="I1083" s="760" t="s">
        <v>846</v>
      </c>
      <c r="J1083" s="760" t="s">
        <v>846</v>
      </c>
      <c r="K1083" s="760" t="s">
        <v>3261</v>
      </c>
      <c r="L1083" s="761">
        <v>45078</v>
      </c>
      <c r="M1083" s="761">
        <v>45187</v>
      </c>
      <c r="N1083" s="760">
        <v>0</v>
      </c>
      <c r="O1083" s="760">
        <v>0</v>
      </c>
      <c r="P1083" s="760" t="s">
        <v>134</v>
      </c>
      <c r="Q1083" s="760" t="s">
        <v>846</v>
      </c>
      <c r="R1083" s="760" t="s">
        <v>846</v>
      </c>
      <c r="S1083" s="761">
        <v>45483</v>
      </c>
      <c r="T1083" s="760" t="s">
        <v>3803</v>
      </c>
      <c r="U1083" s="760" t="s">
        <v>846</v>
      </c>
      <c r="V1083" s="762" t="s">
        <v>846</v>
      </c>
      <c r="W1083" s="760" t="s">
        <v>846</v>
      </c>
      <c r="X1083" s="760" t="s">
        <v>3264</v>
      </c>
      <c r="Y1083" s="763" t="s">
        <v>3265</v>
      </c>
    </row>
    <row r="1084" spans="1:25" s="158" customFormat="1">
      <c r="A1084" s="759">
        <v>2023</v>
      </c>
      <c r="B1084" s="760" t="s">
        <v>5643</v>
      </c>
      <c r="C1084" s="760" t="s">
        <v>1588</v>
      </c>
      <c r="D1084" s="760" t="s">
        <v>3259</v>
      </c>
      <c r="E1084" s="760" t="s">
        <v>3183</v>
      </c>
      <c r="F1084" s="760" t="s">
        <v>1589</v>
      </c>
      <c r="G1084" s="760">
        <v>21700000</v>
      </c>
      <c r="H1084" s="760">
        <v>21700000</v>
      </c>
      <c r="I1084" s="760" t="s">
        <v>846</v>
      </c>
      <c r="J1084" s="760" t="s">
        <v>846</v>
      </c>
      <c r="K1084" s="760" t="s">
        <v>3537</v>
      </c>
      <c r="L1084" s="761">
        <v>45084</v>
      </c>
      <c r="M1084" s="761">
        <v>45297</v>
      </c>
      <c r="N1084" s="760">
        <v>0</v>
      </c>
      <c r="O1084" s="760">
        <v>0</v>
      </c>
      <c r="P1084" s="760" t="s">
        <v>1668</v>
      </c>
      <c r="Q1084" s="760" t="s">
        <v>846</v>
      </c>
      <c r="R1084" s="760" t="s">
        <v>846</v>
      </c>
      <c r="S1084" s="761">
        <v>45488</v>
      </c>
      <c r="T1084" s="760" t="s">
        <v>3803</v>
      </c>
      <c r="U1084" s="760" t="s">
        <v>846</v>
      </c>
      <c r="V1084" s="762" t="s">
        <v>846</v>
      </c>
      <c r="W1084" s="760" t="s">
        <v>846</v>
      </c>
      <c r="X1084" s="760" t="s">
        <v>3273</v>
      </c>
      <c r="Y1084" s="763" t="s">
        <v>3265</v>
      </c>
    </row>
    <row r="1085" spans="1:25" s="158" customFormat="1">
      <c r="A1085" s="759">
        <v>2023</v>
      </c>
      <c r="B1085" s="760" t="s">
        <v>5643</v>
      </c>
      <c r="C1085" s="760" t="s">
        <v>1593</v>
      </c>
      <c r="D1085" s="760" t="s">
        <v>3259</v>
      </c>
      <c r="E1085" s="760" t="s">
        <v>3183</v>
      </c>
      <c r="F1085" s="760" t="s">
        <v>1591</v>
      </c>
      <c r="G1085" s="760">
        <v>24180000</v>
      </c>
      <c r="H1085" s="760">
        <v>24180000</v>
      </c>
      <c r="I1085" s="760" t="s">
        <v>846</v>
      </c>
      <c r="J1085" s="760" t="s">
        <v>846</v>
      </c>
      <c r="K1085" s="760" t="s">
        <v>5644</v>
      </c>
      <c r="L1085" s="761">
        <v>45084</v>
      </c>
      <c r="M1085" s="761">
        <v>45321</v>
      </c>
      <c r="N1085" s="760">
        <v>2480000</v>
      </c>
      <c r="O1085" s="760">
        <v>24</v>
      </c>
      <c r="P1085" s="760" t="s">
        <v>1668</v>
      </c>
      <c r="Q1085" s="760" t="s">
        <v>846</v>
      </c>
      <c r="R1085" s="760" t="s">
        <v>846</v>
      </c>
      <c r="S1085" s="761">
        <v>45493</v>
      </c>
      <c r="T1085" s="760" t="s">
        <v>3803</v>
      </c>
      <c r="U1085" s="760" t="s">
        <v>846</v>
      </c>
      <c r="V1085" s="762" t="s">
        <v>846</v>
      </c>
      <c r="W1085" s="760" t="s">
        <v>846</v>
      </c>
      <c r="X1085" s="760" t="s">
        <v>3273</v>
      </c>
      <c r="Y1085" s="763" t="s">
        <v>3265</v>
      </c>
    </row>
    <row r="1086" spans="1:25" s="158" customFormat="1">
      <c r="A1086" s="759">
        <v>2023</v>
      </c>
      <c r="B1086" s="760" t="s">
        <v>5643</v>
      </c>
      <c r="C1086" s="760" t="s">
        <v>1588</v>
      </c>
      <c r="D1086" s="760" t="s">
        <v>3259</v>
      </c>
      <c r="E1086" s="760" t="s">
        <v>3183</v>
      </c>
      <c r="F1086" s="760" t="s">
        <v>1594</v>
      </c>
      <c r="G1086" s="760">
        <v>24180000</v>
      </c>
      <c r="H1086" s="760">
        <v>24180000</v>
      </c>
      <c r="I1086" s="760" t="s">
        <v>846</v>
      </c>
      <c r="J1086" s="760" t="s">
        <v>846</v>
      </c>
      <c r="K1086" s="760" t="s">
        <v>5644</v>
      </c>
      <c r="L1086" s="761">
        <v>45084</v>
      </c>
      <c r="M1086" s="761">
        <v>45321</v>
      </c>
      <c r="N1086" s="760">
        <v>2480000</v>
      </c>
      <c r="O1086" s="760">
        <v>24</v>
      </c>
      <c r="P1086" s="760" t="s">
        <v>1668</v>
      </c>
      <c r="Q1086" s="760" t="s">
        <v>846</v>
      </c>
      <c r="R1086" s="760" t="s">
        <v>846</v>
      </c>
      <c r="S1086" s="761">
        <v>45493</v>
      </c>
      <c r="T1086" s="760" t="s">
        <v>3803</v>
      </c>
      <c r="U1086" s="760" t="s">
        <v>846</v>
      </c>
      <c r="V1086" s="762" t="s">
        <v>846</v>
      </c>
      <c r="W1086" s="760" t="s">
        <v>846</v>
      </c>
      <c r="X1086" s="760" t="s">
        <v>3273</v>
      </c>
      <c r="Y1086" s="763" t="s">
        <v>3265</v>
      </c>
    </row>
    <row r="1087" spans="1:25" s="158" customFormat="1">
      <c r="A1087" s="759">
        <v>2023</v>
      </c>
      <c r="B1087" s="760" t="s">
        <v>5650</v>
      </c>
      <c r="C1087" s="760" t="s">
        <v>1597</v>
      </c>
      <c r="D1087" s="760" t="s">
        <v>3259</v>
      </c>
      <c r="E1087" s="760" t="s">
        <v>3183</v>
      </c>
      <c r="F1087" s="760" t="s">
        <v>291</v>
      </c>
      <c r="G1087" s="760">
        <v>68250000</v>
      </c>
      <c r="H1087" s="760">
        <v>68250000</v>
      </c>
      <c r="I1087" s="760" t="s">
        <v>846</v>
      </c>
      <c r="J1087" s="760" t="s">
        <v>846</v>
      </c>
      <c r="K1087" s="760" t="s">
        <v>5539</v>
      </c>
      <c r="L1087" s="761">
        <v>45079</v>
      </c>
      <c r="M1087" s="761">
        <v>45398</v>
      </c>
      <c r="N1087" s="760">
        <v>22750000</v>
      </c>
      <c r="O1087" s="760">
        <v>105</v>
      </c>
      <c r="P1087" s="760" t="s">
        <v>3542</v>
      </c>
      <c r="Q1087" s="760" t="s">
        <v>846</v>
      </c>
      <c r="R1087" s="760" t="s">
        <v>846</v>
      </c>
      <c r="S1087" s="761">
        <v>45477</v>
      </c>
      <c r="T1087" s="760" t="s">
        <v>3803</v>
      </c>
      <c r="U1087" s="760" t="s">
        <v>846</v>
      </c>
      <c r="V1087" s="762" t="s">
        <v>846</v>
      </c>
      <c r="W1087" s="760" t="s">
        <v>846</v>
      </c>
      <c r="X1087" s="760" t="s">
        <v>971</v>
      </c>
      <c r="Y1087" s="763" t="s">
        <v>3265</v>
      </c>
    </row>
    <row r="1088" spans="1:25" s="158" customFormat="1">
      <c r="A1088" s="759">
        <v>2023</v>
      </c>
      <c r="B1088" s="760" t="s">
        <v>5651</v>
      </c>
      <c r="C1088" s="760" t="s">
        <v>1600</v>
      </c>
      <c r="D1088" s="760" t="s">
        <v>3259</v>
      </c>
      <c r="E1088" s="760" t="s">
        <v>3183</v>
      </c>
      <c r="F1088" s="760" t="s">
        <v>1598</v>
      </c>
      <c r="G1088" s="760">
        <v>58500000</v>
      </c>
      <c r="H1088" s="760">
        <v>58500000</v>
      </c>
      <c r="I1088" s="760" t="s">
        <v>846</v>
      </c>
      <c r="J1088" s="760" t="s">
        <v>846</v>
      </c>
      <c r="K1088" s="760" t="s">
        <v>4027</v>
      </c>
      <c r="L1088" s="761">
        <v>45079</v>
      </c>
      <c r="M1088" s="761">
        <v>45352</v>
      </c>
      <c r="N1088" s="760">
        <v>19500000</v>
      </c>
      <c r="O1088" s="760">
        <v>90</v>
      </c>
      <c r="P1088" s="760" t="s">
        <v>180</v>
      </c>
      <c r="Q1088" s="760" t="s">
        <v>846</v>
      </c>
      <c r="R1088" s="760" t="s">
        <v>846</v>
      </c>
      <c r="S1088" s="761">
        <v>45483</v>
      </c>
      <c r="T1088" s="760" t="s">
        <v>3803</v>
      </c>
      <c r="U1088" s="760" t="s">
        <v>846</v>
      </c>
      <c r="V1088" s="762" t="s">
        <v>846</v>
      </c>
      <c r="W1088" s="760" t="s">
        <v>846</v>
      </c>
      <c r="X1088" s="760" t="s">
        <v>3273</v>
      </c>
      <c r="Y1088" s="763" t="s">
        <v>3265</v>
      </c>
    </row>
    <row r="1089" spans="1:25" s="158" customFormat="1">
      <c r="A1089" s="759">
        <v>2023</v>
      </c>
      <c r="B1089" s="760" t="s">
        <v>5652</v>
      </c>
      <c r="C1089" s="760" t="s">
        <v>1603</v>
      </c>
      <c r="D1089" s="760" t="s">
        <v>3259</v>
      </c>
      <c r="E1089" s="760" t="s">
        <v>3183</v>
      </c>
      <c r="F1089" s="760" t="s">
        <v>1601</v>
      </c>
      <c r="G1089" s="760">
        <v>9400000</v>
      </c>
      <c r="H1089" s="760">
        <v>9400000</v>
      </c>
      <c r="I1089" s="760" t="s">
        <v>846</v>
      </c>
      <c r="J1089" s="760" t="s">
        <v>846</v>
      </c>
      <c r="K1089" s="760" t="s">
        <v>3276</v>
      </c>
      <c r="L1089" s="761">
        <v>45090</v>
      </c>
      <c r="M1089" s="761">
        <v>45255</v>
      </c>
      <c r="N1089" s="760">
        <v>1880000</v>
      </c>
      <c r="O1089" s="760">
        <v>30</v>
      </c>
      <c r="P1089" s="760" t="s">
        <v>331</v>
      </c>
      <c r="Q1089" s="760" t="s">
        <v>846</v>
      </c>
      <c r="R1089" s="760" t="s">
        <v>846</v>
      </c>
      <c r="S1089" s="761">
        <v>45442</v>
      </c>
      <c r="T1089" s="760" t="s">
        <v>3803</v>
      </c>
      <c r="U1089" s="760" t="s">
        <v>846</v>
      </c>
      <c r="V1089" s="762" t="s">
        <v>846</v>
      </c>
      <c r="W1089" s="760" t="s">
        <v>846</v>
      </c>
      <c r="X1089" s="760" t="s">
        <v>3273</v>
      </c>
      <c r="Y1089" s="763" t="s">
        <v>3265</v>
      </c>
    </row>
    <row r="1090" spans="1:25" s="158" customFormat="1">
      <c r="A1090" s="759">
        <v>2023</v>
      </c>
      <c r="B1090" s="760" t="s">
        <v>5652</v>
      </c>
      <c r="C1090" s="760" t="s">
        <v>1603</v>
      </c>
      <c r="D1090" s="760" t="s">
        <v>3259</v>
      </c>
      <c r="E1090" s="760" t="s">
        <v>3183</v>
      </c>
      <c r="F1090" s="760" t="s">
        <v>1605</v>
      </c>
      <c r="G1090" s="760">
        <v>9400000</v>
      </c>
      <c r="H1090" s="760">
        <v>9400000</v>
      </c>
      <c r="I1090" s="760" t="s">
        <v>846</v>
      </c>
      <c r="J1090" s="760" t="s">
        <v>846</v>
      </c>
      <c r="K1090" s="760" t="s">
        <v>3276</v>
      </c>
      <c r="L1090" s="761">
        <v>45090</v>
      </c>
      <c r="M1090" s="761">
        <v>45255</v>
      </c>
      <c r="N1090" s="760">
        <v>1880000</v>
      </c>
      <c r="O1090" s="760">
        <v>30</v>
      </c>
      <c r="P1090" s="760" t="s">
        <v>331</v>
      </c>
      <c r="Q1090" s="760" t="s">
        <v>846</v>
      </c>
      <c r="R1090" s="760" t="s">
        <v>846</v>
      </c>
      <c r="S1090" s="761">
        <v>45442</v>
      </c>
      <c r="T1090" s="760" t="s">
        <v>3803</v>
      </c>
      <c r="U1090" s="760" t="s">
        <v>846</v>
      </c>
      <c r="V1090" s="762" t="s">
        <v>846</v>
      </c>
      <c r="W1090" s="760" t="s">
        <v>846</v>
      </c>
      <c r="X1090" s="760" t="s">
        <v>3273</v>
      </c>
      <c r="Y1090" s="763" t="s">
        <v>3265</v>
      </c>
    </row>
    <row r="1091" spans="1:25" s="158" customFormat="1">
      <c r="A1091" s="759">
        <v>2023</v>
      </c>
      <c r="B1091" s="760" t="s">
        <v>5652</v>
      </c>
      <c r="C1091" s="760" t="s">
        <v>1603</v>
      </c>
      <c r="D1091" s="760" t="s">
        <v>3259</v>
      </c>
      <c r="E1091" s="760" t="s">
        <v>3183</v>
      </c>
      <c r="F1091" s="760" t="s">
        <v>1607</v>
      </c>
      <c r="G1091" s="760">
        <v>9400000</v>
      </c>
      <c r="H1091" s="760">
        <v>9400000</v>
      </c>
      <c r="I1091" s="760" t="s">
        <v>846</v>
      </c>
      <c r="J1091" s="760" t="s">
        <v>846</v>
      </c>
      <c r="K1091" s="760" t="s">
        <v>3276</v>
      </c>
      <c r="L1091" s="761">
        <v>45090</v>
      </c>
      <c r="M1091" s="761">
        <v>45255</v>
      </c>
      <c r="N1091" s="760">
        <v>1880000</v>
      </c>
      <c r="O1091" s="760">
        <v>30</v>
      </c>
      <c r="P1091" s="760" t="s">
        <v>331</v>
      </c>
      <c r="Q1091" s="760" t="s">
        <v>846</v>
      </c>
      <c r="R1091" s="760" t="s">
        <v>846</v>
      </c>
      <c r="S1091" s="761">
        <v>45442</v>
      </c>
      <c r="T1091" s="760" t="s">
        <v>3803</v>
      </c>
      <c r="U1091" s="760" t="s">
        <v>846</v>
      </c>
      <c r="V1091" s="762" t="s">
        <v>846</v>
      </c>
      <c r="W1091" s="760" t="s">
        <v>846</v>
      </c>
      <c r="X1091" s="760" t="s">
        <v>3273</v>
      </c>
      <c r="Y1091" s="763" t="s">
        <v>3265</v>
      </c>
    </row>
    <row r="1092" spans="1:25" s="158" customFormat="1">
      <c r="A1092" s="759">
        <v>2023</v>
      </c>
      <c r="B1092" s="760" t="s">
        <v>5652</v>
      </c>
      <c r="C1092" s="760" t="s">
        <v>1603</v>
      </c>
      <c r="D1092" s="760" t="s">
        <v>3259</v>
      </c>
      <c r="E1092" s="760" t="s">
        <v>3183</v>
      </c>
      <c r="F1092" s="760" t="s">
        <v>1609</v>
      </c>
      <c r="G1092" s="760">
        <v>9400000</v>
      </c>
      <c r="H1092" s="760">
        <v>9400000</v>
      </c>
      <c r="I1092" s="760" t="s">
        <v>846</v>
      </c>
      <c r="J1092" s="760" t="s">
        <v>846</v>
      </c>
      <c r="K1092" s="760" t="s">
        <v>3276</v>
      </c>
      <c r="L1092" s="761">
        <v>45090</v>
      </c>
      <c r="M1092" s="761">
        <v>45255</v>
      </c>
      <c r="N1092" s="760">
        <v>1880000</v>
      </c>
      <c r="O1092" s="760">
        <v>30</v>
      </c>
      <c r="P1092" s="760" t="s">
        <v>331</v>
      </c>
      <c r="Q1092" s="760" t="s">
        <v>846</v>
      </c>
      <c r="R1092" s="760" t="s">
        <v>846</v>
      </c>
      <c r="S1092" s="761">
        <v>45442</v>
      </c>
      <c r="T1092" s="760" t="s">
        <v>3803</v>
      </c>
      <c r="U1092" s="760" t="s">
        <v>846</v>
      </c>
      <c r="V1092" s="762" t="s">
        <v>846</v>
      </c>
      <c r="W1092" s="760" t="s">
        <v>846</v>
      </c>
      <c r="X1092" s="760" t="s">
        <v>3273</v>
      </c>
      <c r="Y1092" s="763" t="s">
        <v>3265</v>
      </c>
    </row>
    <row r="1093" spans="1:25" s="158" customFormat="1">
      <c r="A1093" s="759">
        <v>2023</v>
      </c>
      <c r="B1093" s="760" t="s">
        <v>5652</v>
      </c>
      <c r="C1093" s="760" t="s">
        <v>1603</v>
      </c>
      <c r="D1093" s="760" t="s">
        <v>3259</v>
      </c>
      <c r="E1093" s="760" t="s">
        <v>3183</v>
      </c>
      <c r="F1093" s="760" t="s">
        <v>1611</v>
      </c>
      <c r="G1093" s="760">
        <v>9400000</v>
      </c>
      <c r="H1093" s="760">
        <v>9400000</v>
      </c>
      <c r="I1093" s="760" t="s">
        <v>846</v>
      </c>
      <c r="J1093" s="760" t="s">
        <v>846</v>
      </c>
      <c r="K1093" s="760" t="s">
        <v>3276</v>
      </c>
      <c r="L1093" s="761">
        <v>45090</v>
      </c>
      <c r="M1093" s="761">
        <v>45255</v>
      </c>
      <c r="N1093" s="760">
        <v>1880000</v>
      </c>
      <c r="O1093" s="760">
        <v>30</v>
      </c>
      <c r="P1093" s="760" t="s">
        <v>331</v>
      </c>
      <c r="Q1093" s="760" t="s">
        <v>846</v>
      </c>
      <c r="R1093" s="760" t="s">
        <v>846</v>
      </c>
      <c r="S1093" s="761">
        <v>45442</v>
      </c>
      <c r="T1093" s="760" t="s">
        <v>3803</v>
      </c>
      <c r="U1093" s="760" t="s">
        <v>846</v>
      </c>
      <c r="V1093" s="762" t="s">
        <v>846</v>
      </c>
      <c r="W1093" s="760" t="s">
        <v>846</v>
      </c>
      <c r="X1093" s="760" t="s">
        <v>3273</v>
      </c>
      <c r="Y1093" s="763" t="s">
        <v>3265</v>
      </c>
    </row>
    <row r="1094" spans="1:25" s="158" customFormat="1">
      <c r="A1094" s="759">
        <v>2023</v>
      </c>
      <c r="B1094" s="760" t="s">
        <v>5652</v>
      </c>
      <c r="C1094" s="760" t="s">
        <v>1603</v>
      </c>
      <c r="D1094" s="760" t="s">
        <v>3259</v>
      </c>
      <c r="E1094" s="760" t="s">
        <v>3183</v>
      </c>
      <c r="F1094" s="760" t="s">
        <v>1613</v>
      </c>
      <c r="G1094" s="760">
        <v>9400000</v>
      </c>
      <c r="H1094" s="760">
        <v>9400000</v>
      </c>
      <c r="I1094" s="760" t="s">
        <v>846</v>
      </c>
      <c r="J1094" s="760" t="s">
        <v>846</v>
      </c>
      <c r="K1094" s="760" t="s">
        <v>3276</v>
      </c>
      <c r="L1094" s="761">
        <v>45090</v>
      </c>
      <c r="M1094" s="761">
        <v>45255</v>
      </c>
      <c r="N1094" s="760">
        <v>1880000</v>
      </c>
      <c r="O1094" s="760">
        <v>30</v>
      </c>
      <c r="P1094" s="760" t="s">
        <v>331</v>
      </c>
      <c r="Q1094" s="760" t="s">
        <v>846</v>
      </c>
      <c r="R1094" s="760" t="s">
        <v>846</v>
      </c>
      <c r="S1094" s="761">
        <v>45442</v>
      </c>
      <c r="T1094" s="760" t="s">
        <v>3803</v>
      </c>
      <c r="U1094" s="760" t="s">
        <v>846</v>
      </c>
      <c r="V1094" s="762" t="s">
        <v>846</v>
      </c>
      <c r="W1094" s="760" t="s">
        <v>846</v>
      </c>
      <c r="X1094" s="760" t="s">
        <v>3273</v>
      </c>
      <c r="Y1094" s="763" t="s">
        <v>3265</v>
      </c>
    </row>
    <row r="1095" spans="1:25" s="158" customFormat="1">
      <c r="A1095" s="759">
        <v>2023</v>
      </c>
      <c r="B1095" s="760" t="s">
        <v>5652</v>
      </c>
      <c r="C1095" s="760" t="s">
        <v>1603</v>
      </c>
      <c r="D1095" s="760" t="s">
        <v>3259</v>
      </c>
      <c r="E1095" s="760" t="s">
        <v>3183</v>
      </c>
      <c r="F1095" s="760" t="s">
        <v>5377</v>
      </c>
      <c r="G1095" s="760">
        <v>7520000</v>
      </c>
      <c r="H1095" s="760">
        <v>7520000</v>
      </c>
      <c r="I1095" s="760" t="s">
        <v>846</v>
      </c>
      <c r="J1095" s="760" t="s">
        <v>846</v>
      </c>
      <c r="K1095" s="760" t="s">
        <v>3271</v>
      </c>
      <c r="L1095" s="761">
        <v>45090</v>
      </c>
      <c r="M1095" s="761">
        <v>45211</v>
      </c>
      <c r="N1095" s="760">
        <v>0</v>
      </c>
      <c r="O1095" s="760">
        <v>0</v>
      </c>
      <c r="P1095" s="760" t="s">
        <v>331</v>
      </c>
      <c r="Q1095" s="760" t="s">
        <v>846</v>
      </c>
      <c r="R1095" s="760" t="s">
        <v>846</v>
      </c>
      <c r="S1095" s="761">
        <v>45393</v>
      </c>
      <c r="T1095" s="760" t="s">
        <v>3803</v>
      </c>
      <c r="U1095" s="760" t="s">
        <v>846</v>
      </c>
      <c r="V1095" s="762" t="s">
        <v>846</v>
      </c>
      <c r="W1095" s="760" t="s">
        <v>5653</v>
      </c>
      <c r="X1095" s="760" t="s">
        <v>3273</v>
      </c>
      <c r="Y1095" s="763" t="s">
        <v>3265</v>
      </c>
    </row>
    <row r="1096" spans="1:25" s="158" customFormat="1">
      <c r="A1096" s="759">
        <v>2023</v>
      </c>
      <c r="B1096" s="760" t="s">
        <v>5652</v>
      </c>
      <c r="C1096" s="760" t="s">
        <v>1603</v>
      </c>
      <c r="D1096" s="760" t="s">
        <v>3259</v>
      </c>
      <c r="E1096" s="760" t="s">
        <v>3183</v>
      </c>
      <c r="F1096" s="760" t="s">
        <v>1615</v>
      </c>
      <c r="G1096" s="760">
        <v>9400000</v>
      </c>
      <c r="H1096" s="760">
        <v>9400000</v>
      </c>
      <c r="I1096" s="760" t="s">
        <v>846</v>
      </c>
      <c r="J1096" s="760" t="s">
        <v>846</v>
      </c>
      <c r="K1096" s="760" t="s">
        <v>3276</v>
      </c>
      <c r="L1096" s="761">
        <v>45090</v>
      </c>
      <c r="M1096" s="761">
        <v>45255</v>
      </c>
      <c r="N1096" s="760">
        <v>1880000</v>
      </c>
      <c r="O1096" s="760">
        <v>30</v>
      </c>
      <c r="P1096" s="760" t="s">
        <v>331</v>
      </c>
      <c r="Q1096" s="760" t="s">
        <v>846</v>
      </c>
      <c r="R1096" s="760" t="s">
        <v>846</v>
      </c>
      <c r="S1096" s="761">
        <v>45442</v>
      </c>
      <c r="T1096" s="760" t="s">
        <v>3803</v>
      </c>
      <c r="U1096" s="760" t="s">
        <v>846</v>
      </c>
      <c r="V1096" s="762" t="s">
        <v>846</v>
      </c>
      <c r="W1096" s="760" t="s">
        <v>846</v>
      </c>
      <c r="X1096" s="760" t="s">
        <v>3273</v>
      </c>
      <c r="Y1096" s="763" t="s">
        <v>3265</v>
      </c>
    </row>
    <row r="1097" spans="1:25" s="158" customFormat="1">
      <c r="A1097" s="759">
        <v>2023</v>
      </c>
      <c r="B1097" s="760" t="s">
        <v>5652</v>
      </c>
      <c r="C1097" s="760" t="s">
        <v>1603</v>
      </c>
      <c r="D1097" s="760" t="s">
        <v>3259</v>
      </c>
      <c r="E1097" s="760" t="s">
        <v>3183</v>
      </c>
      <c r="F1097" s="760" t="s">
        <v>1617</v>
      </c>
      <c r="G1097" s="760">
        <v>9400000</v>
      </c>
      <c r="H1097" s="760">
        <v>9400000</v>
      </c>
      <c r="I1097" s="760" t="s">
        <v>846</v>
      </c>
      <c r="J1097" s="760" t="s">
        <v>846</v>
      </c>
      <c r="K1097" s="760" t="s">
        <v>3276</v>
      </c>
      <c r="L1097" s="761">
        <v>45090</v>
      </c>
      <c r="M1097" s="761">
        <v>45255</v>
      </c>
      <c r="N1097" s="760">
        <v>1880000</v>
      </c>
      <c r="O1097" s="760">
        <v>30</v>
      </c>
      <c r="P1097" s="760" t="s">
        <v>331</v>
      </c>
      <c r="Q1097" s="760" t="s">
        <v>846</v>
      </c>
      <c r="R1097" s="760" t="s">
        <v>846</v>
      </c>
      <c r="S1097" s="761">
        <v>45393</v>
      </c>
      <c r="T1097" s="760" t="s">
        <v>3803</v>
      </c>
      <c r="U1097" s="760" t="s">
        <v>846</v>
      </c>
      <c r="V1097" s="762" t="s">
        <v>846</v>
      </c>
      <c r="W1097" s="760" t="s">
        <v>846</v>
      </c>
      <c r="X1097" s="760" t="s">
        <v>3273</v>
      </c>
      <c r="Y1097" s="763" t="s">
        <v>3265</v>
      </c>
    </row>
    <row r="1098" spans="1:25" s="158" customFormat="1">
      <c r="A1098" s="759">
        <v>2023</v>
      </c>
      <c r="B1098" s="760" t="s">
        <v>5652</v>
      </c>
      <c r="C1098" s="760" t="s">
        <v>1603</v>
      </c>
      <c r="D1098" s="760" t="s">
        <v>3259</v>
      </c>
      <c r="E1098" s="760" t="s">
        <v>3183</v>
      </c>
      <c r="F1098" s="760" t="s">
        <v>1619</v>
      </c>
      <c r="G1098" s="760">
        <v>9400000</v>
      </c>
      <c r="H1098" s="760">
        <v>9400000</v>
      </c>
      <c r="I1098" s="760" t="s">
        <v>846</v>
      </c>
      <c r="J1098" s="760" t="s">
        <v>846</v>
      </c>
      <c r="K1098" s="760" t="s">
        <v>3276</v>
      </c>
      <c r="L1098" s="761">
        <v>45090</v>
      </c>
      <c r="M1098" s="761">
        <v>45255</v>
      </c>
      <c r="N1098" s="760">
        <v>1880000</v>
      </c>
      <c r="O1098" s="760">
        <v>30</v>
      </c>
      <c r="P1098" s="760" t="s">
        <v>331</v>
      </c>
      <c r="Q1098" s="760" t="s">
        <v>846</v>
      </c>
      <c r="R1098" s="760" t="s">
        <v>846</v>
      </c>
      <c r="S1098" s="761">
        <v>45442</v>
      </c>
      <c r="T1098" s="760" t="s">
        <v>3803</v>
      </c>
      <c r="U1098" s="760" t="s">
        <v>846</v>
      </c>
      <c r="V1098" s="762" t="s">
        <v>846</v>
      </c>
      <c r="W1098" s="760" t="s">
        <v>846</v>
      </c>
      <c r="X1098" s="760" t="s">
        <v>3273</v>
      </c>
      <c r="Y1098" s="763" t="s">
        <v>3265</v>
      </c>
    </row>
    <row r="1099" spans="1:25" s="158" customFormat="1">
      <c r="A1099" s="759">
        <v>2023</v>
      </c>
      <c r="B1099" s="760" t="s">
        <v>5654</v>
      </c>
      <c r="C1099" s="760" t="s">
        <v>1623</v>
      </c>
      <c r="D1099" s="760" t="s">
        <v>3259</v>
      </c>
      <c r="E1099" s="760" t="s">
        <v>3183</v>
      </c>
      <c r="F1099" s="760" t="s">
        <v>1621</v>
      </c>
      <c r="G1099" s="760">
        <v>2886000</v>
      </c>
      <c r="H1099" s="760">
        <v>2886000</v>
      </c>
      <c r="I1099" s="760" t="s">
        <v>846</v>
      </c>
      <c r="J1099" s="760" t="s">
        <v>846</v>
      </c>
      <c r="K1099" s="760" t="s">
        <v>3873</v>
      </c>
      <c r="L1099" s="761">
        <v>45201</v>
      </c>
      <c r="M1099" s="761">
        <v>45261</v>
      </c>
      <c r="N1099" s="760">
        <v>0</v>
      </c>
      <c r="O1099" s="760">
        <v>0</v>
      </c>
      <c r="P1099" s="760" t="s">
        <v>338</v>
      </c>
      <c r="Q1099" s="760" t="s">
        <v>846</v>
      </c>
      <c r="R1099" s="760" t="s">
        <v>846</v>
      </c>
      <c r="S1099" s="761">
        <v>45442</v>
      </c>
      <c r="T1099" s="760" t="s">
        <v>3803</v>
      </c>
      <c r="U1099" s="760" t="s">
        <v>846</v>
      </c>
      <c r="V1099" s="762" t="s">
        <v>846</v>
      </c>
      <c r="W1099" s="760" t="s">
        <v>846</v>
      </c>
      <c r="X1099" s="760" t="s">
        <v>3273</v>
      </c>
      <c r="Y1099" s="763" t="s">
        <v>3265</v>
      </c>
    </row>
    <row r="1100" spans="1:25" s="158" customFormat="1">
      <c r="A1100" s="759">
        <v>2023</v>
      </c>
      <c r="B1100" s="760" t="s">
        <v>5655</v>
      </c>
      <c r="C1100" s="760" t="s">
        <v>1626</v>
      </c>
      <c r="D1100" s="760" t="s">
        <v>3259</v>
      </c>
      <c r="E1100" s="760" t="s">
        <v>3183</v>
      </c>
      <c r="F1100" s="760" t="s">
        <v>1624</v>
      </c>
      <c r="G1100" s="760">
        <v>16200000</v>
      </c>
      <c r="H1100" s="760">
        <v>16200000</v>
      </c>
      <c r="I1100" s="760" t="s">
        <v>846</v>
      </c>
      <c r="J1100" s="760" t="s">
        <v>846</v>
      </c>
      <c r="K1100" s="760" t="s">
        <v>3261</v>
      </c>
      <c r="L1100" s="761">
        <v>45111</v>
      </c>
      <c r="M1100" s="761">
        <v>45294</v>
      </c>
      <c r="N1100" s="760">
        <v>0</v>
      </c>
      <c r="O1100" s="760">
        <v>0</v>
      </c>
      <c r="P1100" s="760" t="s">
        <v>228</v>
      </c>
      <c r="Q1100" s="760" t="s">
        <v>846</v>
      </c>
      <c r="R1100" s="760" t="s">
        <v>846</v>
      </c>
      <c r="S1100" s="761">
        <v>45483</v>
      </c>
      <c r="T1100" s="760" t="s">
        <v>3803</v>
      </c>
      <c r="U1100" s="760" t="s">
        <v>846</v>
      </c>
      <c r="V1100" s="762" t="s">
        <v>846</v>
      </c>
      <c r="W1100" s="760" t="s">
        <v>846</v>
      </c>
      <c r="X1100" s="760" t="s">
        <v>3273</v>
      </c>
      <c r="Y1100" s="763" t="s">
        <v>3265</v>
      </c>
    </row>
    <row r="1101" spans="1:25" s="158" customFormat="1">
      <c r="A1101" s="759">
        <v>2023</v>
      </c>
      <c r="B1101" s="760" t="s">
        <v>5656</v>
      </c>
      <c r="C1101" s="760" t="s">
        <v>5657</v>
      </c>
      <c r="D1101" s="760" t="s">
        <v>3259</v>
      </c>
      <c r="E1101" s="760" t="s">
        <v>3183</v>
      </c>
      <c r="F1101" s="760" t="s">
        <v>5092</v>
      </c>
      <c r="G1101" s="764" t="s">
        <v>27</v>
      </c>
      <c r="H1101" s="760">
        <v>599340000</v>
      </c>
      <c r="I1101" s="760" t="s">
        <v>846</v>
      </c>
      <c r="J1101" s="760" t="s">
        <v>846</v>
      </c>
      <c r="K1101" s="760" t="s">
        <v>3537</v>
      </c>
      <c r="L1101" s="761">
        <v>45103</v>
      </c>
      <c r="M1101" s="761">
        <v>45316</v>
      </c>
      <c r="N1101" s="760">
        <v>0</v>
      </c>
      <c r="O1101" s="760">
        <v>60</v>
      </c>
      <c r="P1101" s="760" t="s">
        <v>293</v>
      </c>
      <c r="Q1101" s="760" t="s">
        <v>846</v>
      </c>
      <c r="R1101" s="760" t="s">
        <v>846</v>
      </c>
      <c r="S1101" s="761">
        <v>46339</v>
      </c>
      <c r="T1101" s="760" t="s">
        <v>3803</v>
      </c>
      <c r="U1101" s="760" t="s">
        <v>846</v>
      </c>
      <c r="V1101" s="762" t="s">
        <v>846</v>
      </c>
      <c r="W1101" s="760" t="s">
        <v>846</v>
      </c>
      <c r="X1101" s="760" t="s">
        <v>3273</v>
      </c>
      <c r="Y1101" s="763" t="s">
        <v>3265</v>
      </c>
    </row>
    <row r="1102" spans="1:25" s="158" customFormat="1">
      <c r="A1102" s="759">
        <v>2023</v>
      </c>
      <c r="B1102" s="760" t="s">
        <v>5658</v>
      </c>
      <c r="C1102" s="760" t="s">
        <v>5659</v>
      </c>
      <c r="D1102" s="760" t="s">
        <v>3520</v>
      </c>
      <c r="E1102" s="760" t="s">
        <v>3182</v>
      </c>
      <c r="F1102" s="760" t="s">
        <v>5660</v>
      </c>
      <c r="G1102" s="764" t="s">
        <v>27</v>
      </c>
      <c r="H1102" s="760">
        <v>213245759</v>
      </c>
      <c r="I1102" s="760" t="s">
        <v>846</v>
      </c>
      <c r="J1102" s="760" t="s">
        <v>846</v>
      </c>
      <c r="K1102" s="760" t="s">
        <v>4027</v>
      </c>
      <c r="L1102" s="761">
        <v>45084</v>
      </c>
      <c r="M1102" s="761">
        <v>45357</v>
      </c>
      <c r="N1102" s="760">
        <v>50616105</v>
      </c>
      <c r="O1102" s="760">
        <v>60</v>
      </c>
      <c r="P1102" s="760" t="s">
        <v>67</v>
      </c>
      <c r="Q1102" s="760" t="s">
        <v>846</v>
      </c>
      <c r="R1102" s="760" t="s">
        <v>846</v>
      </c>
      <c r="S1102" s="761">
        <v>46391</v>
      </c>
      <c r="T1102" s="760" t="s">
        <v>3803</v>
      </c>
      <c r="U1102" s="760" t="s">
        <v>846</v>
      </c>
      <c r="V1102" s="762" t="s">
        <v>846</v>
      </c>
      <c r="W1102" s="760" t="s">
        <v>846</v>
      </c>
      <c r="X1102" s="760" t="s">
        <v>3273</v>
      </c>
      <c r="Y1102" s="763" t="s">
        <v>3265</v>
      </c>
    </row>
    <row r="1103" spans="1:25" s="158" customFormat="1">
      <c r="A1103" s="759">
        <v>2023</v>
      </c>
      <c r="B1103" s="760" t="s">
        <v>5661</v>
      </c>
      <c r="C1103" s="760" t="s">
        <v>1629</v>
      </c>
      <c r="D1103" s="760" t="s">
        <v>3259</v>
      </c>
      <c r="E1103" s="760" t="s">
        <v>3183</v>
      </c>
      <c r="F1103" s="760" t="s">
        <v>1627</v>
      </c>
      <c r="G1103" s="760">
        <v>27600000</v>
      </c>
      <c r="H1103" s="760">
        <v>27600000</v>
      </c>
      <c r="I1103" s="760" t="s">
        <v>846</v>
      </c>
      <c r="J1103" s="760" t="s">
        <v>846</v>
      </c>
      <c r="K1103" s="760" t="s">
        <v>3261</v>
      </c>
      <c r="L1103" s="761">
        <v>45084</v>
      </c>
      <c r="M1103" s="761">
        <v>45266</v>
      </c>
      <c r="N1103" s="760">
        <v>0</v>
      </c>
      <c r="O1103" s="760">
        <v>0</v>
      </c>
      <c r="P1103" s="760" t="s">
        <v>180</v>
      </c>
      <c r="Q1103" s="760" t="s">
        <v>846</v>
      </c>
      <c r="R1103" s="760" t="s">
        <v>846</v>
      </c>
      <c r="S1103" s="761">
        <v>45474</v>
      </c>
      <c r="T1103" s="760" t="s">
        <v>3803</v>
      </c>
      <c r="U1103" s="760" t="s">
        <v>846</v>
      </c>
      <c r="V1103" s="762" t="s">
        <v>846</v>
      </c>
      <c r="W1103" s="760" t="s">
        <v>846</v>
      </c>
      <c r="X1103" s="760" t="s">
        <v>3273</v>
      </c>
      <c r="Y1103" s="763" t="s">
        <v>3265</v>
      </c>
    </row>
    <row r="1104" spans="1:25" s="158" customFormat="1">
      <c r="A1104" s="759">
        <v>2023</v>
      </c>
      <c r="B1104" s="760" t="s">
        <v>5661</v>
      </c>
      <c r="C1104" s="760" t="s">
        <v>1632</v>
      </c>
      <c r="D1104" s="760" t="s">
        <v>3259</v>
      </c>
      <c r="E1104" s="760" t="s">
        <v>3183</v>
      </c>
      <c r="F1104" s="760" t="s">
        <v>1630</v>
      </c>
      <c r="G1104" s="760">
        <v>32200000</v>
      </c>
      <c r="H1104" s="760">
        <v>32200000</v>
      </c>
      <c r="I1104" s="760" t="s">
        <v>846</v>
      </c>
      <c r="J1104" s="760" t="s">
        <v>846</v>
      </c>
      <c r="K1104" s="760" t="s">
        <v>3537</v>
      </c>
      <c r="L1104" s="761">
        <v>45084</v>
      </c>
      <c r="M1104" s="761">
        <v>45297</v>
      </c>
      <c r="N1104" s="760">
        <v>4600000</v>
      </c>
      <c r="O1104" s="760">
        <v>30</v>
      </c>
      <c r="P1104" s="760" t="s">
        <v>180</v>
      </c>
      <c r="Q1104" s="760" t="s">
        <v>846</v>
      </c>
      <c r="R1104" s="760" t="s">
        <v>846</v>
      </c>
      <c r="S1104" s="761">
        <v>45463</v>
      </c>
      <c r="T1104" s="760" t="s">
        <v>3803</v>
      </c>
      <c r="U1104" s="760" t="s">
        <v>846</v>
      </c>
      <c r="V1104" s="762" t="s">
        <v>846</v>
      </c>
      <c r="W1104" s="760" t="s">
        <v>846</v>
      </c>
      <c r="X1104" s="760" t="s">
        <v>3273</v>
      </c>
      <c r="Y1104" s="763" t="s">
        <v>3265</v>
      </c>
    </row>
    <row r="1105" spans="1:25" s="158" customFormat="1">
      <c r="A1105" s="759">
        <v>2023</v>
      </c>
      <c r="B1105" s="760" t="s">
        <v>5662</v>
      </c>
      <c r="C1105" s="760" t="s">
        <v>1634</v>
      </c>
      <c r="D1105" s="760" t="s">
        <v>3259</v>
      </c>
      <c r="E1105" s="760" t="s">
        <v>3183</v>
      </c>
      <c r="F1105" s="760" t="s">
        <v>120</v>
      </c>
      <c r="G1105" s="760">
        <v>35000000</v>
      </c>
      <c r="H1105" s="760">
        <v>35000000</v>
      </c>
      <c r="I1105" s="760" t="s">
        <v>846</v>
      </c>
      <c r="J1105" s="760" t="s">
        <v>846</v>
      </c>
      <c r="K1105" s="760" t="s">
        <v>3537</v>
      </c>
      <c r="L1105" s="761">
        <v>45090</v>
      </c>
      <c r="M1105" s="761">
        <v>45303</v>
      </c>
      <c r="N1105" s="760">
        <v>5000000</v>
      </c>
      <c r="O1105" s="760">
        <v>30</v>
      </c>
      <c r="P1105" s="760" t="s">
        <v>3542</v>
      </c>
      <c r="Q1105" s="760" t="s">
        <v>846</v>
      </c>
      <c r="R1105" s="760" t="s">
        <v>846</v>
      </c>
      <c r="S1105" s="761">
        <v>45474</v>
      </c>
      <c r="T1105" s="760" t="s">
        <v>3803</v>
      </c>
      <c r="U1105" s="760" t="s">
        <v>846</v>
      </c>
      <c r="V1105" s="762" t="s">
        <v>846</v>
      </c>
      <c r="W1105" s="760" t="s">
        <v>846</v>
      </c>
      <c r="X1105" s="760" t="s">
        <v>3273</v>
      </c>
      <c r="Y1105" s="763" t="s">
        <v>3265</v>
      </c>
    </row>
    <row r="1106" spans="1:25" s="158" customFormat="1">
      <c r="A1106" s="759">
        <v>2023</v>
      </c>
      <c r="B1106" s="760" t="s">
        <v>5663</v>
      </c>
      <c r="C1106" s="760" t="s">
        <v>1637</v>
      </c>
      <c r="D1106" s="760" t="s">
        <v>3259</v>
      </c>
      <c r="E1106" s="760" t="s">
        <v>3183</v>
      </c>
      <c r="F1106" s="760" t="s">
        <v>1635</v>
      </c>
      <c r="G1106" s="760">
        <v>40000000</v>
      </c>
      <c r="H1106" s="760">
        <v>40000000</v>
      </c>
      <c r="I1106" s="760" t="s">
        <v>846</v>
      </c>
      <c r="J1106" s="760" t="s">
        <v>846</v>
      </c>
      <c r="K1106" s="760" t="s">
        <v>3528</v>
      </c>
      <c r="L1106" s="761">
        <v>45093</v>
      </c>
      <c r="M1106" s="761">
        <v>45337</v>
      </c>
      <c r="N1106" s="760">
        <v>10000000</v>
      </c>
      <c r="O1106" s="760">
        <v>60</v>
      </c>
      <c r="P1106" s="760" t="s">
        <v>5458</v>
      </c>
      <c r="Q1106" s="760" t="s">
        <v>846</v>
      </c>
      <c r="R1106" s="760" t="s">
        <v>846</v>
      </c>
      <c r="S1106" s="761">
        <v>45503</v>
      </c>
      <c r="T1106" s="760" t="s">
        <v>3803</v>
      </c>
      <c r="U1106" s="760" t="s">
        <v>846</v>
      </c>
      <c r="V1106" s="762" t="s">
        <v>846</v>
      </c>
      <c r="W1106" s="760" t="s">
        <v>846</v>
      </c>
      <c r="X1106" s="760" t="s">
        <v>3273</v>
      </c>
      <c r="Y1106" s="763" t="s">
        <v>3265</v>
      </c>
    </row>
    <row r="1107" spans="1:25" s="158" customFormat="1">
      <c r="A1107" s="759">
        <v>2023</v>
      </c>
      <c r="B1107" s="760" t="s">
        <v>5664</v>
      </c>
      <c r="C1107" s="760" t="s">
        <v>1640</v>
      </c>
      <c r="D1107" s="760" t="s">
        <v>3259</v>
      </c>
      <c r="E1107" s="760" t="s">
        <v>3183</v>
      </c>
      <c r="F1107" s="760" t="s">
        <v>1638</v>
      </c>
      <c r="G1107" s="760">
        <v>21600000</v>
      </c>
      <c r="H1107" s="760">
        <v>21600000</v>
      </c>
      <c r="I1107" s="760" t="s">
        <v>846</v>
      </c>
      <c r="J1107" s="760" t="s">
        <v>846</v>
      </c>
      <c r="K1107" s="760" t="s">
        <v>4027</v>
      </c>
      <c r="L1107" s="761">
        <v>45098</v>
      </c>
      <c r="M1107" s="761">
        <v>45371</v>
      </c>
      <c r="N1107" s="760">
        <v>7200000</v>
      </c>
      <c r="O1107" s="760">
        <v>90</v>
      </c>
      <c r="P1107" s="760" t="s">
        <v>318</v>
      </c>
      <c r="Q1107" s="760" t="s">
        <v>846</v>
      </c>
      <c r="R1107" s="760" t="s">
        <v>846</v>
      </c>
      <c r="S1107" s="761">
        <v>45463</v>
      </c>
      <c r="T1107" s="760" t="s">
        <v>3803</v>
      </c>
      <c r="U1107" s="760" t="s">
        <v>846</v>
      </c>
      <c r="V1107" s="762" t="s">
        <v>846</v>
      </c>
      <c r="W1107" s="760" t="s">
        <v>846</v>
      </c>
      <c r="X1107" s="760" t="s">
        <v>971</v>
      </c>
      <c r="Y1107" s="763" t="s">
        <v>3265</v>
      </c>
    </row>
    <row r="1108" spans="1:25" s="158" customFormat="1">
      <c r="A1108" s="759">
        <v>2023</v>
      </c>
      <c r="B1108" s="760" t="s">
        <v>5665</v>
      </c>
      <c r="C1108" s="760" t="s">
        <v>5666</v>
      </c>
      <c r="D1108" s="760" t="s">
        <v>3526</v>
      </c>
      <c r="E1108" s="760" t="s">
        <v>3182</v>
      </c>
      <c r="F1108" s="760" t="s">
        <v>5667</v>
      </c>
      <c r="G1108" s="764" t="s">
        <v>27</v>
      </c>
      <c r="H1108" s="760">
        <v>18980046</v>
      </c>
      <c r="I1108" s="760" t="s">
        <v>846</v>
      </c>
      <c r="J1108" s="760" t="s">
        <v>846</v>
      </c>
      <c r="K1108" s="760" t="s">
        <v>3821</v>
      </c>
      <c r="L1108" s="761">
        <v>45105</v>
      </c>
      <c r="M1108" s="761">
        <v>45196</v>
      </c>
      <c r="N1108" s="760">
        <v>0</v>
      </c>
      <c r="O1108" s="760">
        <v>0</v>
      </c>
      <c r="P1108" s="760" t="s">
        <v>174</v>
      </c>
      <c r="Q1108" s="760" t="s">
        <v>846</v>
      </c>
      <c r="R1108" s="760" t="s">
        <v>846</v>
      </c>
      <c r="S1108" s="761">
        <v>46278</v>
      </c>
      <c r="T1108" s="760" t="s">
        <v>3803</v>
      </c>
      <c r="U1108" s="760" t="s">
        <v>846</v>
      </c>
      <c r="V1108" s="762" t="s">
        <v>846</v>
      </c>
      <c r="W1108" s="760" t="s">
        <v>846</v>
      </c>
      <c r="X1108" s="760" t="s">
        <v>3273</v>
      </c>
      <c r="Y1108" s="763" t="s">
        <v>3265</v>
      </c>
    </row>
    <row r="1109" spans="1:25" s="158" customFormat="1">
      <c r="A1109" s="759">
        <v>2023</v>
      </c>
      <c r="B1109" s="760" t="s">
        <v>5668</v>
      </c>
      <c r="C1109" s="760" t="s">
        <v>1643</v>
      </c>
      <c r="D1109" s="760" t="s">
        <v>3259</v>
      </c>
      <c r="E1109" s="760" t="s">
        <v>3183</v>
      </c>
      <c r="F1109" s="760" t="s">
        <v>1641</v>
      </c>
      <c r="G1109" s="760">
        <v>19200000</v>
      </c>
      <c r="H1109" s="760">
        <v>19200000</v>
      </c>
      <c r="I1109" s="760" t="s">
        <v>846</v>
      </c>
      <c r="J1109" s="760" t="s">
        <v>846</v>
      </c>
      <c r="K1109" s="760" t="s">
        <v>3528</v>
      </c>
      <c r="L1109" s="761">
        <v>45097</v>
      </c>
      <c r="M1109" s="761">
        <v>45341</v>
      </c>
      <c r="N1109" s="760">
        <v>4800000</v>
      </c>
      <c r="O1109" s="760">
        <v>60</v>
      </c>
      <c r="P1109" s="760" t="s">
        <v>5458</v>
      </c>
      <c r="Q1109" s="760" t="s">
        <v>846</v>
      </c>
      <c r="R1109" s="760" t="s">
        <v>846</v>
      </c>
      <c r="S1109" s="761">
        <v>45524</v>
      </c>
      <c r="T1109" s="760" t="s">
        <v>3803</v>
      </c>
      <c r="U1109" s="760" t="s">
        <v>846</v>
      </c>
      <c r="V1109" s="762" t="s">
        <v>846</v>
      </c>
      <c r="W1109" s="760" t="s">
        <v>846</v>
      </c>
      <c r="X1109" s="760" t="s">
        <v>3273</v>
      </c>
      <c r="Y1109" s="763" t="s">
        <v>3265</v>
      </c>
    </row>
    <row r="1110" spans="1:25" s="158" customFormat="1">
      <c r="A1110" s="759">
        <v>2023</v>
      </c>
      <c r="B1110" s="760" t="s">
        <v>5669</v>
      </c>
      <c r="C1110" s="760" t="s">
        <v>1646</v>
      </c>
      <c r="D1110" s="760" t="s">
        <v>3259</v>
      </c>
      <c r="E1110" s="760" t="s">
        <v>3183</v>
      </c>
      <c r="F1110" s="760" t="s">
        <v>1644</v>
      </c>
      <c r="G1110" s="760">
        <v>45000000</v>
      </c>
      <c r="H1110" s="760">
        <v>45000000</v>
      </c>
      <c r="I1110" s="760" t="s">
        <v>846</v>
      </c>
      <c r="J1110" s="760" t="s">
        <v>846</v>
      </c>
      <c r="K1110" s="760" t="s">
        <v>4027</v>
      </c>
      <c r="L1110" s="761">
        <v>45097</v>
      </c>
      <c r="M1110" s="761">
        <v>45370</v>
      </c>
      <c r="N1110" s="760">
        <v>15000000</v>
      </c>
      <c r="O1110" s="760">
        <v>90</v>
      </c>
      <c r="P1110" s="760" t="s">
        <v>103</v>
      </c>
      <c r="Q1110" s="760" t="s">
        <v>846</v>
      </c>
      <c r="R1110" s="760" t="s">
        <v>846</v>
      </c>
      <c r="S1110" s="761">
        <v>45463</v>
      </c>
      <c r="T1110" s="760" t="s">
        <v>3803</v>
      </c>
      <c r="U1110" s="760" t="s">
        <v>846</v>
      </c>
      <c r="V1110" s="762" t="s">
        <v>846</v>
      </c>
      <c r="W1110" s="760" t="s">
        <v>846</v>
      </c>
      <c r="X1110" s="760" t="s">
        <v>971</v>
      </c>
      <c r="Y1110" s="763" t="s">
        <v>3265</v>
      </c>
    </row>
    <row r="1111" spans="1:25" s="158" customFormat="1">
      <c r="A1111" s="759">
        <v>2023</v>
      </c>
      <c r="B1111" s="760" t="s">
        <v>1647</v>
      </c>
      <c r="C1111" s="760" t="s">
        <v>1648</v>
      </c>
      <c r="D1111" s="760" t="s">
        <v>3259</v>
      </c>
      <c r="E1111" s="760" t="s">
        <v>3183</v>
      </c>
      <c r="F1111" s="760" t="s">
        <v>88</v>
      </c>
      <c r="G1111" s="760">
        <v>43200000</v>
      </c>
      <c r="H1111" s="760">
        <v>43200000</v>
      </c>
      <c r="I1111" s="760" t="s">
        <v>846</v>
      </c>
      <c r="J1111" s="760" t="s">
        <v>846</v>
      </c>
      <c r="K1111" s="760" t="s">
        <v>4027</v>
      </c>
      <c r="L1111" s="761">
        <v>45097</v>
      </c>
      <c r="M1111" s="761">
        <v>45370</v>
      </c>
      <c r="N1111" s="760">
        <v>14400000</v>
      </c>
      <c r="O1111" s="760">
        <v>90</v>
      </c>
      <c r="P1111" s="760" t="s">
        <v>67</v>
      </c>
      <c r="Q1111" s="760" t="s">
        <v>846</v>
      </c>
      <c r="R1111" s="760" t="s">
        <v>846</v>
      </c>
      <c r="S1111" s="761">
        <v>45534</v>
      </c>
      <c r="T1111" s="760" t="s">
        <v>3803</v>
      </c>
      <c r="U1111" s="760" t="s">
        <v>846</v>
      </c>
      <c r="V1111" s="762" t="s">
        <v>846</v>
      </c>
      <c r="W1111" s="760" t="s">
        <v>846</v>
      </c>
      <c r="X1111" s="760" t="s">
        <v>971</v>
      </c>
      <c r="Y1111" s="763" t="s">
        <v>3265</v>
      </c>
    </row>
    <row r="1112" spans="1:25" s="158" customFormat="1">
      <c r="A1112" s="759">
        <v>2023</v>
      </c>
      <c r="B1112" s="760" t="s">
        <v>5670</v>
      </c>
      <c r="C1112" s="760" t="s">
        <v>1584</v>
      </c>
      <c r="D1112" s="760" t="s">
        <v>3259</v>
      </c>
      <c r="E1112" s="760" t="s">
        <v>3183</v>
      </c>
      <c r="F1112" s="760" t="s">
        <v>301</v>
      </c>
      <c r="G1112" s="760">
        <v>33000000</v>
      </c>
      <c r="H1112" s="760">
        <v>33000000</v>
      </c>
      <c r="I1112" s="760" t="s">
        <v>846</v>
      </c>
      <c r="J1112" s="760" t="s">
        <v>846</v>
      </c>
      <c r="K1112" s="760" t="s">
        <v>3261</v>
      </c>
      <c r="L1112" s="761">
        <v>45099</v>
      </c>
      <c r="M1112" s="761">
        <v>45239</v>
      </c>
      <c r="N1112" s="760">
        <v>0</v>
      </c>
      <c r="O1112" s="760">
        <v>0</v>
      </c>
      <c r="P1112" s="760" t="s">
        <v>5671</v>
      </c>
      <c r="Q1112" s="760" t="s">
        <v>846</v>
      </c>
      <c r="R1112" s="760" t="s">
        <v>846</v>
      </c>
      <c r="S1112" s="761">
        <v>45468</v>
      </c>
      <c r="T1112" s="760" t="s">
        <v>3803</v>
      </c>
      <c r="U1112" s="760" t="s">
        <v>846</v>
      </c>
      <c r="V1112" s="762" t="s">
        <v>846</v>
      </c>
      <c r="W1112" s="760" t="s">
        <v>846</v>
      </c>
      <c r="X1112" s="760" t="s">
        <v>3264</v>
      </c>
      <c r="Y1112" s="763" t="s">
        <v>3265</v>
      </c>
    </row>
    <row r="1113" spans="1:25" s="158" customFormat="1">
      <c r="A1113" s="759">
        <v>2023</v>
      </c>
      <c r="B1113" s="760" t="s">
        <v>5672</v>
      </c>
      <c r="C1113" s="760" t="s">
        <v>5673</v>
      </c>
      <c r="D1113" s="760" t="s">
        <v>3259</v>
      </c>
      <c r="E1113" s="760" t="s">
        <v>3183</v>
      </c>
      <c r="F1113" s="760" t="s">
        <v>5674</v>
      </c>
      <c r="G1113" s="764" t="s">
        <v>27</v>
      </c>
      <c r="H1113" s="760">
        <v>230944444</v>
      </c>
      <c r="I1113" s="760" t="s">
        <v>846</v>
      </c>
      <c r="J1113" s="760" t="s">
        <v>846</v>
      </c>
      <c r="K1113" s="760" t="s">
        <v>3537</v>
      </c>
      <c r="L1113" s="761">
        <v>45240</v>
      </c>
      <c r="M1113" s="761">
        <v>45452</v>
      </c>
      <c r="N1113" s="760">
        <v>0</v>
      </c>
      <c r="O1113" s="760">
        <v>0</v>
      </c>
      <c r="P1113" s="760" t="s">
        <v>5675</v>
      </c>
      <c r="Q1113" s="760" t="s">
        <v>846</v>
      </c>
      <c r="R1113" s="760" t="s">
        <v>846</v>
      </c>
      <c r="S1113" s="761">
        <v>45607</v>
      </c>
      <c r="T1113" s="760" t="s">
        <v>3803</v>
      </c>
      <c r="U1113" s="760" t="s">
        <v>846</v>
      </c>
      <c r="V1113" s="762" t="s">
        <v>846</v>
      </c>
      <c r="W1113" s="760" t="s">
        <v>846</v>
      </c>
      <c r="X1113" s="760" t="s">
        <v>971</v>
      </c>
      <c r="Y1113" s="763" t="s">
        <v>3265</v>
      </c>
    </row>
    <row r="1114" spans="1:25" s="158" customFormat="1">
      <c r="A1114" s="759">
        <v>2023</v>
      </c>
      <c r="B1114" s="760" t="s">
        <v>5668</v>
      </c>
      <c r="C1114" s="760" t="s">
        <v>1651</v>
      </c>
      <c r="D1114" s="760" t="s">
        <v>3259</v>
      </c>
      <c r="E1114" s="760" t="s">
        <v>3183</v>
      </c>
      <c r="F1114" s="760" t="s">
        <v>118</v>
      </c>
      <c r="G1114" s="760">
        <v>16800000</v>
      </c>
      <c r="H1114" s="760">
        <v>16800000</v>
      </c>
      <c r="I1114" s="760" t="s">
        <v>846</v>
      </c>
      <c r="J1114" s="760" t="s">
        <v>846</v>
      </c>
      <c r="K1114" s="760" t="s">
        <v>3537</v>
      </c>
      <c r="L1114" s="761">
        <v>45117</v>
      </c>
      <c r="M1114" s="761">
        <v>45331</v>
      </c>
      <c r="N1114" s="760">
        <v>2400000</v>
      </c>
      <c r="O1114" s="760">
        <v>30</v>
      </c>
      <c r="P1114" s="760" t="s">
        <v>297</v>
      </c>
      <c r="Q1114" s="760" t="s">
        <v>846</v>
      </c>
      <c r="R1114" s="760" t="s">
        <v>846</v>
      </c>
      <c r="S1114" s="761">
        <v>45483</v>
      </c>
      <c r="T1114" s="760" t="s">
        <v>3803</v>
      </c>
      <c r="U1114" s="760" t="s">
        <v>846</v>
      </c>
      <c r="V1114" s="762" t="s">
        <v>846</v>
      </c>
      <c r="W1114" s="760" t="s">
        <v>846</v>
      </c>
      <c r="X1114" s="760" t="s">
        <v>3273</v>
      </c>
      <c r="Y1114" s="763" t="s">
        <v>3265</v>
      </c>
    </row>
    <row r="1115" spans="1:25" s="158" customFormat="1">
      <c r="A1115" s="759">
        <v>2023</v>
      </c>
      <c r="B1115" s="760" t="s">
        <v>5676</v>
      </c>
      <c r="C1115" s="760" t="s">
        <v>3837</v>
      </c>
      <c r="D1115" s="760" t="s">
        <v>3526</v>
      </c>
      <c r="E1115" s="760" t="s">
        <v>3182</v>
      </c>
      <c r="F1115" s="760" t="s">
        <v>3838</v>
      </c>
      <c r="G1115" s="764" t="s">
        <v>27</v>
      </c>
      <c r="H1115" s="760">
        <v>5443916</v>
      </c>
      <c r="I1115" s="760" t="s">
        <v>846</v>
      </c>
      <c r="J1115" s="760" t="s">
        <v>846</v>
      </c>
      <c r="K1115" s="760" t="s">
        <v>5677</v>
      </c>
      <c r="L1115" s="761">
        <v>45092</v>
      </c>
      <c r="M1115" s="761">
        <v>45456</v>
      </c>
      <c r="N1115" s="760">
        <v>0</v>
      </c>
      <c r="O1115" s="760">
        <v>0</v>
      </c>
      <c r="P1115" s="760" t="s">
        <v>170</v>
      </c>
      <c r="Q1115" s="760" t="s">
        <v>846</v>
      </c>
      <c r="R1115" s="760" t="s">
        <v>846</v>
      </c>
      <c r="S1115" s="761" t="s">
        <v>846</v>
      </c>
      <c r="T1115" s="760" t="s">
        <v>846</v>
      </c>
      <c r="U1115" s="760" t="s">
        <v>846</v>
      </c>
      <c r="V1115" s="762" t="s">
        <v>846</v>
      </c>
      <c r="W1115" s="760" t="s">
        <v>846</v>
      </c>
      <c r="X1115" s="760" t="s">
        <v>971</v>
      </c>
      <c r="Y1115" s="763" t="s">
        <v>3265</v>
      </c>
    </row>
    <row r="1116" spans="1:25" s="158" customFormat="1">
      <c r="A1116" s="759">
        <v>2023</v>
      </c>
      <c r="B1116" s="760" t="s">
        <v>5678</v>
      </c>
      <c r="C1116" s="760" t="s">
        <v>1653</v>
      </c>
      <c r="D1116" s="760" t="s">
        <v>3259</v>
      </c>
      <c r="E1116" s="760" t="s">
        <v>3183</v>
      </c>
      <c r="F1116" s="760" t="s">
        <v>134</v>
      </c>
      <c r="G1116" s="760">
        <v>54000000</v>
      </c>
      <c r="H1116" s="760">
        <v>54000000</v>
      </c>
      <c r="I1116" s="760" t="s">
        <v>846</v>
      </c>
      <c r="J1116" s="760" t="s">
        <v>846</v>
      </c>
      <c r="K1116" s="760" t="s">
        <v>4027</v>
      </c>
      <c r="L1116" s="761">
        <v>45103</v>
      </c>
      <c r="M1116" s="761">
        <v>45376</v>
      </c>
      <c r="N1116" s="760">
        <v>18000000</v>
      </c>
      <c r="O1116" s="760">
        <v>90</v>
      </c>
      <c r="P1116" s="760" t="s">
        <v>3542</v>
      </c>
      <c r="Q1116" s="760" t="s">
        <v>846</v>
      </c>
      <c r="R1116" s="760" t="s">
        <v>846</v>
      </c>
      <c r="S1116" s="761">
        <v>45478</v>
      </c>
      <c r="T1116" s="760" t="s">
        <v>3803</v>
      </c>
      <c r="U1116" s="760" t="s">
        <v>846</v>
      </c>
      <c r="V1116" s="762" t="s">
        <v>846</v>
      </c>
      <c r="W1116" s="760" t="s">
        <v>846</v>
      </c>
      <c r="X1116" s="760" t="s">
        <v>971</v>
      </c>
      <c r="Y1116" s="763" t="s">
        <v>3265</v>
      </c>
    </row>
    <row r="1117" spans="1:25" s="158" customFormat="1">
      <c r="A1117" s="759">
        <v>2023</v>
      </c>
      <c r="B1117" s="760" t="s">
        <v>5679</v>
      </c>
      <c r="C1117" s="760" t="s">
        <v>1656</v>
      </c>
      <c r="D1117" s="760" t="s">
        <v>3259</v>
      </c>
      <c r="E1117" s="760" t="s">
        <v>3183</v>
      </c>
      <c r="F1117" s="760" t="s">
        <v>1654</v>
      </c>
      <c r="G1117" s="760">
        <v>14400000</v>
      </c>
      <c r="H1117" s="760">
        <v>14400000</v>
      </c>
      <c r="I1117" s="760" t="s">
        <v>846</v>
      </c>
      <c r="J1117" s="760" t="s">
        <v>846</v>
      </c>
      <c r="K1117" s="760" t="s">
        <v>3261</v>
      </c>
      <c r="L1117" s="761">
        <v>45117</v>
      </c>
      <c r="M1117" s="761">
        <v>45300</v>
      </c>
      <c r="N1117" s="760">
        <v>0</v>
      </c>
      <c r="O1117" s="760">
        <v>0</v>
      </c>
      <c r="P1117" s="760" t="s">
        <v>338</v>
      </c>
      <c r="Q1117" s="760" t="s">
        <v>846</v>
      </c>
      <c r="R1117" s="760" t="s">
        <v>846</v>
      </c>
      <c r="S1117" s="761">
        <v>45473</v>
      </c>
      <c r="T1117" s="760" t="s">
        <v>3803</v>
      </c>
      <c r="U1117" s="760" t="s">
        <v>846</v>
      </c>
      <c r="V1117" s="762" t="s">
        <v>846</v>
      </c>
      <c r="W1117" s="760" t="s">
        <v>846</v>
      </c>
      <c r="X1117" s="760" t="s">
        <v>3273</v>
      </c>
      <c r="Y1117" s="763" t="s">
        <v>3265</v>
      </c>
    </row>
    <row r="1118" spans="1:25" s="158" customFormat="1">
      <c r="A1118" s="759">
        <v>2023</v>
      </c>
      <c r="B1118" s="760" t="s">
        <v>5680</v>
      </c>
      <c r="C1118" s="760" t="s">
        <v>1658</v>
      </c>
      <c r="D1118" s="760" t="s">
        <v>3259</v>
      </c>
      <c r="E1118" s="760" t="s">
        <v>3183</v>
      </c>
      <c r="F1118" s="760" t="s">
        <v>339</v>
      </c>
      <c r="G1118" s="760">
        <v>20313000</v>
      </c>
      <c r="H1118" s="760">
        <v>20313000</v>
      </c>
      <c r="I1118" s="760" t="s">
        <v>846</v>
      </c>
      <c r="J1118" s="760" t="s">
        <v>846</v>
      </c>
      <c r="K1118" s="760" t="s">
        <v>4024</v>
      </c>
      <c r="L1118" s="761">
        <v>45112</v>
      </c>
      <c r="M1118" s="761">
        <v>45249</v>
      </c>
      <c r="N1118" s="760">
        <v>6771000</v>
      </c>
      <c r="O1118" s="760">
        <v>45</v>
      </c>
      <c r="P1118" s="760" t="s">
        <v>338</v>
      </c>
      <c r="Q1118" s="760" t="s">
        <v>846</v>
      </c>
      <c r="R1118" s="760" t="s">
        <v>846</v>
      </c>
      <c r="S1118" s="761">
        <v>45422</v>
      </c>
      <c r="T1118" s="760" t="s">
        <v>3803</v>
      </c>
      <c r="U1118" s="760" t="s">
        <v>846</v>
      </c>
      <c r="V1118" s="762" t="s">
        <v>846</v>
      </c>
      <c r="W1118" s="760" t="s">
        <v>846</v>
      </c>
      <c r="X1118" s="760" t="s">
        <v>3273</v>
      </c>
      <c r="Y1118" s="763" t="s">
        <v>3265</v>
      </c>
    </row>
    <row r="1119" spans="1:25" s="158" customFormat="1">
      <c r="A1119" s="759">
        <v>2023</v>
      </c>
      <c r="B1119" s="760" t="s">
        <v>5681</v>
      </c>
      <c r="C1119" s="760" t="s">
        <v>1661</v>
      </c>
      <c r="D1119" s="760" t="s">
        <v>3259</v>
      </c>
      <c r="E1119" s="760" t="s">
        <v>3183</v>
      </c>
      <c r="F1119" s="760" t="s">
        <v>5682</v>
      </c>
      <c r="G1119" s="760">
        <v>41480000</v>
      </c>
      <c r="H1119" s="760">
        <v>41480000</v>
      </c>
      <c r="I1119" s="760" t="s">
        <v>846</v>
      </c>
      <c r="J1119" s="760" t="s">
        <v>846</v>
      </c>
      <c r="K1119" s="760" t="s">
        <v>5683</v>
      </c>
      <c r="L1119" s="761">
        <v>45103</v>
      </c>
      <c r="M1119" s="761">
        <v>45351</v>
      </c>
      <c r="N1119" s="760">
        <v>10880000</v>
      </c>
      <c r="O1119" s="760">
        <v>64</v>
      </c>
      <c r="P1119" s="760" t="s">
        <v>3542</v>
      </c>
      <c r="Q1119" s="760" t="s">
        <v>846</v>
      </c>
      <c r="R1119" s="760" t="s">
        <v>846</v>
      </c>
      <c r="S1119" s="761">
        <v>45478</v>
      </c>
      <c r="T1119" s="760" t="s">
        <v>3803</v>
      </c>
      <c r="U1119" s="760" t="s">
        <v>846</v>
      </c>
      <c r="V1119" s="762" t="s">
        <v>846</v>
      </c>
      <c r="W1119" s="760" t="s">
        <v>846</v>
      </c>
      <c r="X1119" s="760" t="s">
        <v>3273</v>
      </c>
      <c r="Y1119" s="763" t="s">
        <v>3265</v>
      </c>
    </row>
    <row r="1120" spans="1:25" s="158" customFormat="1">
      <c r="A1120" s="759">
        <v>2023</v>
      </c>
      <c r="B1120" s="760" t="s">
        <v>5684</v>
      </c>
      <c r="C1120" s="760" t="s">
        <v>1665</v>
      </c>
      <c r="D1120" s="760" t="s">
        <v>3259</v>
      </c>
      <c r="E1120" s="760" t="s">
        <v>3183</v>
      </c>
      <c r="F1120" s="760" t="s">
        <v>1663</v>
      </c>
      <c r="G1120" s="760">
        <v>40500000</v>
      </c>
      <c r="H1120" s="760">
        <v>40500000</v>
      </c>
      <c r="I1120" s="760" t="s">
        <v>846</v>
      </c>
      <c r="J1120" s="760" t="s">
        <v>846</v>
      </c>
      <c r="K1120" s="760" t="s">
        <v>4027</v>
      </c>
      <c r="L1120" s="761">
        <v>45111</v>
      </c>
      <c r="M1120" s="761">
        <v>45385</v>
      </c>
      <c r="N1120" s="760">
        <v>13500000</v>
      </c>
      <c r="O1120" s="760">
        <v>90</v>
      </c>
      <c r="P1120" s="760" t="s">
        <v>1428</v>
      </c>
      <c r="Q1120" s="760" t="s">
        <v>846</v>
      </c>
      <c r="R1120" s="760" t="s">
        <v>846</v>
      </c>
      <c r="S1120" s="761">
        <v>45534</v>
      </c>
      <c r="T1120" s="760" t="s">
        <v>3803</v>
      </c>
      <c r="U1120" s="760" t="s">
        <v>846</v>
      </c>
      <c r="V1120" s="762" t="s">
        <v>846</v>
      </c>
      <c r="W1120" s="760" t="s">
        <v>846</v>
      </c>
      <c r="X1120" s="760" t="s">
        <v>971</v>
      </c>
      <c r="Y1120" s="763" t="s">
        <v>3265</v>
      </c>
    </row>
    <row r="1121" spans="1:25" s="158" customFormat="1">
      <c r="A1121" s="759">
        <v>2023</v>
      </c>
      <c r="B1121" s="760" t="s">
        <v>5685</v>
      </c>
      <c r="C1121" s="760" t="s">
        <v>1667</v>
      </c>
      <c r="D1121" s="760" t="s">
        <v>3259</v>
      </c>
      <c r="E1121" s="760" t="s">
        <v>3183</v>
      </c>
      <c r="F1121" s="760" t="s">
        <v>114</v>
      </c>
      <c r="G1121" s="760">
        <v>16200000</v>
      </c>
      <c r="H1121" s="760">
        <v>16200000</v>
      </c>
      <c r="I1121" s="760" t="s">
        <v>846</v>
      </c>
      <c r="J1121" s="760" t="s">
        <v>846</v>
      </c>
      <c r="K1121" s="760" t="s">
        <v>3261</v>
      </c>
      <c r="L1121" s="761">
        <v>45117</v>
      </c>
      <c r="M1121" s="761">
        <v>45300</v>
      </c>
      <c r="N1121" s="760">
        <v>0</v>
      </c>
      <c r="O1121" s="760">
        <v>0</v>
      </c>
      <c r="P1121" s="760" t="s">
        <v>1668</v>
      </c>
      <c r="Q1121" s="760" t="s">
        <v>846</v>
      </c>
      <c r="R1121" s="760" t="s">
        <v>846</v>
      </c>
      <c r="S1121" s="761">
        <v>45483</v>
      </c>
      <c r="T1121" s="760" t="s">
        <v>3803</v>
      </c>
      <c r="U1121" s="760" t="s">
        <v>846</v>
      </c>
      <c r="V1121" s="762" t="s">
        <v>846</v>
      </c>
      <c r="W1121" s="760" t="s">
        <v>846</v>
      </c>
      <c r="X1121" s="760" t="s">
        <v>3273</v>
      </c>
      <c r="Y1121" s="763" t="s">
        <v>3265</v>
      </c>
    </row>
    <row r="1122" spans="1:25" s="158" customFormat="1">
      <c r="A1122" s="759">
        <v>2023</v>
      </c>
      <c r="B1122" s="760" t="s">
        <v>5686</v>
      </c>
      <c r="C1122" s="760" t="s">
        <v>1670</v>
      </c>
      <c r="D1122" s="760" t="s">
        <v>3259</v>
      </c>
      <c r="E1122" s="760" t="s">
        <v>3183</v>
      </c>
      <c r="F1122" s="760" t="s">
        <v>1668</v>
      </c>
      <c r="G1122" s="760">
        <v>45000000</v>
      </c>
      <c r="H1122" s="760">
        <v>45000000</v>
      </c>
      <c r="I1122" s="760" t="s">
        <v>846</v>
      </c>
      <c r="J1122" s="760" t="s">
        <v>846</v>
      </c>
      <c r="K1122" s="760" t="s">
        <v>4027</v>
      </c>
      <c r="L1122" s="761">
        <v>45103</v>
      </c>
      <c r="M1122" s="761">
        <v>45376</v>
      </c>
      <c r="N1122" s="760">
        <v>15000000</v>
      </c>
      <c r="O1122" s="760">
        <v>90</v>
      </c>
      <c r="P1122" s="760" t="s">
        <v>56</v>
      </c>
      <c r="Q1122" s="760" t="s">
        <v>846</v>
      </c>
      <c r="R1122" s="760" t="s">
        <v>846</v>
      </c>
      <c r="S1122" s="761">
        <v>45529</v>
      </c>
      <c r="T1122" s="760" t="s">
        <v>3803</v>
      </c>
      <c r="U1122" s="760" t="s">
        <v>846</v>
      </c>
      <c r="V1122" s="762" t="s">
        <v>846</v>
      </c>
      <c r="W1122" s="760" t="s">
        <v>846</v>
      </c>
      <c r="X1122" s="760" t="s">
        <v>971</v>
      </c>
      <c r="Y1122" s="763" t="s">
        <v>3265</v>
      </c>
    </row>
    <row r="1123" spans="1:25" s="158" customFormat="1">
      <c r="A1123" s="759">
        <v>2023</v>
      </c>
      <c r="B1123" s="760" t="s">
        <v>5687</v>
      </c>
      <c r="C1123" s="760" t="s">
        <v>1672</v>
      </c>
      <c r="D1123" s="760" t="s">
        <v>3259</v>
      </c>
      <c r="E1123" s="760" t="s">
        <v>3183</v>
      </c>
      <c r="F1123" s="760" t="s">
        <v>257</v>
      </c>
      <c r="G1123" s="760">
        <v>14400000</v>
      </c>
      <c r="H1123" s="760">
        <v>14400000</v>
      </c>
      <c r="I1123" s="760" t="s">
        <v>846</v>
      </c>
      <c r="J1123" s="760" t="s">
        <v>846</v>
      </c>
      <c r="K1123" s="760" t="s">
        <v>3261</v>
      </c>
      <c r="L1123" s="761">
        <v>45117</v>
      </c>
      <c r="M1123" s="761">
        <v>45300</v>
      </c>
      <c r="N1123" s="760">
        <v>0</v>
      </c>
      <c r="O1123" s="760">
        <v>0</v>
      </c>
      <c r="P1123" s="760" t="s">
        <v>3542</v>
      </c>
      <c r="Q1123" s="760" t="s">
        <v>846</v>
      </c>
      <c r="R1123" s="760" t="s">
        <v>846</v>
      </c>
      <c r="S1123" s="761">
        <v>45483</v>
      </c>
      <c r="T1123" s="760" t="s">
        <v>3803</v>
      </c>
      <c r="U1123" s="760" t="s">
        <v>846</v>
      </c>
      <c r="V1123" s="762" t="s">
        <v>846</v>
      </c>
      <c r="W1123" s="760" t="s">
        <v>846</v>
      </c>
      <c r="X1123" s="760" t="s">
        <v>3273</v>
      </c>
      <c r="Y1123" s="763" t="s">
        <v>3265</v>
      </c>
    </row>
    <row r="1124" spans="1:25" s="158" customFormat="1">
      <c r="A1124" s="759" t="s">
        <v>3455</v>
      </c>
      <c r="B1124" s="760" t="s">
        <v>3455</v>
      </c>
      <c r="C1124" s="760" t="s">
        <v>3455</v>
      </c>
      <c r="D1124" s="760" t="s">
        <v>3455</v>
      </c>
      <c r="E1124" s="760" t="s">
        <v>3455</v>
      </c>
      <c r="F1124" s="760" t="s">
        <v>3455</v>
      </c>
      <c r="G1124" s="760" t="s">
        <v>3455</v>
      </c>
      <c r="H1124" s="760" t="s">
        <v>3455</v>
      </c>
      <c r="I1124" s="760" t="s">
        <v>3455</v>
      </c>
      <c r="J1124" s="760" t="s">
        <v>3455</v>
      </c>
      <c r="K1124" s="760" t="s">
        <v>3455</v>
      </c>
      <c r="L1124" s="761" t="s">
        <v>3455</v>
      </c>
      <c r="M1124" s="761" t="s">
        <v>3455</v>
      </c>
      <c r="N1124" s="760" t="s">
        <v>3455</v>
      </c>
      <c r="O1124" s="760" t="s">
        <v>3455</v>
      </c>
      <c r="P1124" s="760" t="s">
        <v>3455</v>
      </c>
      <c r="Q1124" s="760" t="s">
        <v>3455</v>
      </c>
      <c r="R1124" s="760" t="s">
        <v>3455</v>
      </c>
      <c r="S1124" s="761" t="s">
        <v>3455</v>
      </c>
      <c r="T1124" s="760" t="s">
        <v>3455</v>
      </c>
      <c r="U1124" s="760" t="s">
        <v>3455</v>
      </c>
      <c r="V1124" s="762" t="s">
        <v>3455</v>
      </c>
      <c r="W1124" s="760" t="s">
        <v>3455</v>
      </c>
      <c r="X1124" s="760" t="s">
        <v>3455</v>
      </c>
      <c r="Y1124" s="763" t="s">
        <v>3455</v>
      </c>
    </row>
    <row r="1125" spans="1:25" s="158" customFormat="1">
      <c r="A1125" s="759">
        <v>2023</v>
      </c>
      <c r="B1125" s="760" t="s">
        <v>5688</v>
      </c>
      <c r="C1125" s="760" t="s">
        <v>1676</v>
      </c>
      <c r="D1125" s="760" t="s">
        <v>3259</v>
      </c>
      <c r="E1125" s="760" t="s">
        <v>3183</v>
      </c>
      <c r="F1125" s="760" t="s">
        <v>1674</v>
      </c>
      <c r="G1125" s="760">
        <v>63000000</v>
      </c>
      <c r="H1125" s="760">
        <v>63000000</v>
      </c>
      <c r="I1125" s="760" t="s">
        <v>846</v>
      </c>
      <c r="J1125" s="760" t="s">
        <v>846</v>
      </c>
      <c r="K1125" s="760" t="s">
        <v>4027</v>
      </c>
      <c r="L1125" s="761">
        <v>45103</v>
      </c>
      <c r="M1125" s="761">
        <v>45376</v>
      </c>
      <c r="N1125" s="760">
        <v>21000000</v>
      </c>
      <c r="O1125" s="760">
        <v>90</v>
      </c>
      <c r="P1125" s="760" t="s">
        <v>180</v>
      </c>
      <c r="Q1125" s="760" t="s">
        <v>846</v>
      </c>
      <c r="R1125" s="760" t="s">
        <v>846</v>
      </c>
      <c r="S1125" s="761">
        <v>45493</v>
      </c>
      <c r="T1125" s="760" t="s">
        <v>3803</v>
      </c>
      <c r="U1125" s="760" t="s">
        <v>846</v>
      </c>
      <c r="V1125" s="762" t="s">
        <v>846</v>
      </c>
      <c r="W1125" s="760" t="s">
        <v>846</v>
      </c>
      <c r="X1125" s="760" t="s">
        <v>971</v>
      </c>
      <c r="Y1125" s="763" t="s">
        <v>3265</v>
      </c>
    </row>
    <row r="1126" spans="1:25" s="158" customFormat="1">
      <c r="A1126" s="759">
        <v>2023</v>
      </c>
      <c r="B1126" s="760" t="s">
        <v>5654</v>
      </c>
      <c r="C1126" s="760" t="s">
        <v>1623</v>
      </c>
      <c r="D1126" s="760" t="s">
        <v>3259</v>
      </c>
      <c r="E1126" s="760" t="s">
        <v>3183</v>
      </c>
      <c r="F1126" s="760" t="s">
        <v>1677</v>
      </c>
      <c r="G1126" s="760">
        <v>2886000</v>
      </c>
      <c r="H1126" s="760">
        <v>2886000</v>
      </c>
      <c r="I1126" s="760" t="s">
        <v>846</v>
      </c>
      <c r="J1126" s="760" t="s">
        <v>846</v>
      </c>
      <c r="K1126" s="760" t="s">
        <v>3873</v>
      </c>
      <c r="L1126" s="761">
        <v>45201</v>
      </c>
      <c r="M1126" s="761">
        <v>45261</v>
      </c>
      <c r="N1126" s="760">
        <v>0</v>
      </c>
      <c r="O1126" s="760">
        <v>0</v>
      </c>
      <c r="P1126" s="760" t="s">
        <v>338</v>
      </c>
      <c r="Q1126" s="760" t="s">
        <v>846</v>
      </c>
      <c r="R1126" s="760" t="s">
        <v>846</v>
      </c>
      <c r="S1126" s="761">
        <v>45431</v>
      </c>
      <c r="T1126" s="760" t="s">
        <v>3803</v>
      </c>
      <c r="U1126" s="760" t="s">
        <v>846</v>
      </c>
      <c r="V1126" s="762" t="s">
        <v>846</v>
      </c>
      <c r="W1126" s="760" t="s">
        <v>846</v>
      </c>
      <c r="X1126" s="760" t="s">
        <v>3273</v>
      </c>
      <c r="Y1126" s="763" t="s">
        <v>3265</v>
      </c>
    </row>
    <row r="1127" spans="1:25" s="158" customFormat="1">
      <c r="A1127" s="759">
        <v>2023</v>
      </c>
      <c r="B1127" s="760" t="s">
        <v>5654</v>
      </c>
      <c r="C1127" s="760" t="s">
        <v>1623</v>
      </c>
      <c r="D1127" s="760" t="s">
        <v>3259</v>
      </c>
      <c r="E1127" s="760" t="s">
        <v>3183</v>
      </c>
      <c r="F1127" s="760" t="s">
        <v>1679</v>
      </c>
      <c r="G1127" s="760">
        <v>2886000</v>
      </c>
      <c r="H1127" s="760">
        <v>2886000</v>
      </c>
      <c r="I1127" s="760" t="s">
        <v>846</v>
      </c>
      <c r="J1127" s="760" t="s">
        <v>846</v>
      </c>
      <c r="K1127" s="760" t="s">
        <v>3873</v>
      </c>
      <c r="L1127" s="761">
        <v>45201</v>
      </c>
      <c r="M1127" s="761">
        <v>45261</v>
      </c>
      <c r="N1127" s="760">
        <v>0</v>
      </c>
      <c r="O1127" s="760">
        <v>0</v>
      </c>
      <c r="P1127" s="760" t="s">
        <v>338</v>
      </c>
      <c r="Q1127" s="760" t="s">
        <v>846</v>
      </c>
      <c r="R1127" s="760" t="s">
        <v>846</v>
      </c>
      <c r="S1127" s="761">
        <v>45443</v>
      </c>
      <c r="T1127" s="760" t="s">
        <v>3803</v>
      </c>
      <c r="U1127" s="760" t="s">
        <v>846</v>
      </c>
      <c r="V1127" s="762" t="s">
        <v>846</v>
      </c>
      <c r="W1127" s="760" t="s">
        <v>846</v>
      </c>
      <c r="X1127" s="760" t="s">
        <v>3273</v>
      </c>
      <c r="Y1127" s="763" t="s">
        <v>3265</v>
      </c>
    </row>
    <row r="1128" spans="1:25" s="158" customFormat="1">
      <c r="A1128" s="759">
        <v>2023</v>
      </c>
      <c r="B1128" s="760" t="s">
        <v>5654</v>
      </c>
      <c r="C1128" s="760" t="s">
        <v>1683</v>
      </c>
      <c r="D1128" s="760" t="s">
        <v>3259</v>
      </c>
      <c r="E1128" s="760" t="s">
        <v>3183</v>
      </c>
      <c r="F1128" s="760" t="s">
        <v>1681</v>
      </c>
      <c r="G1128" s="760">
        <v>4232800</v>
      </c>
      <c r="H1128" s="760">
        <v>4232800</v>
      </c>
      <c r="I1128" s="760" t="s">
        <v>846</v>
      </c>
      <c r="J1128" s="760" t="s">
        <v>846</v>
      </c>
      <c r="K1128" s="760" t="s">
        <v>5689</v>
      </c>
      <c r="L1128" s="761">
        <v>45201</v>
      </c>
      <c r="M1128" s="761">
        <v>45289</v>
      </c>
      <c r="N1128" s="760">
        <v>1346800</v>
      </c>
      <c r="O1128" s="760">
        <v>28</v>
      </c>
      <c r="P1128" s="760" t="s">
        <v>338</v>
      </c>
      <c r="Q1128" s="760" t="s">
        <v>846</v>
      </c>
      <c r="R1128" s="760" t="s">
        <v>846</v>
      </c>
      <c r="S1128" s="761">
        <v>45473</v>
      </c>
      <c r="T1128" s="760" t="s">
        <v>3803</v>
      </c>
      <c r="U1128" s="760" t="s">
        <v>846</v>
      </c>
      <c r="V1128" s="762" t="s">
        <v>846</v>
      </c>
      <c r="W1128" s="760" t="s">
        <v>846</v>
      </c>
      <c r="X1128" s="760" t="s">
        <v>3273</v>
      </c>
      <c r="Y1128" s="763" t="s">
        <v>3265</v>
      </c>
    </row>
    <row r="1129" spans="1:25" s="158" customFormat="1">
      <c r="A1129" s="759">
        <v>2023</v>
      </c>
      <c r="B1129" s="760" t="s">
        <v>5654</v>
      </c>
      <c r="C1129" s="760" t="s">
        <v>1623</v>
      </c>
      <c r="D1129" s="760" t="s">
        <v>3259</v>
      </c>
      <c r="E1129" s="760" t="s">
        <v>3183</v>
      </c>
      <c r="F1129" s="760" t="s">
        <v>1684</v>
      </c>
      <c r="G1129" s="760">
        <v>2886000</v>
      </c>
      <c r="H1129" s="760">
        <v>2886000</v>
      </c>
      <c r="I1129" s="760" t="s">
        <v>846</v>
      </c>
      <c r="J1129" s="760" t="s">
        <v>846</v>
      </c>
      <c r="K1129" s="760" t="s">
        <v>3873</v>
      </c>
      <c r="L1129" s="761">
        <v>45201</v>
      </c>
      <c r="M1129" s="761">
        <v>45261</v>
      </c>
      <c r="N1129" s="760">
        <v>0</v>
      </c>
      <c r="O1129" s="760">
        <v>0</v>
      </c>
      <c r="P1129" s="760" t="s">
        <v>338</v>
      </c>
      <c r="Q1129" s="760" t="s">
        <v>846</v>
      </c>
      <c r="R1129" s="760" t="s">
        <v>846</v>
      </c>
      <c r="S1129" s="761">
        <v>45443</v>
      </c>
      <c r="T1129" s="760" t="s">
        <v>3803</v>
      </c>
      <c r="U1129" s="760" t="s">
        <v>846</v>
      </c>
      <c r="V1129" s="762" t="s">
        <v>846</v>
      </c>
      <c r="W1129" s="760" t="s">
        <v>846</v>
      </c>
      <c r="X1129" s="760" t="s">
        <v>3273</v>
      </c>
      <c r="Y1129" s="763" t="s">
        <v>3265</v>
      </c>
    </row>
    <row r="1130" spans="1:25" s="158" customFormat="1">
      <c r="A1130" s="759">
        <v>2023</v>
      </c>
      <c r="B1130" s="760" t="s">
        <v>5654</v>
      </c>
      <c r="C1130" s="760" t="s">
        <v>1623</v>
      </c>
      <c r="D1130" s="760" t="s">
        <v>3259</v>
      </c>
      <c r="E1130" s="760" t="s">
        <v>3183</v>
      </c>
      <c r="F1130" s="760" t="s">
        <v>1686</v>
      </c>
      <c r="G1130" s="760">
        <v>2886000</v>
      </c>
      <c r="H1130" s="760">
        <v>2886000</v>
      </c>
      <c r="I1130" s="760" t="s">
        <v>846</v>
      </c>
      <c r="J1130" s="760" t="s">
        <v>846</v>
      </c>
      <c r="K1130" s="760" t="s">
        <v>3873</v>
      </c>
      <c r="L1130" s="761">
        <v>45201</v>
      </c>
      <c r="M1130" s="761">
        <v>45261</v>
      </c>
      <c r="N1130" s="760">
        <v>0</v>
      </c>
      <c r="O1130" s="760">
        <v>0</v>
      </c>
      <c r="P1130" s="760" t="s">
        <v>338</v>
      </c>
      <c r="Q1130" s="760" t="s">
        <v>846</v>
      </c>
      <c r="R1130" s="760" t="s">
        <v>846</v>
      </c>
      <c r="S1130" s="761">
        <v>45443</v>
      </c>
      <c r="T1130" s="760" t="s">
        <v>3803</v>
      </c>
      <c r="U1130" s="760" t="s">
        <v>846</v>
      </c>
      <c r="V1130" s="762" t="s">
        <v>846</v>
      </c>
      <c r="W1130" s="760" t="s">
        <v>846</v>
      </c>
      <c r="X1130" s="760" t="s">
        <v>3273</v>
      </c>
      <c r="Y1130" s="763" t="s">
        <v>3265</v>
      </c>
    </row>
    <row r="1131" spans="1:25" s="158" customFormat="1">
      <c r="A1131" s="759">
        <v>2023</v>
      </c>
      <c r="B1131" s="760" t="s">
        <v>5680</v>
      </c>
      <c r="C1131" s="760" t="s">
        <v>1658</v>
      </c>
      <c r="D1131" s="760" t="s">
        <v>3259</v>
      </c>
      <c r="E1131" s="760" t="s">
        <v>3183</v>
      </c>
      <c r="F1131" s="760" t="s">
        <v>5690</v>
      </c>
      <c r="G1131" s="760">
        <v>15799000</v>
      </c>
      <c r="H1131" s="760">
        <v>15799000</v>
      </c>
      <c r="I1131" s="760" t="s">
        <v>846</v>
      </c>
      <c r="J1131" s="760" t="s">
        <v>846</v>
      </c>
      <c r="K1131" s="760" t="s">
        <v>4469</v>
      </c>
      <c r="L1131" s="761">
        <v>45112</v>
      </c>
      <c r="M1131" s="761">
        <v>45199</v>
      </c>
      <c r="N1131" s="760">
        <v>2257000</v>
      </c>
      <c r="O1131" s="760">
        <v>15</v>
      </c>
      <c r="P1131" s="760" t="s">
        <v>338</v>
      </c>
      <c r="Q1131" s="760" t="s">
        <v>846</v>
      </c>
      <c r="R1131" s="760" t="s">
        <v>846</v>
      </c>
      <c r="S1131" s="761">
        <v>45412</v>
      </c>
      <c r="T1131" s="760" t="s">
        <v>3803</v>
      </c>
      <c r="U1131" s="760" t="s">
        <v>846</v>
      </c>
      <c r="V1131" s="762" t="s">
        <v>846</v>
      </c>
      <c r="W1131" s="760" t="s">
        <v>846</v>
      </c>
      <c r="X1131" s="760" t="s">
        <v>3264</v>
      </c>
      <c r="Y1131" s="763" t="s">
        <v>3265</v>
      </c>
    </row>
    <row r="1132" spans="1:25" s="158" customFormat="1">
      <c r="A1132" s="759">
        <v>2023</v>
      </c>
      <c r="B1132" s="760" t="s">
        <v>5655</v>
      </c>
      <c r="C1132" s="760" t="s">
        <v>1626</v>
      </c>
      <c r="D1132" s="760" t="s">
        <v>3259</v>
      </c>
      <c r="E1132" s="760" t="s">
        <v>3183</v>
      </c>
      <c r="F1132" s="760" t="s">
        <v>1688</v>
      </c>
      <c r="G1132" s="760">
        <v>16200000</v>
      </c>
      <c r="H1132" s="760">
        <v>16200000</v>
      </c>
      <c r="I1132" s="760" t="s">
        <v>846</v>
      </c>
      <c r="J1132" s="760" t="s">
        <v>846</v>
      </c>
      <c r="K1132" s="760" t="s">
        <v>3261</v>
      </c>
      <c r="L1132" s="761">
        <v>45111</v>
      </c>
      <c r="M1132" s="761">
        <v>45294</v>
      </c>
      <c r="N1132" s="760">
        <v>0</v>
      </c>
      <c r="O1132" s="760">
        <v>0</v>
      </c>
      <c r="P1132" s="760" t="s">
        <v>318</v>
      </c>
      <c r="Q1132" s="760" t="s">
        <v>846</v>
      </c>
      <c r="R1132" s="760" t="s">
        <v>846</v>
      </c>
      <c r="S1132" s="761">
        <v>45478</v>
      </c>
      <c r="T1132" s="760" t="s">
        <v>3803</v>
      </c>
      <c r="U1132" s="760" t="s">
        <v>846</v>
      </c>
      <c r="V1132" s="762" t="s">
        <v>846</v>
      </c>
      <c r="W1132" s="760" t="s">
        <v>846</v>
      </c>
      <c r="X1132" s="760" t="s">
        <v>3273</v>
      </c>
      <c r="Y1132" s="763" t="s">
        <v>3265</v>
      </c>
    </row>
    <row r="1133" spans="1:25" s="158" customFormat="1">
      <c r="A1133" s="759">
        <v>2023</v>
      </c>
      <c r="B1133" s="760" t="s">
        <v>5655</v>
      </c>
      <c r="C1133" s="760" t="s">
        <v>1692</v>
      </c>
      <c r="D1133" s="760" t="s">
        <v>3259</v>
      </c>
      <c r="E1133" s="760" t="s">
        <v>3183</v>
      </c>
      <c r="F1133" s="760" t="s">
        <v>1690</v>
      </c>
      <c r="G1133" s="760">
        <v>24300000</v>
      </c>
      <c r="H1133" s="760">
        <v>24300000</v>
      </c>
      <c r="I1133" s="760" t="s">
        <v>846</v>
      </c>
      <c r="J1133" s="760" t="s">
        <v>846</v>
      </c>
      <c r="K1133" s="760" t="s">
        <v>4027</v>
      </c>
      <c r="L1133" s="761">
        <v>45111</v>
      </c>
      <c r="M1133" s="761">
        <v>45385</v>
      </c>
      <c r="N1133" s="760">
        <v>8100000</v>
      </c>
      <c r="O1133" s="760">
        <v>90</v>
      </c>
      <c r="P1133" s="760" t="s">
        <v>228</v>
      </c>
      <c r="Q1133" s="760" t="s">
        <v>846</v>
      </c>
      <c r="R1133" s="760" t="s">
        <v>846</v>
      </c>
      <c r="S1133" s="761">
        <v>45483</v>
      </c>
      <c r="T1133" s="760" t="s">
        <v>3803</v>
      </c>
      <c r="U1133" s="760" t="s">
        <v>846</v>
      </c>
      <c r="V1133" s="762" t="s">
        <v>846</v>
      </c>
      <c r="W1133" s="760" t="s">
        <v>846</v>
      </c>
      <c r="X1133" s="760" t="s">
        <v>971</v>
      </c>
      <c r="Y1133" s="763" t="s">
        <v>3265</v>
      </c>
    </row>
    <row r="1134" spans="1:25" s="158" customFormat="1">
      <c r="A1134" s="759">
        <v>2023</v>
      </c>
      <c r="B1134" s="760" t="s">
        <v>5655</v>
      </c>
      <c r="C1134" s="760" t="s">
        <v>1626</v>
      </c>
      <c r="D1134" s="760" t="s">
        <v>3259</v>
      </c>
      <c r="E1134" s="760" t="s">
        <v>3183</v>
      </c>
      <c r="F1134" s="760" t="s">
        <v>1693</v>
      </c>
      <c r="G1134" s="760">
        <v>24210000</v>
      </c>
      <c r="H1134" s="760">
        <v>24210000</v>
      </c>
      <c r="I1134" s="760" t="s">
        <v>846</v>
      </c>
      <c r="J1134" s="760" t="s">
        <v>846</v>
      </c>
      <c r="K1134" s="760" t="s">
        <v>5691</v>
      </c>
      <c r="L1134" s="761">
        <v>45111</v>
      </c>
      <c r="M1134" s="761">
        <v>45353</v>
      </c>
      <c r="N1134" s="760">
        <v>8010000</v>
      </c>
      <c r="O1134" s="760">
        <v>89</v>
      </c>
      <c r="P1134" s="760" t="s">
        <v>1574</v>
      </c>
      <c r="Q1134" s="760" t="s">
        <v>846</v>
      </c>
      <c r="R1134" s="760" t="s">
        <v>846</v>
      </c>
      <c r="S1134" s="761">
        <v>45577</v>
      </c>
      <c r="T1134" s="760" t="s">
        <v>3803</v>
      </c>
      <c r="U1134" s="760" t="s">
        <v>846</v>
      </c>
      <c r="V1134" s="762" t="s">
        <v>846</v>
      </c>
      <c r="W1134" s="760" t="s">
        <v>846</v>
      </c>
      <c r="X1134" s="760" t="s">
        <v>3273</v>
      </c>
      <c r="Y1134" s="763" t="s">
        <v>3265</v>
      </c>
    </row>
    <row r="1135" spans="1:25" s="158" customFormat="1">
      <c r="A1135" s="759">
        <v>2023</v>
      </c>
      <c r="B1135" s="760" t="s">
        <v>5654</v>
      </c>
      <c r="C1135" s="760" t="s">
        <v>1623</v>
      </c>
      <c r="D1135" s="760" t="s">
        <v>3259</v>
      </c>
      <c r="E1135" s="760" t="s">
        <v>3183</v>
      </c>
      <c r="F1135" s="760" t="s">
        <v>1695</v>
      </c>
      <c r="G1135" s="760">
        <v>2886000</v>
      </c>
      <c r="H1135" s="760">
        <v>2886000</v>
      </c>
      <c r="I1135" s="760" t="s">
        <v>846</v>
      </c>
      <c r="J1135" s="760" t="s">
        <v>846</v>
      </c>
      <c r="K1135" s="760" t="s">
        <v>3873</v>
      </c>
      <c r="L1135" s="761">
        <v>45201</v>
      </c>
      <c r="M1135" s="761">
        <v>45261</v>
      </c>
      <c r="N1135" s="760">
        <v>0</v>
      </c>
      <c r="O1135" s="760">
        <v>0</v>
      </c>
      <c r="P1135" s="760" t="s">
        <v>338</v>
      </c>
      <c r="Q1135" s="760" t="s">
        <v>846</v>
      </c>
      <c r="R1135" s="760" t="s">
        <v>846</v>
      </c>
      <c r="S1135" s="761">
        <v>45444</v>
      </c>
      <c r="T1135" s="760" t="s">
        <v>3803</v>
      </c>
      <c r="U1135" s="760" t="s">
        <v>846</v>
      </c>
      <c r="V1135" s="762" t="s">
        <v>846</v>
      </c>
      <c r="W1135" s="760" t="s">
        <v>846</v>
      </c>
      <c r="X1135" s="760" t="s">
        <v>3273</v>
      </c>
      <c r="Y1135" s="763" t="s">
        <v>3265</v>
      </c>
    </row>
    <row r="1136" spans="1:25" s="158" customFormat="1">
      <c r="A1136" s="759">
        <v>2023</v>
      </c>
      <c r="B1136" s="760" t="s">
        <v>5692</v>
      </c>
      <c r="C1136" s="760" t="s">
        <v>1699</v>
      </c>
      <c r="D1136" s="760" t="s">
        <v>3259</v>
      </c>
      <c r="E1136" s="760" t="s">
        <v>3183</v>
      </c>
      <c r="F1136" s="760" t="s">
        <v>1697</v>
      </c>
      <c r="G1136" s="760">
        <v>40800000</v>
      </c>
      <c r="H1136" s="760">
        <v>40800000</v>
      </c>
      <c r="I1136" s="760" t="s">
        <v>846</v>
      </c>
      <c r="J1136" s="760" t="s">
        <v>846</v>
      </c>
      <c r="K1136" s="760" t="s">
        <v>5693</v>
      </c>
      <c r="L1136" s="761">
        <v>45120</v>
      </c>
      <c r="M1136" s="761">
        <v>45378</v>
      </c>
      <c r="N1136" s="760">
        <v>12000000</v>
      </c>
      <c r="O1136" s="760">
        <v>75</v>
      </c>
      <c r="P1136" s="760" t="s">
        <v>3542</v>
      </c>
      <c r="Q1136" s="760" t="s">
        <v>846</v>
      </c>
      <c r="R1136" s="760" t="s">
        <v>846</v>
      </c>
      <c r="S1136" s="761">
        <v>45477</v>
      </c>
      <c r="T1136" s="760" t="s">
        <v>3803</v>
      </c>
      <c r="U1136" s="760" t="s">
        <v>846</v>
      </c>
      <c r="V1136" s="762" t="s">
        <v>846</v>
      </c>
      <c r="W1136" s="760" t="s">
        <v>846</v>
      </c>
      <c r="X1136" s="760" t="s">
        <v>971</v>
      </c>
      <c r="Y1136" s="763" t="s">
        <v>3265</v>
      </c>
    </row>
    <row r="1137" spans="1:25" s="158" customFormat="1">
      <c r="A1137" s="759">
        <v>2023</v>
      </c>
      <c r="B1137" s="760" t="s">
        <v>5694</v>
      </c>
      <c r="C1137" s="760" t="s">
        <v>1699</v>
      </c>
      <c r="D1137" s="760" t="s">
        <v>3259</v>
      </c>
      <c r="E1137" s="760" t="s">
        <v>3183</v>
      </c>
      <c r="F1137" s="760" t="s">
        <v>1700</v>
      </c>
      <c r="G1137" s="760">
        <v>45050000</v>
      </c>
      <c r="H1137" s="760">
        <v>45050000</v>
      </c>
      <c r="I1137" s="760" t="s">
        <v>846</v>
      </c>
      <c r="J1137" s="760" t="s">
        <v>846</v>
      </c>
      <c r="K1137" s="760" t="s">
        <v>5693</v>
      </c>
      <c r="L1137" s="761">
        <v>45121</v>
      </c>
      <c r="M1137" s="761">
        <v>45379</v>
      </c>
      <c r="N1137" s="760">
        <v>13250000</v>
      </c>
      <c r="O1137" s="760">
        <v>75</v>
      </c>
      <c r="P1137" s="760" t="s">
        <v>3542</v>
      </c>
      <c r="Q1137" s="760" t="s">
        <v>846</v>
      </c>
      <c r="R1137" s="760" t="s">
        <v>846</v>
      </c>
      <c r="S1137" s="761">
        <v>45597</v>
      </c>
      <c r="T1137" s="760" t="s">
        <v>3803</v>
      </c>
      <c r="U1137" s="760" t="s">
        <v>846</v>
      </c>
      <c r="V1137" s="762" t="s">
        <v>846</v>
      </c>
      <c r="W1137" s="760" t="s">
        <v>846</v>
      </c>
      <c r="X1137" s="760" t="s">
        <v>971</v>
      </c>
      <c r="Y1137" s="763" t="s">
        <v>3265</v>
      </c>
    </row>
    <row r="1138" spans="1:25" s="158" customFormat="1">
      <c r="A1138" s="759">
        <v>2023</v>
      </c>
      <c r="B1138" s="760" t="s">
        <v>5695</v>
      </c>
      <c r="C1138" s="760" t="s">
        <v>1704</v>
      </c>
      <c r="D1138" s="760" t="s">
        <v>3259</v>
      </c>
      <c r="E1138" s="760" t="s">
        <v>3183</v>
      </c>
      <c r="F1138" s="760" t="s">
        <v>1702</v>
      </c>
      <c r="G1138" s="760">
        <v>14400000</v>
      </c>
      <c r="H1138" s="760">
        <v>14400000</v>
      </c>
      <c r="I1138" s="760" t="s">
        <v>846</v>
      </c>
      <c r="J1138" s="760" t="s">
        <v>846</v>
      </c>
      <c r="K1138" s="760" t="s">
        <v>3261</v>
      </c>
      <c r="L1138" s="761">
        <v>45117</v>
      </c>
      <c r="M1138" s="761">
        <v>45300</v>
      </c>
      <c r="N1138" s="760">
        <v>0</v>
      </c>
      <c r="O1138" s="760">
        <v>0</v>
      </c>
      <c r="P1138" s="760" t="s">
        <v>121</v>
      </c>
      <c r="Q1138" s="760" t="s">
        <v>846</v>
      </c>
      <c r="R1138" s="760" t="s">
        <v>846</v>
      </c>
      <c r="S1138" s="761">
        <v>45481</v>
      </c>
      <c r="T1138" s="760" t="s">
        <v>3803</v>
      </c>
      <c r="U1138" s="760" t="s">
        <v>846</v>
      </c>
      <c r="V1138" s="762" t="s">
        <v>846</v>
      </c>
      <c r="W1138" s="760" t="s">
        <v>846</v>
      </c>
      <c r="X1138" s="760" t="s">
        <v>3273</v>
      </c>
      <c r="Y1138" s="763" t="s">
        <v>3265</v>
      </c>
    </row>
    <row r="1139" spans="1:25" s="158" customFormat="1">
      <c r="A1139" s="759">
        <v>2023</v>
      </c>
      <c r="B1139" s="760" t="s">
        <v>5695</v>
      </c>
      <c r="C1139" s="760" t="s">
        <v>1704</v>
      </c>
      <c r="D1139" s="760" t="s">
        <v>3259</v>
      </c>
      <c r="E1139" s="760" t="s">
        <v>3183</v>
      </c>
      <c r="F1139" s="760" t="s">
        <v>1705</v>
      </c>
      <c r="G1139" s="760">
        <v>15680000</v>
      </c>
      <c r="H1139" s="760">
        <v>15680000</v>
      </c>
      <c r="I1139" s="760" t="s">
        <v>846</v>
      </c>
      <c r="J1139" s="760" t="s">
        <v>846</v>
      </c>
      <c r="K1139" s="760" t="s">
        <v>5696</v>
      </c>
      <c r="L1139" s="761">
        <v>45117</v>
      </c>
      <c r="M1139" s="761">
        <v>45316</v>
      </c>
      <c r="N1139" s="760">
        <v>1280000</v>
      </c>
      <c r="O1139" s="760">
        <v>16</v>
      </c>
      <c r="P1139" s="760" t="s">
        <v>121</v>
      </c>
      <c r="Q1139" s="760" t="s">
        <v>846</v>
      </c>
      <c r="R1139" s="760" t="s">
        <v>846</v>
      </c>
      <c r="S1139" s="761">
        <v>45484</v>
      </c>
      <c r="T1139" s="760" t="s">
        <v>3803</v>
      </c>
      <c r="U1139" s="760" t="s">
        <v>846</v>
      </c>
      <c r="V1139" s="762" t="s">
        <v>846</v>
      </c>
      <c r="W1139" s="760" t="s">
        <v>846</v>
      </c>
      <c r="X1139" s="760" t="s">
        <v>3273</v>
      </c>
      <c r="Y1139" s="763" t="s">
        <v>3265</v>
      </c>
    </row>
    <row r="1140" spans="1:25" s="158" customFormat="1">
      <c r="A1140" s="759">
        <v>2023</v>
      </c>
      <c r="B1140" s="760" t="s">
        <v>5697</v>
      </c>
      <c r="C1140" s="760" t="s">
        <v>5698</v>
      </c>
      <c r="D1140" s="760" t="s">
        <v>3259</v>
      </c>
      <c r="E1140" s="760" t="s">
        <v>3183</v>
      </c>
      <c r="F1140" s="760" t="s">
        <v>2238</v>
      </c>
      <c r="G1140" s="764" t="s">
        <v>27</v>
      </c>
      <c r="H1140" s="760">
        <v>200000000</v>
      </c>
      <c r="I1140" s="760" t="s">
        <v>846</v>
      </c>
      <c r="J1140" s="760" t="s">
        <v>846</v>
      </c>
      <c r="K1140" s="760" t="s">
        <v>3528</v>
      </c>
      <c r="L1140" s="761">
        <v>45118</v>
      </c>
      <c r="M1140" s="761">
        <v>45361</v>
      </c>
      <c r="N1140" s="760">
        <v>0</v>
      </c>
      <c r="O1140" s="760">
        <v>0</v>
      </c>
      <c r="P1140" s="760" t="s">
        <v>5699</v>
      </c>
      <c r="Q1140" s="760" t="s">
        <v>846</v>
      </c>
      <c r="R1140" s="760" t="s">
        <v>846</v>
      </c>
      <c r="S1140" s="761">
        <v>46446</v>
      </c>
      <c r="T1140" s="760" t="s">
        <v>3803</v>
      </c>
      <c r="U1140" s="760" t="s">
        <v>846</v>
      </c>
      <c r="V1140" s="762" t="s">
        <v>846</v>
      </c>
      <c r="W1140" s="760" t="s">
        <v>846</v>
      </c>
      <c r="X1140" s="760" t="s">
        <v>3273</v>
      </c>
      <c r="Y1140" s="763" t="s">
        <v>3265</v>
      </c>
    </row>
    <row r="1141" spans="1:25" s="158" customFormat="1">
      <c r="A1141" s="759">
        <v>2023</v>
      </c>
      <c r="B1141" s="760" t="s">
        <v>5700</v>
      </c>
      <c r="C1141" s="760" t="s">
        <v>1709</v>
      </c>
      <c r="D1141" s="760" t="s">
        <v>3259</v>
      </c>
      <c r="E1141" s="760" t="s">
        <v>3183</v>
      </c>
      <c r="F1141" s="760" t="s">
        <v>1707</v>
      </c>
      <c r="G1141" s="760">
        <v>45000000</v>
      </c>
      <c r="H1141" s="760">
        <v>45000000</v>
      </c>
      <c r="I1141" s="760" t="s">
        <v>846</v>
      </c>
      <c r="J1141" s="760" t="s">
        <v>846</v>
      </c>
      <c r="K1141" s="760" t="s">
        <v>4027</v>
      </c>
      <c r="L1141" s="761">
        <v>45117</v>
      </c>
      <c r="M1141" s="761">
        <v>45391</v>
      </c>
      <c r="N1141" s="760">
        <v>15000000</v>
      </c>
      <c r="O1141" s="760">
        <v>90</v>
      </c>
      <c r="P1141" s="760" t="s">
        <v>228</v>
      </c>
      <c r="Q1141" s="760" t="s">
        <v>846</v>
      </c>
      <c r="R1141" s="760" t="s">
        <v>846</v>
      </c>
      <c r="S1141" s="761">
        <v>45483</v>
      </c>
      <c r="T1141" s="760" t="s">
        <v>3803</v>
      </c>
      <c r="U1141" s="760" t="s">
        <v>846</v>
      </c>
      <c r="V1141" s="762" t="s">
        <v>846</v>
      </c>
      <c r="W1141" s="760" t="s">
        <v>846</v>
      </c>
      <c r="X1141" s="760" t="s">
        <v>971</v>
      </c>
      <c r="Y1141" s="763" t="s">
        <v>3265</v>
      </c>
    </row>
    <row r="1142" spans="1:25" s="158" customFormat="1">
      <c r="A1142" s="759">
        <v>2023</v>
      </c>
      <c r="B1142" s="760" t="s">
        <v>5701</v>
      </c>
      <c r="C1142" s="760" t="s">
        <v>1711</v>
      </c>
      <c r="D1142" s="760" t="s">
        <v>3259</v>
      </c>
      <c r="E1142" s="760" t="s">
        <v>3183</v>
      </c>
      <c r="F1142" s="760" t="s">
        <v>180</v>
      </c>
      <c r="G1142" s="760">
        <v>81000000</v>
      </c>
      <c r="H1142" s="760">
        <v>81000000</v>
      </c>
      <c r="I1142" s="760" t="s">
        <v>846</v>
      </c>
      <c r="J1142" s="760" t="s">
        <v>846</v>
      </c>
      <c r="K1142" s="760" t="s">
        <v>4027</v>
      </c>
      <c r="L1142" s="761">
        <v>45106</v>
      </c>
      <c r="M1142" s="761">
        <v>45379</v>
      </c>
      <c r="N1142" s="760">
        <v>27000000</v>
      </c>
      <c r="O1142" s="760">
        <v>90</v>
      </c>
      <c r="P1142" s="760" t="s">
        <v>3542</v>
      </c>
      <c r="Q1142" s="760" t="s">
        <v>846</v>
      </c>
      <c r="R1142" s="760" t="s">
        <v>846</v>
      </c>
      <c r="S1142" s="761">
        <v>45483</v>
      </c>
      <c r="T1142" s="760" t="s">
        <v>3803</v>
      </c>
      <c r="U1142" s="760" t="s">
        <v>846</v>
      </c>
      <c r="V1142" s="762" t="s">
        <v>846</v>
      </c>
      <c r="W1142" s="760" t="s">
        <v>846</v>
      </c>
      <c r="X1142" s="760" t="s">
        <v>971</v>
      </c>
      <c r="Y1142" s="763" t="s">
        <v>3265</v>
      </c>
    </row>
    <row r="1143" spans="1:25" s="158" customFormat="1">
      <c r="A1143" s="759">
        <v>2023</v>
      </c>
      <c r="B1143" s="760" t="s">
        <v>5702</v>
      </c>
      <c r="C1143" s="760" t="s">
        <v>1368</v>
      </c>
      <c r="D1143" s="760" t="s">
        <v>3259</v>
      </c>
      <c r="E1143" s="760" t="s">
        <v>3183</v>
      </c>
      <c r="F1143" s="760" t="s">
        <v>274</v>
      </c>
      <c r="G1143" s="760">
        <v>33600000</v>
      </c>
      <c r="H1143" s="760">
        <v>33600000</v>
      </c>
      <c r="I1143" s="760" t="s">
        <v>846</v>
      </c>
      <c r="J1143" s="760" t="s">
        <v>846</v>
      </c>
      <c r="K1143" s="760" t="s">
        <v>3537</v>
      </c>
      <c r="L1143" s="761">
        <v>45118</v>
      </c>
      <c r="M1143" s="761">
        <v>45332</v>
      </c>
      <c r="N1143" s="760">
        <v>4800000</v>
      </c>
      <c r="O1143" s="760">
        <v>30</v>
      </c>
      <c r="P1143" s="760" t="s">
        <v>5458</v>
      </c>
      <c r="Q1143" s="760" t="s">
        <v>846</v>
      </c>
      <c r="R1143" s="760" t="s">
        <v>846</v>
      </c>
      <c r="S1143" s="761">
        <v>45480</v>
      </c>
      <c r="T1143" s="760" t="s">
        <v>3803</v>
      </c>
      <c r="U1143" s="760" t="s">
        <v>846</v>
      </c>
      <c r="V1143" s="762" t="s">
        <v>846</v>
      </c>
      <c r="W1143" s="760" t="s">
        <v>846</v>
      </c>
      <c r="X1143" s="760" t="s">
        <v>3273</v>
      </c>
      <c r="Y1143" s="763" t="s">
        <v>3265</v>
      </c>
    </row>
    <row r="1144" spans="1:25" s="158" customFormat="1">
      <c r="A1144" s="759">
        <v>2023</v>
      </c>
      <c r="B1144" s="760" t="s">
        <v>5703</v>
      </c>
      <c r="C1144" s="760" t="s">
        <v>5704</v>
      </c>
      <c r="D1144" s="760" t="s">
        <v>3259</v>
      </c>
      <c r="E1144" s="760" t="s">
        <v>3183</v>
      </c>
      <c r="F1144" s="760" t="s">
        <v>5705</v>
      </c>
      <c r="G1144" s="764" t="s">
        <v>27</v>
      </c>
      <c r="H1144" s="760">
        <v>1834157760</v>
      </c>
      <c r="I1144" s="760" t="s">
        <v>846</v>
      </c>
      <c r="J1144" s="760" t="s">
        <v>846</v>
      </c>
      <c r="K1144" s="760" t="s">
        <v>3261</v>
      </c>
      <c r="L1144" s="761">
        <v>45104</v>
      </c>
      <c r="M1144" s="761">
        <v>45291</v>
      </c>
      <c r="N1144" s="760">
        <v>0</v>
      </c>
      <c r="O1144" s="760">
        <v>0</v>
      </c>
      <c r="P1144" s="760" t="s">
        <v>5706</v>
      </c>
      <c r="Q1144" s="760" t="s">
        <v>846</v>
      </c>
      <c r="R1144" s="760" t="s">
        <v>846</v>
      </c>
      <c r="S1144" s="761" t="s">
        <v>846</v>
      </c>
      <c r="T1144" s="760" t="s">
        <v>846</v>
      </c>
      <c r="U1144" s="760" t="s">
        <v>846</v>
      </c>
      <c r="V1144" s="762" t="s">
        <v>846</v>
      </c>
      <c r="W1144" s="760" t="s">
        <v>846</v>
      </c>
      <c r="X1144" s="760" t="s">
        <v>3273</v>
      </c>
      <c r="Y1144" s="763" t="s">
        <v>3265</v>
      </c>
    </row>
    <row r="1145" spans="1:25" s="158" customFormat="1">
      <c r="A1145" s="759">
        <v>2023</v>
      </c>
      <c r="B1145" s="760" t="s">
        <v>5707</v>
      </c>
      <c r="C1145" s="760" t="s">
        <v>1714</v>
      </c>
      <c r="D1145" s="760" t="s">
        <v>3259</v>
      </c>
      <c r="E1145" s="760" t="s">
        <v>3183</v>
      </c>
      <c r="F1145" s="760" t="s">
        <v>287</v>
      </c>
      <c r="G1145" s="760">
        <v>28800000</v>
      </c>
      <c r="H1145" s="760">
        <v>28800000</v>
      </c>
      <c r="I1145" s="760" t="s">
        <v>846</v>
      </c>
      <c r="J1145" s="760" t="s">
        <v>846</v>
      </c>
      <c r="K1145" s="760" t="s">
        <v>3261</v>
      </c>
      <c r="L1145" s="761">
        <v>45117</v>
      </c>
      <c r="M1145" s="761">
        <v>45300</v>
      </c>
      <c r="N1145" s="760">
        <v>0</v>
      </c>
      <c r="O1145" s="760">
        <v>0</v>
      </c>
      <c r="P1145" s="760" t="s">
        <v>5458</v>
      </c>
      <c r="Q1145" s="760" t="s">
        <v>846</v>
      </c>
      <c r="R1145" s="760" t="s">
        <v>846</v>
      </c>
      <c r="S1145" s="761">
        <v>45485</v>
      </c>
      <c r="T1145" s="760" t="s">
        <v>3803</v>
      </c>
      <c r="U1145" s="760" t="s">
        <v>846</v>
      </c>
      <c r="V1145" s="762" t="s">
        <v>846</v>
      </c>
      <c r="W1145" s="760" t="s">
        <v>846</v>
      </c>
      <c r="X1145" s="760" t="s">
        <v>3273</v>
      </c>
      <c r="Y1145" s="763" t="s">
        <v>3265</v>
      </c>
    </row>
    <row r="1146" spans="1:25" s="158" customFormat="1">
      <c r="A1146" s="759">
        <v>2023</v>
      </c>
      <c r="B1146" s="760" t="s">
        <v>5702</v>
      </c>
      <c r="C1146" s="760" t="s">
        <v>1368</v>
      </c>
      <c r="D1146" s="760" t="s">
        <v>3259</v>
      </c>
      <c r="E1146" s="760" t="s">
        <v>3183</v>
      </c>
      <c r="F1146" s="760" t="s">
        <v>1715</v>
      </c>
      <c r="G1146" s="760">
        <v>28800000</v>
      </c>
      <c r="H1146" s="760">
        <v>28800000</v>
      </c>
      <c r="I1146" s="760" t="s">
        <v>846</v>
      </c>
      <c r="J1146" s="760" t="s">
        <v>846</v>
      </c>
      <c r="K1146" s="760" t="s">
        <v>3261</v>
      </c>
      <c r="L1146" s="761">
        <v>45117</v>
      </c>
      <c r="M1146" s="761">
        <v>45300</v>
      </c>
      <c r="N1146" s="760">
        <v>0</v>
      </c>
      <c r="O1146" s="760">
        <v>0</v>
      </c>
      <c r="P1146" s="760" t="s">
        <v>5458</v>
      </c>
      <c r="Q1146" s="760" t="s">
        <v>846</v>
      </c>
      <c r="R1146" s="760" t="s">
        <v>846</v>
      </c>
      <c r="S1146" s="761">
        <v>45480</v>
      </c>
      <c r="T1146" s="760" t="s">
        <v>3803</v>
      </c>
      <c r="U1146" s="760" t="s">
        <v>846</v>
      </c>
      <c r="V1146" s="762" t="s">
        <v>846</v>
      </c>
      <c r="W1146" s="760" t="s">
        <v>846</v>
      </c>
      <c r="X1146" s="760" t="s">
        <v>3273</v>
      </c>
      <c r="Y1146" s="763" t="s">
        <v>3265</v>
      </c>
    </row>
    <row r="1147" spans="1:25" s="158" customFormat="1">
      <c r="A1147" s="759">
        <v>2023</v>
      </c>
      <c r="B1147" s="760" t="s">
        <v>5708</v>
      </c>
      <c r="C1147" s="760" t="s">
        <v>1375</v>
      </c>
      <c r="D1147" s="760" t="s">
        <v>3259</v>
      </c>
      <c r="E1147" s="760" t="s">
        <v>3183</v>
      </c>
      <c r="F1147" s="760" t="s">
        <v>1717</v>
      </c>
      <c r="G1147" s="760">
        <v>32200000</v>
      </c>
      <c r="H1147" s="760">
        <v>32200000</v>
      </c>
      <c r="I1147" s="760" t="s">
        <v>846</v>
      </c>
      <c r="J1147" s="760" t="s">
        <v>846</v>
      </c>
      <c r="K1147" s="760" t="s">
        <v>3537</v>
      </c>
      <c r="L1147" s="761">
        <v>45117</v>
      </c>
      <c r="M1147" s="761">
        <v>45331</v>
      </c>
      <c r="N1147" s="760">
        <v>4600000</v>
      </c>
      <c r="O1147" s="760">
        <v>30</v>
      </c>
      <c r="P1147" s="760" t="s">
        <v>1504</v>
      </c>
      <c r="Q1147" s="760" t="s">
        <v>846</v>
      </c>
      <c r="R1147" s="760" t="s">
        <v>846</v>
      </c>
      <c r="S1147" s="761">
        <v>45480</v>
      </c>
      <c r="T1147" s="760" t="s">
        <v>3803</v>
      </c>
      <c r="U1147" s="760" t="s">
        <v>846</v>
      </c>
      <c r="V1147" s="762" t="s">
        <v>846</v>
      </c>
      <c r="W1147" s="760" t="s">
        <v>846</v>
      </c>
      <c r="X1147" s="760" t="s">
        <v>3273</v>
      </c>
      <c r="Y1147" s="763" t="s">
        <v>3265</v>
      </c>
    </row>
    <row r="1148" spans="1:25" s="158" customFormat="1">
      <c r="A1148" s="759">
        <v>2023</v>
      </c>
      <c r="B1148" s="760" t="s">
        <v>5709</v>
      </c>
      <c r="C1148" s="760" t="s">
        <v>1542</v>
      </c>
      <c r="D1148" s="760" t="s">
        <v>3259</v>
      </c>
      <c r="E1148" s="760" t="s">
        <v>3183</v>
      </c>
      <c r="F1148" s="760" t="s">
        <v>1719</v>
      </c>
      <c r="G1148" s="760">
        <v>11286000</v>
      </c>
      <c r="H1148" s="760">
        <v>11286000</v>
      </c>
      <c r="I1148" s="760" t="s">
        <v>846</v>
      </c>
      <c r="J1148" s="760" t="s">
        <v>846</v>
      </c>
      <c r="K1148" s="760" t="s">
        <v>3261</v>
      </c>
      <c r="L1148" s="761">
        <v>45117</v>
      </c>
      <c r="M1148" s="761">
        <v>45300</v>
      </c>
      <c r="N1148" s="760">
        <v>0</v>
      </c>
      <c r="O1148" s="760">
        <v>0</v>
      </c>
      <c r="P1148" s="760" t="s">
        <v>178</v>
      </c>
      <c r="Q1148" s="760" t="s">
        <v>846</v>
      </c>
      <c r="R1148" s="760" t="s">
        <v>846</v>
      </c>
      <c r="S1148" s="761">
        <v>45504</v>
      </c>
      <c r="T1148" s="760" t="s">
        <v>3803</v>
      </c>
      <c r="U1148" s="760" t="s">
        <v>846</v>
      </c>
      <c r="V1148" s="762" t="s">
        <v>846</v>
      </c>
      <c r="W1148" s="760" t="s">
        <v>846</v>
      </c>
      <c r="X1148" s="760" t="s">
        <v>3273</v>
      </c>
      <c r="Y1148" s="763" t="s">
        <v>3265</v>
      </c>
    </row>
    <row r="1149" spans="1:25" s="158" customFormat="1">
      <c r="A1149" s="759">
        <v>2023</v>
      </c>
      <c r="B1149" s="760" t="s">
        <v>1722</v>
      </c>
      <c r="C1149" s="760" t="s">
        <v>1723</v>
      </c>
      <c r="D1149" s="760" t="s">
        <v>3259</v>
      </c>
      <c r="E1149" s="760" t="s">
        <v>3183</v>
      </c>
      <c r="F1149" s="760" t="s">
        <v>1721</v>
      </c>
      <c r="G1149" s="760">
        <v>47700000</v>
      </c>
      <c r="H1149" s="760">
        <v>47700000</v>
      </c>
      <c r="I1149" s="760" t="s">
        <v>846</v>
      </c>
      <c r="J1149" s="760" t="s">
        <v>846</v>
      </c>
      <c r="K1149" s="760" t="s">
        <v>4027</v>
      </c>
      <c r="L1149" s="761">
        <v>45117</v>
      </c>
      <c r="M1149" s="761">
        <v>45391</v>
      </c>
      <c r="N1149" s="760">
        <v>15900000</v>
      </c>
      <c r="O1149" s="760">
        <v>90</v>
      </c>
      <c r="P1149" s="760" t="s">
        <v>134</v>
      </c>
      <c r="Q1149" s="760" t="s">
        <v>846</v>
      </c>
      <c r="R1149" s="760" t="s">
        <v>846</v>
      </c>
      <c r="S1149" s="761">
        <v>45474</v>
      </c>
      <c r="T1149" s="760" t="s">
        <v>3803</v>
      </c>
      <c r="U1149" s="760" t="s">
        <v>846</v>
      </c>
      <c r="V1149" s="762" t="s">
        <v>846</v>
      </c>
      <c r="W1149" s="760" t="s">
        <v>846</v>
      </c>
      <c r="X1149" s="760" t="s">
        <v>971</v>
      </c>
      <c r="Y1149" s="763" t="s">
        <v>3265</v>
      </c>
    </row>
    <row r="1150" spans="1:25" s="158" customFormat="1">
      <c r="A1150" s="759">
        <v>2023</v>
      </c>
      <c r="B1150" s="760" t="s">
        <v>5710</v>
      </c>
      <c r="C1150" s="760" t="s">
        <v>5711</v>
      </c>
      <c r="D1150" s="760" t="s">
        <v>3526</v>
      </c>
      <c r="E1150" s="760" t="s">
        <v>3183</v>
      </c>
      <c r="F1150" s="760" t="s">
        <v>5712</v>
      </c>
      <c r="G1150" s="764" t="s">
        <v>27</v>
      </c>
      <c r="H1150" s="760">
        <v>32400000</v>
      </c>
      <c r="I1150" s="760" t="s">
        <v>846</v>
      </c>
      <c r="J1150" s="760" t="s">
        <v>846</v>
      </c>
      <c r="K1150" s="760" t="s">
        <v>3261</v>
      </c>
      <c r="L1150" s="761">
        <v>45124</v>
      </c>
      <c r="M1150" s="761">
        <v>45307</v>
      </c>
      <c r="N1150" s="760">
        <v>0</v>
      </c>
      <c r="O1150" s="760">
        <v>0</v>
      </c>
      <c r="P1150" s="760" t="s">
        <v>5713</v>
      </c>
      <c r="Q1150" s="760" t="s">
        <v>846</v>
      </c>
      <c r="R1150" s="760" t="s">
        <v>846</v>
      </c>
      <c r="S1150" s="761">
        <v>45446</v>
      </c>
      <c r="T1150" s="760" t="s">
        <v>3803</v>
      </c>
      <c r="U1150" s="760" t="s">
        <v>846</v>
      </c>
      <c r="V1150" s="762" t="s">
        <v>846</v>
      </c>
      <c r="W1150" s="760" t="s">
        <v>846</v>
      </c>
      <c r="X1150" s="760" t="s">
        <v>3273</v>
      </c>
      <c r="Y1150" s="763" t="s">
        <v>3265</v>
      </c>
    </row>
    <row r="1151" spans="1:25" s="158" customFormat="1">
      <c r="A1151" s="759">
        <v>2023</v>
      </c>
      <c r="B1151" s="760" t="s">
        <v>5714</v>
      </c>
      <c r="C1151" s="760" t="s">
        <v>5715</v>
      </c>
      <c r="D1151" s="760" t="s">
        <v>3259</v>
      </c>
      <c r="E1151" s="760" t="s">
        <v>3183</v>
      </c>
      <c r="F1151" s="760" t="s">
        <v>5716</v>
      </c>
      <c r="G1151" s="764" t="s">
        <v>27</v>
      </c>
      <c r="H1151" s="760">
        <v>385000000</v>
      </c>
      <c r="I1151" s="760" t="s">
        <v>846</v>
      </c>
      <c r="J1151" s="760" t="s">
        <v>846</v>
      </c>
      <c r="K1151" s="760" t="s">
        <v>4027</v>
      </c>
      <c r="L1151" s="761">
        <v>45140</v>
      </c>
      <c r="M1151" s="761">
        <v>45413</v>
      </c>
      <c r="N1151" s="760">
        <v>0</v>
      </c>
      <c r="O1151" s="760">
        <v>0</v>
      </c>
      <c r="P1151" s="760" t="s">
        <v>5717</v>
      </c>
      <c r="Q1151" s="760" t="s">
        <v>846</v>
      </c>
      <c r="R1151" s="760" t="s">
        <v>846</v>
      </c>
      <c r="S1151" s="761" t="s">
        <v>846</v>
      </c>
      <c r="T1151" s="760" t="s">
        <v>846</v>
      </c>
      <c r="U1151" s="760" t="s">
        <v>846</v>
      </c>
      <c r="V1151" s="762" t="s">
        <v>846</v>
      </c>
      <c r="W1151" s="760" t="s">
        <v>846</v>
      </c>
      <c r="X1151" s="760" t="s">
        <v>971</v>
      </c>
      <c r="Y1151" s="763" t="s">
        <v>3265</v>
      </c>
    </row>
    <row r="1152" spans="1:25" s="158" customFormat="1">
      <c r="A1152" s="759">
        <v>2023</v>
      </c>
      <c r="B1152" s="760" t="s">
        <v>5718</v>
      </c>
      <c r="C1152" s="760" t="s">
        <v>5719</v>
      </c>
      <c r="D1152" s="760" t="s">
        <v>3259</v>
      </c>
      <c r="E1152" s="760" t="s">
        <v>3183</v>
      </c>
      <c r="F1152" s="760" t="s">
        <v>5716</v>
      </c>
      <c r="G1152" s="764" t="s">
        <v>27</v>
      </c>
      <c r="H1152" s="760">
        <v>209084587</v>
      </c>
      <c r="I1152" s="760" t="s">
        <v>846</v>
      </c>
      <c r="J1152" s="760" t="s">
        <v>846</v>
      </c>
      <c r="K1152" s="760" t="s">
        <v>4452</v>
      </c>
      <c r="L1152" s="761">
        <v>45121</v>
      </c>
      <c r="M1152" s="761">
        <v>45151</v>
      </c>
      <c r="N1152" s="760">
        <v>0</v>
      </c>
      <c r="O1152" s="760">
        <v>0</v>
      </c>
      <c r="P1152" s="760" t="s">
        <v>5202</v>
      </c>
      <c r="Q1152" s="760" t="s">
        <v>846</v>
      </c>
      <c r="R1152" s="760" t="s">
        <v>846</v>
      </c>
      <c r="S1152" s="761" t="s">
        <v>846</v>
      </c>
      <c r="T1152" s="760" t="s">
        <v>846</v>
      </c>
      <c r="U1152" s="760" t="s">
        <v>846</v>
      </c>
      <c r="V1152" s="762" t="s">
        <v>846</v>
      </c>
      <c r="W1152" s="760" t="s">
        <v>846</v>
      </c>
      <c r="X1152" s="760" t="s">
        <v>3273</v>
      </c>
      <c r="Y1152" s="763" t="s">
        <v>3265</v>
      </c>
    </row>
    <row r="1153" spans="1:25" s="158" customFormat="1">
      <c r="A1153" s="759">
        <v>2023</v>
      </c>
      <c r="B1153" s="760" t="s">
        <v>5702</v>
      </c>
      <c r="C1153" s="760" t="s">
        <v>1368</v>
      </c>
      <c r="D1153" s="760" t="s">
        <v>3259</v>
      </c>
      <c r="E1153" s="760" t="s">
        <v>3183</v>
      </c>
      <c r="F1153" s="760" t="s">
        <v>1724</v>
      </c>
      <c r="G1153" s="760">
        <v>33600000</v>
      </c>
      <c r="H1153" s="760">
        <v>33600000</v>
      </c>
      <c r="I1153" s="760" t="s">
        <v>846</v>
      </c>
      <c r="J1153" s="760" t="s">
        <v>846</v>
      </c>
      <c r="K1153" s="760" t="s">
        <v>3537</v>
      </c>
      <c r="L1153" s="761">
        <v>45117</v>
      </c>
      <c r="M1153" s="761">
        <v>45331</v>
      </c>
      <c r="N1153" s="760">
        <v>4800000</v>
      </c>
      <c r="O1153" s="760">
        <v>30</v>
      </c>
      <c r="P1153" s="760" t="s">
        <v>5458</v>
      </c>
      <c r="Q1153" s="760" t="s">
        <v>846</v>
      </c>
      <c r="R1153" s="760" t="s">
        <v>846</v>
      </c>
      <c r="S1153" s="761">
        <v>45485</v>
      </c>
      <c r="T1153" s="760" t="s">
        <v>3803</v>
      </c>
      <c r="U1153" s="760" t="s">
        <v>846</v>
      </c>
      <c r="V1153" s="762" t="s">
        <v>846</v>
      </c>
      <c r="W1153" s="760" t="s">
        <v>846</v>
      </c>
      <c r="X1153" s="760" t="s">
        <v>3273</v>
      </c>
      <c r="Y1153" s="763" t="s">
        <v>3265</v>
      </c>
    </row>
    <row r="1154" spans="1:25" s="158" customFormat="1">
      <c r="A1154" s="759" t="s">
        <v>3455</v>
      </c>
      <c r="B1154" s="760" t="s">
        <v>3455</v>
      </c>
      <c r="C1154" s="760" t="s">
        <v>3455</v>
      </c>
      <c r="D1154" s="760" t="s">
        <v>3455</v>
      </c>
      <c r="E1154" s="760" t="s">
        <v>3455</v>
      </c>
      <c r="F1154" s="760" t="s">
        <v>3455</v>
      </c>
      <c r="G1154" s="760" t="s">
        <v>3455</v>
      </c>
      <c r="H1154" s="760" t="s">
        <v>3455</v>
      </c>
      <c r="I1154" s="760" t="s">
        <v>3455</v>
      </c>
      <c r="J1154" s="760" t="s">
        <v>3455</v>
      </c>
      <c r="K1154" s="760" t="s">
        <v>3455</v>
      </c>
      <c r="L1154" s="761" t="s">
        <v>3455</v>
      </c>
      <c r="M1154" s="761" t="s">
        <v>3455</v>
      </c>
      <c r="N1154" s="760" t="s">
        <v>3455</v>
      </c>
      <c r="O1154" s="760" t="s">
        <v>3455</v>
      </c>
      <c r="P1154" s="760" t="s">
        <v>3455</v>
      </c>
      <c r="Q1154" s="760" t="s">
        <v>3455</v>
      </c>
      <c r="R1154" s="760" t="s">
        <v>3455</v>
      </c>
      <c r="S1154" s="761" t="s">
        <v>3455</v>
      </c>
      <c r="T1154" s="760" t="s">
        <v>3455</v>
      </c>
      <c r="U1154" s="760" t="s">
        <v>3455</v>
      </c>
      <c r="V1154" s="762" t="s">
        <v>3455</v>
      </c>
      <c r="W1154" s="760" t="s">
        <v>3455</v>
      </c>
      <c r="X1154" s="760" t="s">
        <v>3455</v>
      </c>
      <c r="Y1154" s="763" t="s">
        <v>3455</v>
      </c>
    </row>
    <row r="1155" spans="1:25" s="158" customFormat="1">
      <c r="A1155" s="759" t="s">
        <v>3455</v>
      </c>
      <c r="B1155" s="760" t="s">
        <v>3455</v>
      </c>
      <c r="C1155" s="760" t="s">
        <v>3455</v>
      </c>
      <c r="D1155" s="760" t="s">
        <v>3455</v>
      </c>
      <c r="E1155" s="760" t="s">
        <v>3455</v>
      </c>
      <c r="F1155" s="760" t="s">
        <v>3455</v>
      </c>
      <c r="G1155" s="760" t="s">
        <v>3455</v>
      </c>
      <c r="H1155" s="760" t="s">
        <v>3455</v>
      </c>
      <c r="I1155" s="760" t="s">
        <v>3455</v>
      </c>
      <c r="J1155" s="760" t="s">
        <v>3455</v>
      </c>
      <c r="K1155" s="760" t="s">
        <v>3455</v>
      </c>
      <c r="L1155" s="761" t="s">
        <v>3455</v>
      </c>
      <c r="M1155" s="761" t="s">
        <v>3455</v>
      </c>
      <c r="N1155" s="760" t="s">
        <v>3455</v>
      </c>
      <c r="O1155" s="760" t="s">
        <v>3455</v>
      </c>
      <c r="P1155" s="760" t="s">
        <v>3455</v>
      </c>
      <c r="Q1155" s="760" t="s">
        <v>3455</v>
      </c>
      <c r="R1155" s="760" t="s">
        <v>3455</v>
      </c>
      <c r="S1155" s="761" t="s">
        <v>3455</v>
      </c>
      <c r="T1155" s="760" t="s">
        <v>3455</v>
      </c>
      <c r="U1155" s="760" t="s">
        <v>3455</v>
      </c>
      <c r="V1155" s="762" t="s">
        <v>3455</v>
      </c>
      <c r="W1155" s="760" t="s">
        <v>3455</v>
      </c>
      <c r="X1155" s="760" t="s">
        <v>3455</v>
      </c>
      <c r="Y1155" s="763" t="s">
        <v>3455</v>
      </c>
    </row>
    <row r="1156" spans="1:25" s="158" customFormat="1">
      <c r="A1156" s="759">
        <v>2023</v>
      </c>
      <c r="B1156" s="760" t="s">
        <v>1696</v>
      </c>
      <c r="C1156" s="760" t="s">
        <v>1728</v>
      </c>
      <c r="D1156" s="760" t="s">
        <v>3259</v>
      </c>
      <c r="E1156" s="760" t="s">
        <v>3183</v>
      </c>
      <c r="F1156" s="760" t="s">
        <v>1726</v>
      </c>
      <c r="G1156" s="760">
        <v>16200000</v>
      </c>
      <c r="H1156" s="760">
        <v>16200000</v>
      </c>
      <c r="I1156" s="760" t="s">
        <v>846</v>
      </c>
      <c r="J1156" s="760" t="s">
        <v>846</v>
      </c>
      <c r="K1156" s="760" t="s">
        <v>3261</v>
      </c>
      <c r="L1156" s="761">
        <v>45112</v>
      </c>
      <c r="M1156" s="761">
        <v>45295</v>
      </c>
      <c r="N1156" s="760">
        <v>0</v>
      </c>
      <c r="O1156" s="760">
        <v>0</v>
      </c>
      <c r="P1156" s="760" t="s">
        <v>228</v>
      </c>
      <c r="Q1156" s="760" t="s">
        <v>846</v>
      </c>
      <c r="R1156" s="760" t="s">
        <v>846</v>
      </c>
      <c r="S1156" s="761">
        <v>45483</v>
      </c>
      <c r="T1156" s="760" t="s">
        <v>3803</v>
      </c>
      <c r="U1156" s="760" t="s">
        <v>846</v>
      </c>
      <c r="V1156" s="762" t="s">
        <v>846</v>
      </c>
      <c r="W1156" s="760" t="s">
        <v>846</v>
      </c>
      <c r="X1156" s="760" t="s">
        <v>3273</v>
      </c>
      <c r="Y1156" s="763" t="s">
        <v>3265</v>
      </c>
    </row>
    <row r="1157" spans="1:25" s="158" customFormat="1">
      <c r="A1157" s="759">
        <v>2023</v>
      </c>
      <c r="B1157" s="760" t="s">
        <v>5720</v>
      </c>
      <c r="C1157" s="760" t="s">
        <v>5721</v>
      </c>
      <c r="D1157" s="760" t="s">
        <v>3520</v>
      </c>
      <c r="E1157" s="760" t="s">
        <v>3182</v>
      </c>
      <c r="F1157" s="760" t="s">
        <v>5722</v>
      </c>
      <c r="G1157" s="764" t="s">
        <v>27</v>
      </c>
      <c r="H1157" s="760">
        <v>139606224</v>
      </c>
      <c r="I1157" s="760" t="s">
        <v>846</v>
      </c>
      <c r="J1157" s="760" t="s">
        <v>846</v>
      </c>
      <c r="K1157" s="760" t="s">
        <v>4452</v>
      </c>
      <c r="L1157" s="761">
        <v>45118</v>
      </c>
      <c r="M1157" s="761">
        <v>45148</v>
      </c>
      <c r="N1157" s="760">
        <v>0</v>
      </c>
      <c r="O1157" s="760">
        <v>0</v>
      </c>
      <c r="P1157" s="760" t="s">
        <v>88</v>
      </c>
      <c r="Q1157" s="760" t="s">
        <v>846</v>
      </c>
      <c r="R1157" s="760" t="s">
        <v>846</v>
      </c>
      <c r="S1157" s="761" t="s">
        <v>846</v>
      </c>
      <c r="T1157" s="760" t="s">
        <v>846</v>
      </c>
      <c r="U1157" s="760" t="s">
        <v>846</v>
      </c>
      <c r="V1157" s="762" t="s">
        <v>846</v>
      </c>
      <c r="W1157" s="760" t="s">
        <v>846</v>
      </c>
      <c r="X1157" s="760" t="s">
        <v>3273</v>
      </c>
      <c r="Y1157" s="763" t="s">
        <v>3265</v>
      </c>
    </row>
    <row r="1158" spans="1:25" s="158" customFormat="1">
      <c r="A1158" s="759">
        <v>2023</v>
      </c>
      <c r="B1158" s="760" t="s">
        <v>5723</v>
      </c>
      <c r="C1158" s="760" t="s">
        <v>5724</v>
      </c>
      <c r="D1158" s="760" t="s">
        <v>3259</v>
      </c>
      <c r="E1158" s="760" t="s">
        <v>3182</v>
      </c>
      <c r="F1158" s="760" t="s">
        <v>5725</v>
      </c>
      <c r="G1158" s="764" t="s">
        <v>27</v>
      </c>
      <c r="H1158" s="760">
        <v>0</v>
      </c>
      <c r="I1158" s="760" t="s">
        <v>846</v>
      </c>
      <c r="J1158" s="760" t="s">
        <v>846</v>
      </c>
      <c r="K1158" s="760" t="s">
        <v>3541</v>
      </c>
      <c r="L1158" s="761">
        <v>45174</v>
      </c>
      <c r="M1158" s="761">
        <v>45539</v>
      </c>
      <c r="N1158" s="760">
        <v>0</v>
      </c>
      <c r="O1158" s="760">
        <v>0</v>
      </c>
      <c r="P1158" s="760" t="s">
        <v>174</v>
      </c>
      <c r="Q1158" s="760" t="s">
        <v>846</v>
      </c>
      <c r="R1158" s="760" t="s">
        <v>846</v>
      </c>
      <c r="S1158" s="761">
        <v>45651</v>
      </c>
      <c r="T1158" s="760" t="s">
        <v>3803</v>
      </c>
      <c r="U1158" s="760" t="s">
        <v>846</v>
      </c>
      <c r="V1158" s="762" t="s">
        <v>846</v>
      </c>
      <c r="W1158" s="760" t="s">
        <v>846</v>
      </c>
      <c r="X1158" s="760" t="s">
        <v>971</v>
      </c>
      <c r="Y1158" s="763" t="s">
        <v>3265</v>
      </c>
    </row>
    <row r="1159" spans="1:25" s="158" customFormat="1">
      <c r="A1159" s="759">
        <v>2023</v>
      </c>
      <c r="B1159" s="760" t="s">
        <v>5726</v>
      </c>
      <c r="C1159" s="760" t="s">
        <v>5727</v>
      </c>
      <c r="D1159" s="760" t="s">
        <v>3526</v>
      </c>
      <c r="E1159" s="760" t="s">
        <v>3183</v>
      </c>
      <c r="F1159" s="760" t="s">
        <v>5728</v>
      </c>
      <c r="G1159" s="764" t="s">
        <v>27</v>
      </c>
      <c r="H1159" s="760">
        <v>32400000</v>
      </c>
      <c r="I1159" s="760" t="s">
        <v>846</v>
      </c>
      <c r="J1159" s="760" t="s">
        <v>846</v>
      </c>
      <c r="K1159" s="760" t="s">
        <v>3276</v>
      </c>
      <c r="L1159" s="761">
        <v>45134</v>
      </c>
      <c r="M1159" s="761">
        <v>45286</v>
      </c>
      <c r="N1159" s="760">
        <v>0</v>
      </c>
      <c r="O1159" s="760">
        <v>0</v>
      </c>
      <c r="P1159" s="760" t="s">
        <v>5729</v>
      </c>
      <c r="Q1159" s="760" t="s">
        <v>846</v>
      </c>
      <c r="R1159" s="760" t="s">
        <v>846</v>
      </c>
      <c r="S1159" s="761">
        <v>45457</v>
      </c>
      <c r="T1159" s="760" t="s">
        <v>3803</v>
      </c>
      <c r="U1159" s="760" t="s">
        <v>846</v>
      </c>
      <c r="V1159" s="762" t="s">
        <v>846</v>
      </c>
      <c r="W1159" s="760" t="s">
        <v>846</v>
      </c>
      <c r="X1159" s="760" t="s">
        <v>3273</v>
      </c>
      <c r="Y1159" s="763" t="s">
        <v>3265</v>
      </c>
    </row>
    <row r="1160" spans="1:25" s="158" customFormat="1">
      <c r="A1160" s="759">
        <v>2023</v>
      </c>
      <c r="B1160" s="760" t="s">
        <v>5730</v>
      </c>
      <c r="C1160" s="760" t="s">
        <v>5731</v>
      </c>
      <c r="D1160" s="760" t="s">
        <v>3923</v>
      </c>
      <c r="E1160" s="760" t="s">
        <v>3183</v>
      </c>
      <c r="F1160" s="760" t="s">
        <v>5732</v>
      </c>
      <c r="G1160" s="764" t="s">
        <v>27</v>
      </c>
      <c r="H1160" s="760">
        <v>379061430</v>
      </c>
      <c r="I1160" s="760" t="s">
        <v>846</v>
      </c>
      <c r="J1160" s="760" t="s">
        <v>846</v>
      </c>
      <c r="K1160" s="760" t="s">
        <v>3261</v>
      </c>
      <c r="L1160" s="761">
        <v>45146</v>
      </c>
      <c r="M1160" s="761">
        <v>45329</v>
      </c>
      <c r="N1160" s="760">
        <v>0</v>
      </c>
      <c r="O1160" s="760">
        <v>0</v>
      </c>
      <c r="P1160" s="760" t="s">
        <v>5733</v>
      </c>
      <c r="Q1160" s="760" t="s">
        <v>846</v>
      </c>
      <c r="R1160" s="760" t="s">
        <v>846</v>
      </c>
      <c r="S1160" s="761">
        <v>46599</v>
      </c>
      <c r="T1160" s="760" t="s">
        <v>3803</v>
      </c>
      <c r="U1160" s="760" t="s">
        <v>846</v>
      </c>
      <c r="V1160" s="762" t="s">
        <v>846</v>
      </c>
      <c r="W1160" s="760" t="s">
        <v>846</v>
      </c>
      <c r="X1160" s="760" t="s">
        <v>3273</v>
      </c>
      <c r="Y1160" s="763" t="s">
        <v>3265</v>
      </c>
    </row>
    <row r="1161" spans="1:25" s="158" customFormat="1">
      <c r="A1161" s="759">
        <v>2023</v>
      </c>
      <c r="B1161" s="760" t="s">
        <v>5734</v>
      </c>
      <c r="C1161" s="760" t="s">
        <v>5735</v>
      </c>
      <c r="D1161" s="760" t="s">
        <v>3520</v>
      </c>
      <c r="E1161" s="760" t="s">
        <v>3183</v>
      </c>
      <c r="F1161" s="760" t="s">
        <v>5736</v>
      </c>
      <c r="G1161" s="764" t="s">
        <v>27</v>
      </c>
      <c r="H1161" s="760">
        <v>263316668</v>
      </c>
      <c r="I1161" s="760" t="s">
        <v>846</v>
      </c>
      <c r="J1161" s="760" t="s">
        <v>846</v>
      </c>
      <c r="K1161" s="760" t="s">
        <v>3261</v>
      </c>
      <c r="L1161" s="761">
        <v>45173</v>
      </c>
      <c r="M1161" s="761">
        <v>45354</v>
      </c>
      <c r="N1161" s="760">
        <v>0</v>
      </c>
      <c r="O1161" s="760">
        <v>0</v>
      </c>
      <c r="P1161" s="760" t="s">
        <v>5219</v>
      </c>
      <c r="Q1161" s="760" t="s">
        <v>846</v>
      </c>
      <c r="R1161" s="760" t="s">
        <v>846</v>
      </c>
      <c r="S1161" s="761">
        <v>46435</v>
      </c>
      <c r="T1161" s="760" t="s">
        <v>3803</v>
      </c>
      <c r="U1161" s="760" t="s">
        <v>846</v>
      </c>
      <c r="V1161" s="762" t="s">
        <v>846</v>
      </c>
      <c r="W1161" s="760" t="s">
        <v>846</v>
      </c>
      <c r="X1161" s="760" t="s">
        <v>3273</v>
      </c>
      <c r="Y1161" s="763" t="s">
        <v>3265</v>
      </c>
    </row>
    <row r="1162" spans="1:25" s="158" customFormat="1">
      <c r="A1162" s="759">
        <v>2023</v>
      </c>
      <c r="B1162" s="760" t="s">
        <v>5737</v>
      </c>
      <c r="C1162" s="760" t="s">
        <v>5738</v>
      </c>
      <c r="D1162" s="760" t="s">
        <v>3526</v>
      </c>
      <c r="E1162" s="760" t="s">
        <v>3182</v>
      </c>
      <c r="F1162" s="760" t="s">
        <v>5739</v>
      </c>
      <c r="G1162" s="764" t="s">
        <v>27</v>
      </c>
      <c r="H1162" s="760">
        <v>48720000</v>
      </c>
      <c r="I1162" s="760" t="s">
        <v>846</v>
      </c>
      <c r="J1162" s="760" t="s">
        <v>846</v>
      </c>
      <c r="K1162" s="760" t="s">
        <v>3261</v>
      </c>
      <c r="L1162" s="761">
        <v>45156</v>
      </c>
      <c r="M1162" s="761">
        <v>45339</v>
      </c>
      <c r="N1162" s="760">
        <v>16240000</v>
      </c>
      <c r="O1162" s="760">
        <v>0</v>
      </c>
      <c r="P1162" s="760" t="s">
        <v>1644</v>
      </c>
      <c r="Q1162" s="760" t="s">
        <v>846</v>
      </c>
      <c r="R1162" s="760" t="s">
        <v>846</v>
      </c>
      <c r="S1162" s="761">
        <v>46434</v>
      </c>
      <c r="T1162" s="760" t="s">
        <v>3803</v>
      </c>
      <c r="U1162" s="760" t="s">
        <v>846</v>
      </c>
      <c r="V1162" s="762" t="s">
        <v>846</v>
      </c>
      <c r="W1162" s="760" t="s">
        <v>846</v>
      </c>
      <c r="X1162" s="760" t="s">
        <v>3273</v>
      </c>
      <c r="Y1162" s="763" t="s">
        <v>3265</v>
      </c>
    </row>
    <row r="1163" spans="1:25" s="158" customFormat="1">
      <c r="A1163" s="759">
        <v>2023</v>
      </c>
      <c r="B1163" s="760" t="s">
        <v>5740</v>
      </c>
      <c r="C1163" s="760" t="s">
        <v>5741</v>
      </c>
      <c r="D1163" s="760" t="s">
        <v>3526</v>
      </c>
      <c r="E1163" s="760" t="s">
        <v>3183</v>
      </c>
      <c r="F1163" s="760" t="s">
        <v>5742</v>
      </c>
      <c r="G1163" s="764" t="s">
        <v>27</v>
      </c>
      <c r="H1163" s="760">
        <v>15629200</v>
      </c>
      <c r="I1163" s="760" t="s">
        <v>846</v>
      </c>
      <c r="J1163" s="760" t="s">
        <v>846</v>
      </c>
      <c r="K1163" s="760" t="s">
        <v>3807</v>
      </c>
      <c r="L1163" s="761">
        <v>45164</v>
      </c>
      <c r="M1163" s="761">
        <v>45179</v>
      </c>
      <c r="N1163" s="760">
        <v>0</v>
      </c>
      <c r="O1163" s="760">
        <v>0</v>
      </c>
      <c r="P1163" s="760" t="s">
        <v>278</v>
      </c>
      <c r="Q1163" s="760" t="s">
        <v>846</v>
      </c>
      <c r="R1163" s="760" t="s">
        <v>846</v>
      </c>
      <c r="S1163" s="761" t="s">
        <v>846</v>
      </c>
      <c r="T1163" s="760" t="s">
        <v>846</v>
      </c>
      <c r="U1163" s="760" t="s">
        <v>846</v>
      </c>
      <c r="V1163" s="762" t="s">
        <v>846</v>
      </c>
      <c r="W1163" s="760" t="s">
        <v>846</v>
      </c>
      <c r="X1163" s="760" t="s">
        <v>3273</v>
      </c>
      <c r="Y1163" s="763" t="s">
        <v>3265</v>
      </c>
    </row>
    <row r="1164" spans="1:25" s="158" customFormat="1">
      <c r="A1164" s="759">
        <v>2023</v>
      </c>
      <c r="B1164" s="760" t="s">
        <v>5743</v>
      </c>
      <c r="C1164" s="760" t="s">
        <v>5744</v>
      </c>
      <c r="D1164" s="760" t="s">
        <v>3520</v>
      </c>
      <c r="E1164" s="760" t="s">
        <v>3183</v>
      </c>
      <c r="F1164" s="760" t="s">
        <v>5745</v>
      </c>
      <c r="G1164" s="764" t="s">
        <v>27</v>
      </c>
      <c r="H1164" s="760">
        <v>264398000</v>
      </c>
      <c r="I1164" s="760" t="s">
        <v>846</v>
      </c>
      <c r="J1164" s="760" t="s">
        <v>846</v>
      </c>
      <c r="K1164" s="760" t="s">
        <v>3537</v>
      </c>
      <c r="L1164" s="761">
        <v>45173</v>
      </c>
      <c r="M1164" s="761">
        <v>45386</v>
      </c>
      <c r="N1164" s="760">
        <v>0</v>
      </c>
      <c r="O1164" s="760">
        <v>30</v>
      </c>
      <c r="P1164" s="760" t="s">
        <v>5746</v>
      </c>
      <c r="Q1164" s="760" t="s">
        <v>846</v>
      </c>
      <c r="R1164" s="760" t="s">
        <v>846</v>
      </c>
      <c r="S1164" s="761">
        <v>46264</v>
      </c>
      <c r="T1164" s="760" t="s">
        <v>3803</v>
      </c>
      <c r="U1164" s="760" t="s">
        <v>846</v>
      </c>
      <c r="V1164" s="762" t="s">
        <v>846</v>
      </c>
      <c r="W1164" s="760" t="s">
        <v>846</v>
      </c>
      <c r="X1164" s="760" t="s">
        <v>971</v>
      </c>
      <c r="Y1164" s="763" t="s">
        <v>3265</v>
      </c>
    </row>
    <row r="1165" spans="1:25" s="158" customFormat="1">
      <c r="A1165" s="759">
        <v>2023</v>
      </c>
      <c r="B1165" s="760" t="s">
        <v>5747</v>
      </c>
      <c r="C1165" s="760" t="s">
        <v>5748</v>
      </c>
      <c r="D1165" s="760" t="s">
        <v>3923</v>
      </c>
      <c r="E1165" s="760" t="s">
        <v>3183</v>
      </c>
      <c r="F1165" s="760" t="s">
        <v>5749</v>
      </c>
      <c r="G1165" s="764" t="s">
        <v>27</v>
      </c>
      <c r="H1165" s="760">
        <v>382790000</v>
      </c>
      <c r="I1165" s="760" t="s">
        <v>846</v>
      </c>
      <c r="J1165" s="760" t="s">
        <v>846</v>
      </c>
      <c r="K1165" s="760" t="s">
        <v>3261</v>
      </c>
      <c r="L1165" s="761">
        <v>45188</v>
      </c>
      <c r="M1165" s="761">
        <v>45369</v>
      </c>
      <c r="N1165" s="760">
        <v>0</v>
      </c>
      <c r="O1165" s="760">
        <v>0</v>
      </c>
      <c r="P1165" s="760" t="s">
        <v>5750</v>
      </c>
      <c r="Q1165" s="760" t="s">
        <v>846</v>
      </c>
      <c r="R1165" s="760" t="s">
        <v>846</v>
      </c>
      <c r="S1165" s="761">
        <v>46461</v>
      </c>
      <c r="T1165" s="760" t="s">
        <v>3803</v>
      </c>
      <c r="U1165" s="760" t="s">
        <v>846</v>
      </c>
      <c r="V1165" s="762" t="s">
        <v>846</v>
      </c>
      <c r="W1165" s="760" t="s">
        <v>846</v>
      </c>
      <c r="X1165" s="760" t="s">
        <v>971</v>
      </c>
      <c r="Y1165" s="763" t="s">
        <v>3265</v>
      </c>
    </row>
    <row r="1166" spans="1:25" s="158" customFormat="1">
      <c r="A1166" s="759">
        <v>2023</v>
      </c>
      <c r="B1166" s="760" t="s">
        <v>5751</v>
      </c>
      <c r="C1166" s="760" t="s">
        <v>5752</v>
      </c>
      <c r="D1166" s="760" t="s">
        <v>3520</v>
      </c>
      <c r="E1166" s="760" t="s">
        <v>3182</v>
      </c>
      <c r="F1166" s="760" t="s">
        <v>5753</v>
      </c>
      <c r="G1166" s="764" t="s">
        <v>27</v>
      </c>
      <c r="H1166" s="760">
        <v>20000000</v>
      </c>
      <c r="I1166" s="760" t="s">
        <v>846</v>
      </c>
      <c r="J1166" s="760" t="s">
        <v>846</v>
      </c>
      <c r="K1166" s="760" t="s">
        <v>3528</v>
      </c>
      <c r="L1166" s="761">
        <v>45194</v>
      </c>
      <c r="M1166" s="761">
        <v>45436</v>
      </c>
      <c r="N1166" s="760">
        <v>0</v>
      </c>
      <c r="O1166" s="760">
        <v>0</v>
      </c>
      <c r="P1166" s="760" t="s">
        <v>1644</v>
      </c>
      <c r="Q1166" s="760" t="s">
        <v>846</v>
      </c>
      <c r="R1166" s="760" t="s">
        <v>846</v>
      </c>
      <c r="S1166" s="761" t="s">
        <v>846</v>
      </c>
      <c r="T1166" s="760" t="s">
        <v>846</v>
      </c>
      <c r="U1166" s="760" t="s">
        <v>846</v>
      </c>
      <c r="V1166" s="762" t="s">
        <v>846</v>
      </c>
      <c r="W1166" s="760" t="s">
        <v>846</v>
      </c>
      <c r="X1166" s="760" t="s">
        <v>971</v>
      </c>
      <c r="Y1166" s="763" t="s">
        <v>3265</v>
      </c>
    </row>
    <row r="1167" spans="1:25" s="158" customFormat="1">
      <c r="A1167" s="759">
        <v>2023</v>
      </c>
      <c r="B1167" s="760" t="s">
        <v>5754</v>
      </c>
      <c r="C1167" s="760" t="s">
        <v>5755</v>
      </c>
      <c r="D1167" s="760" t="s">
        <v>3929</v>
      </c>
      <c r="E1167" s="760" t="s">
        <v>3183</v>
      </c>
      <c r="F1167" s="760" t="s">
        <v>5756</v>
      </c>
      <c r="G1167" s="764" t="s">
        <v>27</v>
      </c>
      <c r="H1167" s="760">
        <v>108824780</v>
      </c>
      <c r="I1167" s="760" t="s">
        <v>846</v>
      </c>
      <c r="J1167" s="760" t="s">
        <v>846</v>
      </c>
      <c r="K1167" s="760" t="s">
        <v>3276</v>
      </c>
      <c r="L1167" s="761">
        <v>45232</v>
      </c>
      <c r="M1167" s="761">
        <v>45383</v>
      </c>
      <c r="N1167" s="760">
        <v>0</v>
      </c>
      <c r="O1167" s="760">
        <v>0</v>
      </c>
      <c r="P1167" s="760" t="s">
        <v>5757</v>
      </c>
      <c r="Q1167" s="760" t="s">
        <v>120</v>
      </c>
      <c r="R1167" s="760" t="s">
        <v>846</v>
      </c>
      <c r="S1167" s="761">
        <v>47201</v>
      </c>
      <c r="T1167" s="760" t="s">
        <v>3803</v>
      </c>
      <c r="U1167" s="760" t="s">
        <v>846</v>
      </c>
      <c r="V1167" s="762" t="s">
        <v>846</v>
      </c>
      <c r="W1167" s="760" t="s">
        <v>846</v>
      </c>
      <c r="X1167" s="760" t="s">
        <v>971</v>
      </c>
      <c r="Y1167" s="763" t="s">
        <v>3265</v>
      </c>
    </row>
    <row r="1168" spans="1:25" s="158" customFormat="1">
      <c r="A1168" s="759">
        <v>2023</v>
      </c>
      <c r="B1168" s="760" t="s">
        <v>5758</v>
      </c>
      <c r="C1168" s="760" t="s">
        <v>5759</v>
      </c>
      <c r="D1168" s="760" t="s">
        <v>3526</v>
      </c>
      <c r="E1168" s="760" t="s">
        <v>3183</v>
      </c>
      <c r="F1168" s="760" t="s">
        <v>5760</v>
      </c>
      <c r="G1168" s="764" t="s">
        <v>27</v>
      </c>
      <c r="H1168" s="760">
        <v>22680361</v>
      </c>
      <c r="I1168" s="760" t="s">
        <v>846</v>
      </c>
      <c r="J1168" s="760" t="s">
        <v>846</v>
      </c>
      <c r="K1168" s="760" t="s">
        <v>5761</v>
      </c>
      <c r="L1168" s="761">
        <v>45194</v>
      </c>
      <c r="M1168" s="761">
        <v>45277</v>
      </c>
      <c r="N1168" s="760">
        <v>0</v>
      </c>
      <c r="O1168" s="760">
        <v>23</v>
      </c>
      <c r="P1168" s="760" t="s">
        <v>5762</v>
      </c>
      <c r="Q1168" s="760" t="s">
        <v>846</v>
      </c>
      <c r="R1168" s="760" t="s">
        <v>846</v>
      </c>
      <c r="S1168" s="761">
        <v>45431</v>
      </c>
      <c r="T1168" s="760" t="s">
        <v>3803</v>
      </c>
      <c r="U1168" s="760" t="s">
        <v>846</v>
      </c>
      <c r="V1168" s="762" t="s">
        <v>846</v>
      </c>
      <c r="W1168" s="760" t="s">
        <v>846</v>
      </c>
      <c r="X1168" s="760" t="s">
        <v>3273</v>
      </c>
      <c r="Y1168" s="763" t="s">
        <v>3265</v>
      </c>
    </row>
    <row r="1169" spans="1:25" s="158" customFormat="1">
      <c r="A1169" s="759">
        <v>2023</v>
      </c>
      <c r="B1169" s="760" t="s">
        <v>5763</v>
      </c>
      <c r="C1169" s="760" t="s">
        <v>5764</v>
      </c>
      <c r="D1169" s="760" t="s">
        <v>3929</v>
      </c>
      <c r="E1169" s="760" t="s">
        <v>3183</v>
      </c>
      <c r="F1169" s="760" t="s">
        <v>5765</v>
      </c>
      <c r="G1169" s="764" t="s">
        <v>27</v>
      </c>
      <c r="H1169" s="760">
        <v>126241624</v>
      </c>
      <c r="I1169" s="760" t="s">
        <v>846</v>
      </c>
      <c r="J1169" s="760" t="s">
        <v>846</v>
      </c>
      <c r="K1169" s="760" t="s">
        <v>3276</v>
      </c>
      <c r="L1169" s="761">
        <v>45232</v>
      </c>
      <c r="M1169" s="761">
        <v>45383</v>
      </c>
      <c r="N1169" s="760">
        <v>0</v>
      </c>
      <c r="O1169" s="760">
        <v>0</v>
      </c>
      <c r="P1169" s="760" t="s">
        <v>103</v>
      </c>
      <c r="Q1169" s="760" t="s">
        <v>846</v>
      </c>
      <c r="R1169" s="760" t="s">
        <v>846</v>
      </c>
      <c r="S1169" s="761">
        <v>47168</v>
      </c>
      <c r="T1169" s="760" t="s">
        <v>3803</v>
      </c>
      <c r="U1169" s="760" t="s">
        <v>846</v>
      </c>
      <c r="V1169" s="762" t="s">
        <v>846</v>
      </c>
      <c r="W1169" s="760" t="s">
        <v>846</v>
      </c>
      <c r="X1169" s="760" t="s">
        <v>971</v>
      </c>
      <c r="Y1169" s="763" t="s">
        <v>3265</v>
      </c>
    </row>
    <row r="1170" spans="1:25" s="158" customFormat="1">
      <c r="A1170" s="759">
        <v>2023</v>
      </c>
      <c r="B1170" s="760" t="s">
        <v>5766</v>
      </c>
      <c r="C1170" s="760" t="s">
        <v>5767</v>
      </c>
      <c r="D1170" s="760" t="s">
        <v>3520</v>
      </c>
      <c r="E1170" s="760" t="s">
        <v>3182</v>
      </c>
      <c r="F1170" s="760" t="s">
        <v>5369</v>
      </c>
      <c r="G1170" s="764" t="s">
        <v>27</v>
      </c>
      <c r="H1170" s="760">
        <v>55687128</v>
      </c>
      <c r="I1170" s="760" t="s">
        <v>846</v>
      </c>
      <c r="J1170" s="760" t="s">
        <v>846</v>
      </c>
      <c r="K1170" s="760" t="s">
        <v>5768</v>
      </c>
      <c r="L1170" s="761">
        <v>45202</v>
      </c>
      <c r="M1170" s="761">
        <v>45512</v>
      </c>
      <c r="N1170" s="760">
        <v>0</v>
      </c>
      <c r="O1170" s="760">
        <v>0</v>
      </c>
      <c r="P1170" s="760" t="s">
        <v>174</v>
      </c>
      <c r="Q1170" s="760" t="s">
        <v>846</v>
      </c>
      <c r="R1170" s="760" t="s">
        <v>846</v>
      </c>
      <c r="S1170" s="761">
        <v>45267</v>
      </c>
      <c r="T1170" s="760" t="s">
        <v>3263</v>
      </c>
      <c r="U1170" s="760" t="s">
        <v>846</v>
      </c>
      <c r="V1170" s="762" t="s">
        <v>846</v>
      </c>
      <c r="W1170" s="760" t="s">
        <v>846</v>
      </c>
      <c r="X1170" s="760" t="s">
        <v>971</v>
      </c>
      <c r="Y1170" s="763" t="s">
        <v>3265</v>
      </c>
    </row>
    <row r="1171" spans="1:25" s="158" customFormat="1">
      <c r="A1171" s="759">
        <v>2023</v>
      </c>
      <c r="B1171" s="760" t="s">
        <v>5769</v>
      </c>
      <c r="C1171" s="760" t="s">
        <v>5770</v>
      </c>
      <c r="D1171" s="760" t="s">
        <v>3929</v>
      </c>
      <c r="E1171" s="760" t="s">
        <v>3183</v>
      </c>
      <c r="F1171" s="760" t="s">
        <v>2338</v>
      </c>
      <c r="G1171" s="764" t="s">
        <v>27</v>
      </c>
      <c r="H1171" s="760">
        <v>998998088</v>
      </c>
      <c r="I1171" s="760" t="s">
        <v>846</v>
      </c>
      <c r="J1171" s="760" t="s">
        <v>846</v>
      </c>
      <c r="K1171" s="760" t="s">
        <v>3276</v>
      </c>
      <c r="L1171" s="761">
        <v>45238</v>
      </c>
      <c r="M1171" s="761">
        <v>45603</v>
      </c>
      <c r="N1171" s="760">
        <v>0</v>
      </c>
      <c r="O1171" s="760">
        <v>0</v>
      </c>
      <c r="P1171" s="760" t="s">
        <v>5771</v>
      </c>
      <c r="Q1171" s="760" t="s">
        <v>846</v>
      </c>
      <c r="R1171" s="760" t="s">
        <v>846</v>
      </c>
      <c r="S1171" s="761">
        <v>47422</v>
      </c>
      <c r="T1171" s="760" t="s">
        <v>3803</v>
      </c>
      <c r="U1171" s="760" t="s">
        <v>846</v>
      </c>
      <c r="V1171" s="762" t="s">
        <v>846</v>
      </c>
      <c r="W1171" s="760" t="s">
        <v>846</v>
      </c>
      <c r="X1171" s="760" t="s">
        <v>971</v>
      </c>
      <c r="Y1171" s="763" t="s">
        <v>3265</v>
      </c>
    </row>
    <row r="1172" spans="1:25" s="158" customFormat="1">
      <c r="A1172" s="759">
        <v>2023</v>
      </c>
      <c r="B1172" s="760" t="s">
        <v>5772</v>
      </c>
      <c r="C1172" s="760" t="s">
        <v>5773</v>
      </c>
      <c r="D1172" s="760" t="s">
        <v>3520</v>
      </c>
      <c r="E1172" s="760" t="s">
        <v>3183</v>
      </c>
      <c r="F1172" s="760" t="s">
        <v>5774</v>
      </c>
      <c r="G1172" s="764" t="s">
        <v>27</v>
      </c>
      <c r="H1172" s="760">
        <v>105000663</v>
      </c>
      <c r="I1172" s="760" t="s">
        <v>846</v>
      </c>
      <c r="J1172" s="760" t="s">
        <v>846</v>
      </c>
      <c r="K1172" s="760" t="s">
        <v>3821</v>
      </c>
      <c r="L1172" s="761">
        <v>45253</v>
      </c>
      <c r="M1172" s="761">
        <v>45344</v>
      </c>
      <c r="N1172" s="760">
        <v>0</v>
      </c>
      <c r="O1172" s="760">
        <v>0</v>
      </c>
      <c r="P1172" s="760" t="s">
        <v>103</v>
      </c>
      <c r="Q1172" s="760" t="s">
        <v>846</v>
      </c>
      <c r="R1172" s="760" t="s">
        <v>846</v>
      </c>
      <c r="S1172" s="761">
        <v>45465</v>
      </c>
      <c r="T1172" s="760" t="s">
        <v>3803</v>
      </c>
      <c r="U1172" s="760" t="s">
        <v>846</v>
      </c>
      <c r="V1172" s="762" t="s">
        <v>846</v>
      </c>
      <c r="W1172" s="760" t="s">
        <v>846</v>
      </c>
      <c r="X1172" s="760" t="s">
        <v>3273</v>
      </c>
      <c r="Y1172" s="763" t="s">
        <v>3265</v>
      </c>
    </row>
    <row r="1173" spans="1:25" s="158" customFormat="1">
      <c r="A1173" s="759">
        <v>2023</v>
      </c>
      <c r="B1173" s="760" t="s">
        <v>5772</v>
      </c>
      <c r="C1173" s="760" t="s">
        <v>5775</v>
      </c>
      <c r="D1173" s="760" t="s">
        <v>3520</v>
      </c>
      <c r="E1173" s="760" t="s">
        <v>3183</v>
      </c>
      <c r="F1173" s="760" t="s">
        <v>2113</v>
      </c>
      <c r="G1173" s="764" t="s">
        <v>27</v>
      </c>
      <c r="H1173" s="760">
        <v>31037464</v>
      </c>
      <c r="I1173" s="760" t="s">
        <v>846</v>
      </c>
      <c r="J1173" s="760" t="s">
        <v>846</v>
      </c>
      <c r="K1173" s="760" t="s">
        <v>3821</v>
      </c>
      <c r="L1173" s="761">
        <v>45252</v>
      </c>
      <c r="M1173" s="761">
        <v>45343</v>
      </c>
      <c r="N1173" s="760">
        <v>0</v>
      </c>
      <c r="O1173" s="760">
        <v>0</v>
      </c>
      <c r="P1173" s="760" t="s">
        <v>103</v>
      </c>
      <c r="Q1173" s="760" t="s">
        <v>846</v>
      </c>
      <c r="R1173" s="760" t="s">
        <v>846</v>
      </c>
      <c r="S1173" s="761">
        <v>45713</v>
      </c>
      <c r="T1173" s="760" t="s">
        <v>3803</v>
      </c>
      <c r="U1173" s="760" t="s">
        <v>846</v>
      </c>
      <c r="V1173" s="762" t="s">
        <v>846</v>
      </c>
      <c r="W1173" s="760" t="s">
        <v>846</v>
      </c>
      <c r="X1173" s="760" t="s">
        <v>3523</v>
      </c>
      <c r="Y1173" s="763" t="s">
        <v>3265</v>
      </c>
    </row>
    <row r="1174" spans="1:25" s="158" customFormat="1">
      <c r="A1174" s="759">
        <v>2023</v>
      </c>
      <c r="B1174" s="760" t="s">
        <v>5776</v>
      </c>
      <c r="C1174" s="760" t="s">
        <v>5777</v>
      </c>
      <c r="D1174" s="760" t="s">
        <v>3520</v>
      </c>
      <c r="E1174" s="760" t="s">
        <v>3183</v>
      </c>
      <c r="F1174" s="760" t="s">
        <v>5745</v>
      </c>
      <c r="G1174" s="764" t="s">
        <v>27</v>
      </c>
      <c r="H1174" s="760">
        <v>262196000</v>
      </c>
      <c r="I1174" s="760" t="s">
        <v>846</v>
      </c>
      <c r="J1174" s="760" t="s">
        <v>846</v>
      </c>
      <c r="K1174" s="760" t="s">
        <v>3261</v>
      </c>
      <c r="L1174" s="761">
        <v>45208</v>
      </c>
      <c r="M1174" s="761">
        <v>45390</v>
      </c>
      <c r="N1174" s="760">
        <v>0</v>
      </c>
      <c r="O1174" s="760">
        <v>0</v>
      </c>
      <c r="P1174" s="760" t="s">
        <v>5778</v>
      </c>
      <c r="Q1174" s="760" t="s">
        <v>846</v>
      </c>
      <c r="R1174" s="760" t="s">
        <v>846</v>
      </c>
      <c r="S1174" s="761">
        <v>46478</v>
      </c>
      <c r="T1174" s="760" t="s">
        <v>3803</v>
      </c>
      <c r="U1174" s="760" t="s">
        <v>846</v>
      </c>
      <c r="V1174" s="762" t="s">
        <v>846</v>
      </c>
      <c r="W1174" s="760" t="s">
        <v>846</v>
      </c>
      <c r="X1174" s="760" t="s">
        <v>971</v>
      </c>
      <c r="Y1174" s="763" t="s">
        <v>3265</v>
      </c>
    </row>
    <row r="1175" spans="1:25" s="158" customFormat="1">
      <c r="A1175" s="759">
        <v>2023</v>
      </c>
      <c r="B1175" s="760" t="s">
        <v>5779</v>
      </c>
      <c r="C1175" s="760" t="s">
        <v>5780</v>
      </c>
      <c r="D1175" s="760" t="s">
        <v>3526</v>
      </c>
      <c r="E1175" s="760" t="s">
        <v>3182</v>
      </c>
      <c r="F1175" s="760" t="s">
        <v>2376</v>
      </c>
      <c r="G1175" s="764" t="s">
        <v>27</v>
      </c>
      <c r="H1175" s="760">
        <v>15000000</v>
      </c>
      <c r="I1175" s="760" t="s">
        <v>846</v>
      </c>
      <c r="J1175" s="760" t="s">
        <v>846</v>
      </c>
      <c r="K1175" s="760" t="s">
        <v>3528</v>
      </c>
      <c r="L1175" s="761">
        <v>45218</v>
      </c>
      <c r="M1175" s="761">
        <v>45461</v>
      </c>
      <c r="N1175" s="760">
        <v>0</v>
      </c>
      <c r="O1175" s="760">
        <v>0</v>
      </c>
      <c r="P1175" s="760" t="s">
        <v>103</v>
      </c>
      <c r="Q1175" s="760" t="s">
        <v>846</v>
      </c>
      <c r="R1175" s="760" t="s">
        <v>846</v>
      </c>
      <c r="S1175" s="761">
        <v>45628</v>
      </c>
      <c r="T1175" s="760" t="s">
        <v>3803</v>
      </c>
      <c r="U1175" s="760" t="s">
        <v>846</v>
      </c>
      <c r="V1175" s="762" t="s">
        <v>846</v>
      </c>
      <c r="W1175" s="760" t="s">
        <v>846</v>
      </c>
      <c r="X1175" s="760" t="s">
        <v>971</v>
      </c>
      <c r="Y1175" s="763" t="s">
        <v>3265</v>
      </c>
    </row>
    <row r="1176" spans="1:25" s="158" customFormat="1">
      <c r="A1176" s="759">
        <v>2023</v>
      </c>
      <c r="B1176" s="760" t="s">
        <v>5781</v>
      </c>
      <c r="C1176" s="760" t="s">
        <v>5782</v>
      </c>
      <c r="D1176" s="760" t="s">
        <v>3520</v>
      </c>
      <c r="E1176" s="760" t="s">
        <v>3182</v>
      </c>
      <c r="F1176" s="760" t="s">
        <v>5783</v>
      </c>
      <c r="G1176" s="764" t="s">
        <v>27</v>
      </c>
      <c r="H1176" s="760">
        <v>66672776</v>
      </c>
      <c r="I1176" s="760" t="s">
        <v>846</v>
      </c>
      <c r="J1176" s="760" t="s">
        <v>846</v>
      </c>
      <c r="K1176" s="760" t="s">
        <v>3802</v>
      </c>
      <c r="L1176" s="761">
        <v>45203</v>
      </c>
      <c r="M1176" s="761">
        <v>45507</v>
      </c>
      <c r="N1176" s="760">
        <v>0</v>
      </c>
      <c r="O1176" s="760">
        <v>0</v>
      </c>
      <c r="P1176" s="760" t="s">
        <v>88</v>
      </c>
      <c r="Q1176" s="760" t="s">
        <v>846</v>
      </c>
      <c r="R1176" s="760" t="s">
        <v>846</v>
      </c>
      <c r="S1176" s="761">
        <v>46595</v>
      </c>
      <c r="T1176" s="760" t="s">
        <v>3803</v>
      </c>
      <c r="U1176" s="760" t="s">
        <v>846</v>
      </c>
      <c r="V1176" s="762" t="s">
        <v>846</v>
      </c>
      <c r="W1176" s="760" t="s">
        <v>846</v>
      </c>
      <c r="X1176" s="760" t="s">
        <v>971</v>
      </c>
      <c r="Y1176" s="763" t="s">
        <v>3265</v>
      </c>
    </row>
    <row r="1177" spans="1:25" s="158" customFormat="1">
      <c r="A1177" s="759">
        <v>2023</v>
      </c>
      <c r="B1177" s="760" t="s">
        <v>5784</v>
      </c>
      <c r="C1177" s="760" t="s">
        <v>5785</v>
      </c>
      <c r="D1177" s="760" t="s">
        <v>3520</v>
      </c>
      <c r="E1177" s="760" t="s">
        <v>3183</v>
      </c>
      <c r="F1177" s="760" t="s">
        <v>5783</v>
      </c>
      <c r="G1177" s="764" t="s">
        <v>27</v>
      </c>
      <c r="H1177" s="760">
        <v>256000000</v>
      </c>
      <c r="I1177" s="760" t="s">
        <v>846</v>
      </c>
      <c r="J1177" s="760" t="s">
        <v>846</v>
      </c>
      <c r="K1177" s="760" t="s">
        <v>3276</v>
      </c>
      <c r="L1177" s="761">
        <v>45202</v>
      </c>
      <c r="M1177" s="761">
        <v>45353</v>
      </c>
      <c r="N1177" s="760">
        <v>0</v>
      </c>
      <c r="O1177" s="760">
        <v>0</v>
      </c>
      <c r="P1177" s="760" t="s">
        <v>5786</v>
      </c>
      <c r="Q1177" s="760" t="s">
        <v>846</v>
      </c>
      <c r="R1177" s="760" t="s">
        <v>846</v>
      </c>
      <c r="S1177" s="761">
        <v>46595</v>
      </c>
      <c r="T1177" s="760" t="s">
        <v>3803</v>
      </c>
      <c r="U1177" s="760" t="s">
        <v>846</v>
      </c>
      <c r="V1177" s="762" t="s">
        <v>846</v>
      </c>
      <c r="W1177" s="760" t="s">
        <v>846</v>
      </c>
      <c r="X1177" s="760" t="s">
        <v>3273</v>
      </c>
      <c r="Y1177" s="763" t="s">
        <v>3265</v>
      </c>
    </row>
    <row r="1178" spans="1:25" s="158" customFormat="1">
      <c r="A1178" s="759">
        <v>2023</v>
      </c>
      <c r="B1178" s="760" t="s">
        <v>5787</v>
      </c>
      <c r="C1178" s="760" t="s">
        <v>5788</v>
      </c>
      <c r="D1178" s="760" t="s">
        <v>3923</v>
      </c>
      <c r="E1178" s="760" t="s">
        <v>3183</v>
      </c>
      <c r="F1178" s="760" t="s">
        <v>5789</v>
      </c>
      <c r="G1178" s="764" t="s">
        <v>27</v>
      </c>
      <c r="H1178" s="760">
        <v>455087686</v>
      </c>
      <c r="I1178" s="760" t="s">
        <v>846</v>
      </c>
      <c r="J1178" s="760" t="s">
        <v>846</v>
      </c>
      <c r="K1178" s="760" t="s">
        <v>3537</v>
      </c>
      <c r="L1178" s="761">
        <v>45261</v>
      </c>
      <c r="M1178" s="761">
        <v>45473</v>
      </c>
      <c r="N1178" s="760">
        <v>0</v>
      </c>
      <c r="O1178" s="760">
        <v>0</v>
      </c>
      <c r="P1178" s="760" t="s">
        <v>5790</v>
      </c>
      <c r="Q1178" s="760" t="s">
        <v>846</v>
      </c>
      <c r="R1178" s="760" t="s">
        <v>846</v>
      </c>
      <c r="S1178" s="761">
        <v>46568</v>
      </c>
      <c r="T1178" s="760" t="s">
        <v>3803</v>
      </c>
      <c r="U1178" s="760" t="s">
        <v>846</v>
      </c>
      <c r="V1178" s="762" t="s">
        <v>846</v>
      </c>
      <c r="W1178" s="760" t="s">
        <v>846</v>
      </c>
      <c r="X1178" s="760" t="s">
        <v>971</v>
      </c>
      <c r="Y1178" s="763" t="s">
        <v>3265</v>
      </c>
    </row>
    <row r="1179" spans="1:25" s="158" customFormat="1">
      <c r="A1179" s="759">
        <v>2023</v>
      </c>
      <c r="B1179" s="760" t="s">
        <v>5791</v>
      </c>
      <c r="C1179" s="760" t="s">
        <v>5792</v>
      </c>
      <c r="D1179" s="760" t="s">
        <v>3520</v>
      </c>
      <c r="E1179" s="760" t="s">
        <v>3183</v>
      </c>
      <c r="F1179" s="760" t="s">
        <v>2350</v>
      </c>
      <c r="G1179" s="764" t="s">
        <v>27</v>
      </c>
      <c r="H1179" s="760">
        <v>258000000</v>
      </c>
      <c r="I1179" s="760" t="s">
        <v>846</v>
      </c>
      <c r="J1179" s="760" t="s">
        <v>846</v>
      </c>
      <c r="K1179" s="760" t="s">
        <v>3276</v>
      </c>
      <c r="L1179" s="761">
        <v>45244</v>
      </c>
      <c r="M1179" s="761">
        <v>45395</v>
      </c>
      <c r="N1179" s="760">
        <v>0</v>
      </c>
      <c r="O1179" s="760">
        <v>0</v>
      </c>
      <c r="P1179" s="760" t="s">
        <v>5793</v>
      </c>
      <c r="Q1179" s="760" t="s">
        <v>846</v>
      </c>
      <c r="R1179" s="760" t="s">
        <v>846</v>
      </c>
      <c r="S1179" s="761" t="s">
        <v>846</v>
      </c>
      <c r="T1179" s="760" t="s">
        <v>846</v>
      </c>
      <c r="U1179" s="760" t="s">
        <v>846</v>
      </c>
      <c r="V1179" s="762" t="s">
        <v>846</v>
      </c>
      <c r="W1179" s="760" t="s">
        <v>846</v>
      </c>
      <c r="X1179" s="760" t="s">
        <v>971</v>
      </c>
      <c r="Y1179" s="763" t="s">
        <v>3265</v>
      </c>
    </row>
    <row r="1180" spans="1:25" s="158" customFormat="1">
      <c r="A1180" s="759">
        <v>2023</v>
      </c>
      <c r="B1180" s="760" t="s">
        <v>5794</v>
      </c>
      <c r="C1180" s="760" t="s">
        <v>5795</v>
      </c>
      <c r="D1180" s="760" t="s">
        <v>3526</v>
      </c>
      <c r="E1180" s="760" t="s">
        <v>3183</v>
      </c>
      <c r="F1180" s="760" t="s">
        <v>5796</v>
      </c>
      <c r="G1180" s="764" t="s">
        <v>27</v>
      </c>
      <c r="H1180" s="760">
        <v>32000000</v>
      </c>
      <c r="I1180" s="760" t="s">
        <v>846</v>
      </c>
      <c r="J1180" s="760" t="s">
        <v>846</v>
      </c>
      <c r="K1180" s="760" t="s">
        <v>3821</v>
      </c>
      <c r="L1180" s="761">
        <v>45210</v>
      </c>
      <c r="M1180" s="761">
        <v>45301</v>
      </c>
      <c r="N1180" s="760">
        <v>0</v>
      </c>
      <c r="O1180" s="760">
        <v>0</v>
      </c>
      <c r="P1180" s="760" t="s">
        <v>5797</v>
      </c>
      <c r="Q1180" s="760" t="s">
        <v>846</v>
      </c>
      <c r="R1180" s="760" t="s">
        <v>846</v>
      </c>
      <c r="S1180" s="761">
        <v>45484</v>
      </c>
      <c r="T1180" s="760" t="s">
        <v>3803</v>
      </c>
      <c r="U1180" s="760" t="s">
        <v>846</v>
      </c>
      <c r="V1180" s="762" t="s">
        <v>846</v>
      </c>
      <c r="W1180" s="760" t="s">
        <v>846</v>
      </c>
      <c r="X1180" s="760" t="s">
        <v>3273</v>
      </c>
      <c r="Y1180" s="763" t="s">
        <v>3265</v>
      </c>
    </row>
    <row r="1181" spans="1:25" s="158" customFormat="1">
      <c r="A1181" s="759">
        <v>2023</v>
      </c>
      <c r="B1181" s="760" t="s">
        <v>5798</v>
      </c>
      <c r="C1181" s="760" t="s">
        <v>5799</v>
      </c>
      <c r="D1181" s="760" t="s">
        <v>3923</v>
      </c>
      <c r="E1181" s="760" t="s">
        <v>3183</v>
      </c>
      <c r="F1181" s="760" t="s">
        <v>2341</v>
      </c>
      <c r="G1181" s="764" t="s">
        <v>27</v>
      </c>
      <c r="H1181" s="760">
        <v>8393888032</v>
      </c>
      <c r="I1181" s="760" t="s">
        <v>846</v>
      </c>
      <c r="J1181" s="760" t="s">
        <v>846</v>
      </c>
      <c r="K1181" s="760" t="s">
        <v>3541</v>
      </c>
      <c r="L1181" s="761">
        <v>45238</v>
      </c>
      <c r="M1181" s="761">
        <v>45603</v>
      </c>
      <c r="N1181" s="760">
        <v>0</v>
      </c>
      <c r="O1181" s="760">
        <v>0</v>
      </c>
      <c r="P1181" s="760" t="s">
        <v>103</v>
      </c>
      <c r="Q1181" s="760" t="s">
        <v>846</v>
      </c>
      <c r="R1181" s="760" t="s">
        <v>846</v>
      </c>
      <c r="S1181" s="761">
        <v>47664</v>
      </c>
      <c r="T1181" s="760" t="s">
        <v>3803</v>
      </c>
      <c r="U1181" s="760" t="s">
        <v>846</v>
      </c>
      <c r="V1181" s="762" t="s">
        <v>846</v>
      </c>
      <c r="W1181" s="760" t="s">
        <v>846</v>
      </c>
      <c r="X1181" s="760" t="s">
        <v>971</v>
      </c>
      <c r="Y1181" s="763" t="s">
        <v>3265</v>
      </c>
    </row>
    <row r="1182" spans="1:25" s="158" customFormat="1">
      <c r="A1182" s="759">
        <v>2023</v>
      </c>
      <c r="B1182" s="760" t="s">
        <v>5800</v>
      </c>
      <c r="C1182" s="760" t="s">
        <v>5801</v>
      </c>
      <c r="D1182" s="760" t="s">
        <v>3526</v>
      </c>
      <c r="E1182" s="760" t="s">
        <v>3182</v>
      </c>
      <c r="F1182" s="760" t="s">
        <v>5742</v>
      </c>
      <c r="G1182" s="764" t="s">
        <v>27</v>
      </c>
      <c r="H1182" s="760">
        <v>18160132</v>
      </c>
      <c r="I1182" s="760" t="s">
        <v>846</v>
      </c>
      <c r="J1182" s="760" t="s">
        <v>846</v>
      </c>
      <c r="K1182" s="760" t="s">
        <v>3821</v>
      </c>
      <c r="L1182" s="761">
        <v>45224</v>
      </c>
      <c r="M1182" s="761">
        <v>45315</v>
      </c>
      <c r="N1182" s="760">
        <v>0</v>
      </c>
      <c r="O1182" s="760">
        <v>30</v>
      </c>
      <c r="P1182" s="760" t="s">
        <v>67</v>
      </c>
      <c r="Q1182" s="760" t="s">
        <v>846</v>
      </c>
      <c r="R1182" s="760" t="s">
        <v>846</v>
      </c>
      <c r="S1182" s="761" t="s">
        <v>846</v>
      </c>
      <c r="T1182" s="760" t="s">
        <v>846</v>
      </c>
      <c r="U1182" s="760" t="s">
        <v>846</v>
      </c>
      <c r="V1182" s="762" t="s">
        <v>846</v>
      </c>
      <c r="W1182" s="760" t="s">
        <v>846</v>
      </c>
      <c r="X1182" s="760" t="s">
        <v>3273</v>
      </c>
      <c r="Y1182" s="763" t="s">
        <v>3265</v>
      </c>
    </row>
    <row r="1183" spans="1:25" s="158" customFormat="1">
      <c r="A1183" s="759">
        <v>2023</v>
      </c>
      <c r="B1183" s="760" t="s">
        <v>5802</v>
      </c>
      <c r="C1183" s="760" t="s">
        <v>5801</v>
      </c>
      <c r="D1183" s="760" t="s">
        <v>3526</v>
      </c>
      <c r="E1183" s="760" t="s">
        <v>3182</v>
      </c>
      <c r="F1183" s="760" t="s">
        <v>5803</v>
      </c>
      <c r="G1183" s="764" t="s">
        <v>27</v>
      </c>
      <c r="H1183" s="760">
        <v>14312460</v>
      </c>
      <c r="I1183" s="760" t="s">
        <v>846</v>
      </c>
      <c r="J1183" s="760" t="s">
        <v>846</v>
      </c>
      <c r="K1183" s="760" t="s">
        <v>3873</v>
      </c>
      <c r="L1183" s="761">
        <v>45224</v>
      </c>
      <c r="M1183" s="761">
        <v>45284</v>
      </c>
      <c r="N1183" s="760">
        <v>0</v>
      </c>
      <c r="O1183" s="760">
        <v>0</v>
      </c>
      <c r="P1183" s="760" t="s">
        <v>67</v>
      </c>
      <c r="Q1183" s="760" t="s">
        <v>846</v>
      </c>
      <c r="R1183" s="760" t="s">
        <v>846</v>
      </c>
      <c r="S1183" s="761" t="s">
        <v>846</v>
      </c>
      <c r="T1183" s="760" t="s">
        <v>846</v>
      </c>
      <c r="U1183" s="760" t="s">
        <v>846</v>
      </c>
      <c r="V1183" s="762" t="s">
        <v>846</v>
      </c>
      <c r="W1183" s="760" t="s">
        <v>846</v>
      </c>
      <c r="X1183" s="760" t="s">
        <v>3273</v>
      </c>
      <c r="Y1183" s="763" t="s">
        <v>3265</v>
      </c>
    </row>
    <row r="1184" spans="1:25" s="158" customFormat="1">
      <c r="A1184" s="759">
        <v>2023</v>
      </c>
      <c r="B1184" s="760" t="s">
        <v>5804</v>
      </c>
      <c r="C1184" s="760" t="s">
        <v>5805</v>
      </c>
      <c r="D1184" s="760" t="s">
        <v>3520</v>
      </c>
      <c r="E1184" s="760" t="s">
        <v>3183</v>
      </c>
      <c r="F1184" s="760" t="s">
        <v>2379</v>
      </c>
      <c r="G1184" s="764" t="s">
        <v>27</v>
      </c>
      <c r="H1184" s="760">
        <v>180000000</v>
      </c>
      <c r="I1184" s="760" t="s">
        <v>846</v>
      </c>
      <c r="J1184" s="760" t="s">
        <v>846</v>
      </c>
      <c r="K1184" s="760" t="s">
        <v>3802</v>
      </c>
      <c r="L1184" s="761">
        <v>45208</v>
      </c>
      <c r="M1184" s="761">
        <v>45512</v>
      </c>
      <c r="N1184" s="760">
        <v>0</v>
      </c>
      <c r="O1184" s="760">
        <v>0</v>
      </c>
      <c r="P1184" s="760" t="s">
        <v>5806</v>
      </c>
      <c r="Q1184" s="760" t="s">
        <v>846</v>
      </c>
      <c r="R1184" s="760" t="s">
        <v>846</v>
      </c>
      <c r="S1184" s="761">
        <v>46622</v>
      </c>
      <c r="T1184" s="760" t="s">
        <v>3803</v>
      </c>
      <c r="U1184" s="760" t="s">
        <v>846</v>
      </c>
      <c r="V1184" s="762" t="s">
        <v>846</v>
      </c>
      <c r="W1184" s="760" t="s">
        <v>846</v>
      </c>
      <c r="X1184" s="760" t="s">
        <v>971</v>
      </c>
      <c r="Y1184" s="763" t="s">
        <v>3265</v>
      </c>
    </row>
    <row r="1185" spans="1:25" s="158" customFormat="1">
      <c r="A1185" s="759">
        <v>2023</v>
      </c>
      <c r="B1185" s="760" t="s">
        <v>5807</v>
      </c>
      <c r="C1185" s="760" t="s">
        <v>5808</v>
      </c>
      <c r="D1185" s="760" t="s">
        <v>3520</v>
      </c>
      <c r="E1185" s="760" t="s">
        <v>3183</v>
      </c>
      <c r="F1185" s="760" t="s">
        <v>4576</v>
      </c>
      <c r="G1185" s="764" t="s">
        <v>27</v>
      </c>
      <c r="H1185" s="760">
        <v>282818009</v>
      </c>
      <c r="I1185" s="760" t="s">
        <v>846</v>
      </c>
      <c r="J1185" s="760" t="s">
        <v>846</v>
      </c>
      <c r="K1185" s="760" t="s">
        <v>3261</v>
      </c>
      <c r="L1185" s="761">
        <v>45209</v>
      </c>
      <c r="M1185" s="761">
        <v>45391</v>
      </c>
      <c r="N1185" s="760">
        <v>0</v>
      </c>
      <c r="O1185" s="760">
        <v>0</v>
      </c>
      <c r="P1185" s="760" t="s">
        <v>1668</v>
      </c>
      <c r="Q1185" s="760" t="s">
        <v>846</v>
      </c>
      <c r="R1185" s="760" t="s">
        <v>846</v>
      </c>
      <c r="S1185" s="761">
        <v>46487</v>
      </c>
      <c r="T1185" s="760" t="s">
        <v>3803</v>
      </c>
      <c r="U1185" s="760" t="s">
        <v>846</v>
      </c>
      <c r="V1185" s="762" t="s">
        <v>846</v>
      </c>
      <c r="W1185" s="760" t="s">
        <v>846</v>
      </c>
      <c r="X1185" s="760" t="s">
        <v>971</v>
      </c>
      <c r="Y1185" s="763" t="s">
        <v>3265</v>
      </c>
    </row>
    <row r="1186" spans="1:25" s="158" customFormat="1">
      <c r="A1186" s="759">
        <v>2023</v>
      </c>
      <c r="B1186" s="760" t="s">
        <v>5809</v>
      </c>
      <c r="C1186" s="760" t="s">
        <v>5810</v>
      </c>
      <c r="D1186" s="760" t="s">
        <v>3520</v>
      </c>
      <c r="E1186" s="760" t="s">
        <v>3183</v>
      </c>
      <c r="F1186" s="760" t="s">
        <v>5811</v>
      </c>
      <c r="G1186" s="764" t="s">
        <v>27</v>
      </c>
      <c r="H1186" s="760">
        <v>308621275</v>
      </c>
      <c r="I1186" s="760" t="s">
        <v>846</v>
      </c>
      <c r="J1186" s="760" t="s">
        <v>846</v>
      </c>
      <c r="K1186" s="760" t="s">
        <v>3261</v>
      </c>
      <c r="L1186" s="761">
        <v>45212</v>
      </c>
      <c r="M1186" s="761">
        <v>45394</v>
      </c>
      <c r="N1186" s="760">
        <v>0</v>
      </c>
      <c r="O1186" s="760">
        <v>0</v>
      </c>
      <c r="P1186" s="760" t="s">
        <v>5812</v>
      </c>
      <c r="Q1186" s="760" t="s">
        <v>846</v>
      </c>
      <c r="R1186" s="760" t="s">
        <v>846</v>
      </c>
      <c r="S1186" s="761">
        <v>46497</v>
      </c>
      <c r="T1186" s="760" t="s">
        <v>3803</v>
      </c>
      <c r="U1186" s="760" t="s">
        <v>846</v>
      </c>
      <c r="V1186" s="762" t="s">
        <v>846</v>
      </c>
      <c r="W1186" s="760" t="s">
        <v>846</v>
      </c>
      <c r="X1186" s="760" t="s">
        <v>971</v>
      </c>
      <c r="Y1186" s="763" t="s">
        <v>3265</v>
      </c>
    </row>
    <row r="1187" spans="1:25" s="158" customFormat="1">
      <c r="A1187" s="759">
        <v>2023</v>
      </c>
      <c r="B1187" s="760" t="s">
        <v>5813</v>
      </c>
      <c r="C1187" s="760" t="s">
        <v>5814</v>
      </c>
      <c r="D1187" s="760" t="s">
        <v>3923</v>
      </c>
      <c r="E1187" s="760" t="s">
        <v>3183</v>
      </c>
      <c r="F1187" s="760" t="s">
        <v>5815</v>
      </c>
      <c r="G1187" s="764" t="s">
        <v>27</v>
      </c>
      <c r="H1187" s="760">
        <v>357054150</v>
      </c>
      <c r="I1187" s="760" t="s">
        <v>846</v>
      </c>
      <c r="J1187" s="760" t="s">
        <v>846</v>
      </c>
      <c r="K1187" s="760" t="s">
        <v>3261</v>
      </c>
      <c r="L1187" s="761">
        <v>45222</v>
      </c>
      <c r="M1187" s="761">
        <v>45404</v>
      </c>
      <c r="N1187" s="760">
        <v>0</v>
      </c>
      <c r="O1187" s="760">
        <v>0</v>
      </c>
      <c r="P1187" s="760" t="s">
        <v>5816</v>
      </c>
      <c r="Q1187" s="760" t="s">
        <v>846</v>
      </c>
      <c r="R1187" s="760" t="s">
        <v>846</v>
      </c>
      <c r="S1187" s="761">
        <v>46489</v>
      </c>
      <c r="T1187" s="760" t="s">
        <v>3803</v>
      </c>
      <c r="U1187" s="760" t="s">
        <v>846</v>
      </c>
      <c r="V1187" s="762" t="s">
        <v>846</v>
      </c>
      <c r="W1187" s="760" t="s">
        <v>846</v>
      </c>
      <c r="X1187" s="760" t="s">
        <v>971</v>
      </c>
      <c r="Y1187" s="763" t="s">
        <v>3265</v>
      </c>
    </row>
    <row r="1188" spans="1:25" s="158" customFormat="1">
      <c r="A1188" s="759">
        <v>2023</v>
      </c>
      <c r="B1188" s="760" t="s">
        <v>5817</v>
      </c>
      <c r="C1188" s="760" t="s">
        <v>5818</v>
      </c>
      <c r="D1188" s="760" t="s">
        <v>3520</v>
      </c>
      <c r="E1188" s="760" t="s">
        <v>3182</v>
      </c>
      <c r="F1188" s="760" t="s">
        <v>5059</v>
      </c>
      <c r="G1188" s="764" t="s">
        <v>27</v>
      </c>
      <c r="H1188" s="760">
        <v>70578000</v>
      </c>
      <c r="I1188" s="760" t="s">
        <v>846</v>
      </c>
      <c r="J1188" s="760" t="s">
        <v>846</v>
      </c>
      <c r="K1188" s="760" t="s">
        <v>3537</v>
      </c>
      <c r="L1188" s="761">
        <v>45246</v>
      </c>
      <c r="M1188" s="761">
        <v>45458</v>
      </c>
      <c r="N1188" s="760">
        <v>0</v>
      </c>
      <c r="O1188" s="760">
        <v>0</v>
      </c>
      <c r="P1188" s="760" t="s">
        <v>5819</v>
      </c>
      <c r="Q1188" s="760" t="s">
        <v>846</v>
      </c>
      <c r="R1188" s="760" t="s">
        <v>846</v>
      </c>
      <c r="S1188" s="761">
        <v>46548</v>
      </c>
      <c r="T1188" s="760" t="s">
        <v>3803</v>
      </c>
      <c r="U1188" s="760" t="s">
        <v>846</v>
      </c>
      <c r="V1188" s="762" t="s">
        <v>846</v>
      </c>
      <c r="W1188" s="760" t="s">
        <v>846</v>
      </c>
      <c r="X1188" s="760" t="s">
        <v>971</v>
      </c>
      <c r="Y1188" s="763" t="s">
        <v>3265</v>
      </c>
    </row>
    <row r="1189" spans="1:25" s="158" customFormat="1">
      <c r="A1189" s="759">
        <v>2023</v>
      </c>
      <c r="B1189" s="760" t="s">
        <v>5820</v>
      </c>
      <c r="C1189" s="760" t="s">
        <v>5821</v>
      </c>
      <c r="D1189" s="760" t="s">
        <v>3923</v>
      </c>
      <c r="E1189" s="760" t="s">
        <v>3183</v>
      </c>
      <c r="F1189" s="760" t="s">
        <v>5822</v>
      </c>
      <c r="G1189" s="764" t="s">
        <v>27</v>
      </c>
      <c r="H1189" s="760">
        <v>416950000</v>
      </c>
      <c r="I1189" s="760" t="s">
        <v>846</v>
      </c>
      <c r="J1189" s="760" t="s">
        <v>846</v>
      </c>
      <c r="K1189" s="760" t="s">
        <v>3261</v>
      </c>
      <c r="L1189" s="761">
        <v>45266</v>
      </c>
      <c r="M1189" s="761">
        <v>45448</v>
      </c>
      <c r="N1189" s="760">
        <v>0</v>
      </c>
      <c r="O1189" s="760">
        <v>0</v>
      </c>
      <c r="P1189" s="760" t="s">
        <v>5823</v>
      </c>
      <c r="Q1189" s="760" t="s">
        <v>846</v>
      </c>
      <c r="R1189" s="760" t="s">
        <v>846</v>
      </c>
      <c r="S1189" s="761">
        <v>46543</v>
      </c>
      <c r="T1189" s="760" t="s">
        <v>3803</v>
      </c>
      <c r="U1189" s="760" t="s">
        <v>846</v>
      </c>
      <c r="V1189" s="762" t="s">
        <v>846</v>
      </c>
      <c r="W1189" s="760" t="s">
        <v>846</v>
      </c>
      <c r="X1189" s="760" t="s">
        <v>971</v>
      </c>
      <c r="Y1189" s="763" t="s">
        <v>3265</v>
      </c>
    </row>
    <row r="1190" spans="1:25" s="158" customFormat="1">
      <c r="A1190" s="759">
        <v>2023</v>
      </c>
      <c r="B1190" s="760" t="s">
        <v>5824</v>
      </c>
      <c r="C1190" s="760" t="s">
        <v>5825</v>
      </c>
      <c r="D1190" s="760" t="s">
        <v>3526</v>
      </c>
      <c r="E1190" s="760" t="s">
        <v>3182</v>
      </c>
      <c r="F1190" s="760" t="s">
        <v>3818</v>
      </c>
      <c r="G1190" s="764" t="s">
        <v>27</v>
      </c>
      <c r="H1190" s="760">
        <v>11375000</v>
      </c>
      <c r="I1190" s="760" t="s">
        <v>846</v>
      </c>
      <c r="J1190" s="760" t="s">
        <v>846</v>
      </c>
      <c r="K1190" s="760" t="s">
        <v>3261</v>
      </c>
      <c r="L1190" s="761">
        <v>45252</v>
      </c>
      <c r="M1190" s="761">
        <v>45433</v>
      </c>
      <c r="N1190" s="760">
        <v>0</v>
      </c>
      <c r="O1190" s="760">
        <v>0</v>
      </c>
      <c r="P1190" s="760" t="s">
        <v>1644</v>
      </c>
      <c r="Q1190" s="760" t="s">
        <v>846</v>
      </c>
      <c r="R1190" s="760" t="s">
        <v>846</v>
      </c>
      <c r="S1190" s="761">
        <v>46538</v>
      </c>
      <c r="T1190" s="760" t="s">
        <v>3803</v>
      </c>
      <c r="U1190" s="760" t="s">
        <v>846</v>
      </c>
      <c r="V1190" s="762" t="s">
        <v>846</v>
      </c>
      <c r="W1190" s="760" t="s">
        <v>846</v>
      </c>
      <c r="X1190" s="760" t="s">
        <v>971</v>
      </c>
      <c r="Y1190" s="763" t="s">
        <v>3265</v>
      </c>
    </row>
    <row r="1191" spans="1:25" s="158" customFormat="1">
      <c r="A1191" s="759">
        <v>2023</v>
      </c>
      <c r="B1191" s="760" t="s">
        <v>5826</v>
      </c>
      <c r="C1191" s="760" t="s">
        <v>5827</v>
      </c>
      <c r="D1191" s="760" t="s">
        <v>3929</v>
      </c>
      <c r="E1191" s="760" t="s">
        <v>3183</v>
      </c>
      <c r="F1191" s="760" t="s">
        <v>5828</v>
      </c>
      <c r="G1191" s="764" t="s">
        <v>27</v>
      </c>
      <c r="H1191" s="760">
        <v>219640080</v>
      </c>
      <c r="I1191" s="760" t="s">
        <v>846</v>
      </c>
      <c r="J1191" s="760" t="s">
        <v>846</v>
      </c>
      <c r="K1191" s="760" t="s">
        <v>3261</v>
      </c>
      <c r="L1191" s="761">
        <v>45320</v>
      </c>
      <c r="M1191" s="761">
        <v>45501</v>
      </c>
      <c r="N1191" s="760">
        <v>0</v>
      </c>
      <c r="O1191" s="760">
        <v>0</v>
      </c>
      <c r="P1191" s="760" t="s">
        <v>2280</v>
      </c>
      <c r="Q1191" s="760" t="s">
        <v>846</v>
      </c>
      <c r="R1191" s="760" t="s">
        <v>846</v>
      </c>
      <c r="S1191" s="761">
        <v>47274</v>
      </c>
      <c r="T1191" s="760" t="s">
        <v>3803</v>
      </c>
      <c r="U1191" s="760" t="s">
        <v>846</v>
      </c>
      <c r="V1191" s="762" t="s">
        <v>846</v>
      </c>
      <c r="W1191" s="760" t="s">
        <v>846</v>
      </c>
      <c r="X1191" s="760" t="s">
        <v>971</v>
      </c>
      <c r="Y1191" s="763" t="s">
        <v>3265</v>
      </c>
    </row>
    <row r="1192" spans="1:25" s="158" customFormat="1">
      <c r="A1192" s="759">
        <v>2023</v>
      </c>
      <c r="B1192" s="760" t="s">
        <v>5829</v>
      </c>
      <c r="C1192" s="760" t="s">
        <v>5830</v>
      </c>
      <c r="D1192" s="760" t="s">
        <v>3923</v>
      </c>
      <c r="E1192" s="760" t="s">
        <v>3183</v>
      </c>
      <c r="F1192" s="760" t="s">
        <v>2150</v>
      </c>
      <c r="G1192" s="764" t="s">
        <v>27</v>
      </c>
      <c r="H1192" s="760">
        <v>587961528</v>
      </c>
      <c r="I1192" s="760" t="s">
        <v>846</v>
      </c>
      <c r="J1192" s="760" t="s">
        <v>846</v>
      </c>
      <c r="K1192" s="760" t="s">
        <v>3528</v>
      </c>
      <c r="L1192" s="761">
        <v>45222</v>
      </c>
      <c r="M1192" s="761">
        <v>45465</v>
      </c>
      <c r="N1192" s="760">
        <v>0</v>
      </c>
      <c r="O1192" s="760">
        <v>0</v>
      </c>
      <c r="P1192" s="760" t="s">
        <v>5831</v>
      </c>
      <c r="Q1192" s="760" t="s">
        <v>846</v>
      </c>
      <c r="R1192" s="760" t="s">
        <v>846</v>
      </c>
      <c r="S1192" s="761">
        <v>46554</v>
      </c>
      <c r="T1192" s="760" t="s">
        <v>3803</v>
      </c>
      <c r="U1192" s="760" t="s">
        <v>846</v>
      </c>
      <c r="V1192" s="762" t="s">
        <v>846</v>
      </c>
      <c r="W1192" s="760" t="s">
        <v>846</v>
      </c>
      <c r="X1192" s="760" t="s">
        <v>971</v>
      </c>
      <c r="Y1192" s="763" t="s">
        <v>3265</v>
      </c>
    </row>
    <row r="1193" spans="1:25" s="158" customFormat="1">
      <c r="A1193" s="759">
        <v>2023</v>
      </c>
      <c r="B1193" s="760" t="s">
        <v>5832</v>
      </c>
      <c r="C1193" s="760" t="s">
        <v>5833</v>
      </c>
      <c r="D1193" s="760" t="s">
        <v>3526</v>
      </c>
      <c r="E1193" s="760" t="s">
        <v>3182</v>
      </c>
      <c r="F1193" s="760" t="s">
        <v>5834</v>
      </c>
      <c r="G1193" s="764" t="s">
        <v>27</v>
      </c>
      <c r="H1193" s="760">
        <v>1341627</v>
      </c>
      <c r="I1193" s="760" t="s">
        <v>846</v>
      </c>
      <c r="J1193" s="760" t="s">
        <v>846</v>
      </c>
      <c r="K1193" s="760" t="s">
        <v>3807</v>
      </c>
      <c r="L1193" s="761">
        <v>45274</v>
      </c>
      <c r="M1193" s="761">
        <v>45289</v>
      </c>
      <c r="N1193" s="760">
        <v>0</v>
      </c>
      <c r="O1193" s="760">
        <v>0</v>
      </c>
      <c r="P1193" s="760" t="s">
        <v>5835</v>
      </c>
      <c r="Q1193" s="760" t="s">
        <v>846</v>
      </c>
      <c r="R1193" s="760" t="s">
        <v>846</v>
      </c>
      <c r="S1193" s="761" t="s">
        <v>846</v>
      </c>
      <c r="T1193" s="760" t="s">
        <v>846</v>
      </c>
      <c r="U1193" s="760" t="s">
        <v>846</v>
      </c>
      <c r="V1193" s="762" t="s">
        <v>846</v>
      </c>
      <c r="W1193" s="760" t="s">
        <v>846</v>
      </c>
      <c r="X1193" s="760" t="s">
        <v>3273</v>
      </c>
      <c r="Y1193" s="763" t="s">
        <v>3265</v>
      </c>
    </row>
    <row r="1194" spans="1:25" s="158" customFormat="1">
      <c r="A1194" s="759">
        <v>2023</v>
      </c>
      <c r="B1194" s="760" t="s">
        <v>5836</v>
      </c>
      <c r="C1194" s="760" t="s">
        <v>5833</v>
      </c>
      <c r="D1194" s="760" t="s">
        <v>3526</v>
      </c>
      <c r="E1194" s="760" t="s">
        <v>3182</v>
      </c>
      <c r="F1194" s="760" t="s">
        <v>5837</v>
      </c>
      <c r="G1194" s="764" t="s">
        <v>27</v>
      </c>
      <c r="H1194" s="760">
        <v>1100750</v>
      </c>
      <c r="I1194" s="760" t="s">
        <v>846</v>
      </c>
      <c r="J1194" s="760" t="s">
        <v>846</v>
      </c>
      <c r="K1194" s="760" t="s">
        <v>3807</v>
      </c>
      <c r="L1194" s="761">
        <v>45274</v>
      </c>
      <c r="M1194" s="761">
        <v>45289</v>
      </c>
      <c r="N1194" s="760">
        <v>0</v>
      </c>
      <c r="O1194" s="760">
        <v>0</v>
      </c>
      <c r="P1194" s="760" t="s">
        <v>5835</v>
      </c>
      <c r="Q1194" s="760" t="s">
        <v>846</v>
      </c>
      <c r="R1194" s="760" t="s">
        <v>846</v>
      </c>
      <c r="S1194" s="761" t="s">
        <v>846</v>
      </c>
      <c r="T1194" s="760" t="s">
        <v>846</v>
      </c>
      <c r="U1194" s="760" t="s">
        <v>846</v>
      </c>
      <c r="V1194" s="762" t="s">
        <v>846</v>
      </c>
      <c r="W1194" s="760" t="s">
        <v>846</v>
      </c>
      <c r="X1194" s="760" t="s">
        <v>3273</v>
      </c>
      <c r="Y1194" s="763" t="s">
        <v>3265</v>
      </c>
    </row>
    <row r="1195" spans="1:25" s="158" customFormat="1">
      <c r="A1195" s="759">
        <v>2023</v>
      </c>
      <c r="B1195" s="760" t="s">
        <v>5838</v>
      </c>
      <c r="C1195" s="760" t="s">
        <v>5839</v>
      </c>
      <c r="D1195" s="760" t="s">
        <v>3520</v>
      </c>
      <c r="E1195" s="760" t="s">
        <v>3183</v>
      </c>
      <c r="F1195" s="760" t="s">
        <v>2382</v>
      </c>
      <c r="G1195" s="764" t="s">
        <v>27</v>
      </c>
      <c r="H1195" s="760">
        <v>324000000</v>
      </c>
      <c r="I1195" s="760" t="s">
        <v>846</v>
      </c>
      <c r="J1195" s="760" t="s">
        <v>846</v>
      </c>
      <c r="K1195" s="760" t="s">
        <v>3873</v>
      </c>
      <c r="L1195" s="761">
        <v>45272</v>
      </c>
      <c r="M1195" s="761">
        <v>45334</v>
      </c>
      <c r="N1195" s="760">
        <v>0</v>
      </c>
      <c r="O1195" s="760">
        <v>0</v>
      </c>
      <c r="P1195" s="760" t="s">
        <v>103</v>
      </c>
      <c r="Q1195" s="760" t="s">
        <v>846</v>
      </c>
      <c r="R1195" s="760" t="s">
        <v>846</v>
      </c>
      <c r="S1195" s="761">
        <v>45373</v>
      </c>
      <c r="T1195" s="760" t="s">
        <v>3803</v>
      </c>
      <c r="U1195" s="760" t="s">
        <v>846</v>
      </c>
      <c r="V1195" s="762" t="s">
        <v>846</v>
      </c>
      <c r="W1195" s="760" t="s">
        <v>846</v>
      </c>
      <c r="X1195" s="760" t="s">
        <v>3273</v>
      </c>
      <c r="Y1195" s="763" t="s">
        <v>3265</v>
      </c>
    </row>
    <row r="1196" spans="1:25" s="158" customFormat="1">
      <c r="A1196" s="759">
        <v>2023</v>
      </c>
      <c r="B1196" s="760" t="s">
        <v>5840</v>
      </c>
      <c r="C1196" s="760" t="s">
        <v>5841</v>
      </c>
      <c r="D1196" s="760" t="s">
        <v>3520</v>
      </c>
      <c r="E1196" s="760" t="s">
        <v>3182</v>
      </c>
      <c r="F1196" s="760" t="s">
        <v>5369</v>
      </c>
      <c r="G1196" s="764" t="s">
        <v>27</v>
      </c>
      <c r="H1196" s="760">
        <v>56200603</v>
      </c>
      <c r="I1196" s="760" t="s">
        <v>846</v>
      </c>
      <c r="J1196" s="760" t="s">
        <v>846</v>
      </c>
      <c r="K1196" s="760" t="s">
        <v>5842</v>
      </c>
      <c r="L1196" s="761">
        <v>45262</v>
      </c>
      <c r="M1196" s="761">
        <v>45600</v>
      </c>
      <c r="N1196" s="760">
        <v>0</v>
      </c>
      <c r="O1196" s="760">
        <v>0</v>
      </c>
      <c r="P1196" s="760" t="s">
        <v>67</v>
      </c>
      <c r="Q1196" s="760" t="s">
        <v>846</v>
      </c>
      <c r="R1196" s="760" t="s">
        <v>846</v>
      </c>
      <c r="S1196" s="761">
        <v>45352</v>
      </c>
      <c r="T1196" s="760" t="s">
        <v>3263</v>
      </c>
      <c r="U1196" s="760" t="s">
        <v>846</v>
      </c>
      <c r="V1196" s="762" t="s">
        <v>846</v>
      </c>
      <c r="W1196" s="760" t="s">
        <v>846</v>
      </c>
      <c r="X1196" s="760" t="s">
        <v>971</v>
      </c>
      <c r="Y1196" s="763" t="s">
        <v>3265</v>
      </c>
    </row>
    <row r="1197" spans="1:25" s="158" customFormat="1">
      <c r="A1197" s="759">
        <v>2023</v>
      </c>
      <c r="B1197" s="760" t="s">
        <v>5843</v>
      </c>
      <c r="C1197" s="760" t="s">
        <v>5844</v>
      </c>
      <c r="D1197" s="760" t="s">
        <v>3526</v>
      </c>
      <c r="E1197" s="760" t="s">
        <v>3182</v>
      </c>
      <c r="F1197" s="760" t="s">
        <v>5845</v>
      </c>
      <c r="G1197" s="764" t="s">
        <v>27</v>
      </c>
      <c r="H1197" s="760">
        <v>12000000</v>
      </c>
      <c r="I1197" s="760" t="s">
        <v>846</v>
      </c>
      <c r="J1197" s="760" t="s">
        <v>846</v>
      </c>
      <c r="K1197" s="760" t="s">
        <v>4452</v>
      </c>
      <c r="L1197" s="761">
        <v>45266</v>
      </c>
      <c r="M1197" s="761">
        <v>45296</v>
      </c>
      <c r="N1197" s="760">
        <v>0</v>
      </c>
      <c r="O1197" s="760">
        <v>0</v>
      </c>
      <c r="P1197" s="760" t="s">
        <v>88</v>
      </c>
      <c r="Q1197" s="760" t="s">
        <v>846</v>
      </c>
      <c r="R1197" s="760" t="s">
        <v>846</v>
      </c>
      <c r="S1197" s="761">
        <v>46394</v>
      </c>
      <c r="T1197" s="760" t="s">
        <v>3803</v>
      </c>
      <c r="U1197" s="760" t="s">
        <v>846</v>
      </c>
      <c r="V1197" s="762" t="s">
        <v>846</v>
      </c>
      <c r="W1197" s="760" t="s">
        <v>846</v>
      </c>
      <c r="X1197" s="760" t="s">
        <v>3273</v>
      </c>
      <c r="Y1197" s="763" t="s">
        <v>3265</v>
      </c>
    </row>
    <row r="1198" spans="1:25" s="158" customFormat="1">
      <c r="A1198" s="759">
        <v>2023</v>
      </c>
      <c r="B1198" s="760" t="s">
        <v>5846</v>
      </c>
      <c r="C1198" s="760" t="s">
        <v>5847</v>
      </c>
      <c r="D1198" s="760" t="s">
        <v>3929</v>
      </c>
      <c r="E1198" s="760" t="s">
        <v>3183</v>
      </c>
      <c r="F1198" s="760" t="s">
        <v>2280</v>
      </c>
      <c r="G1198" s="764" t="s">
        <v>27</v>
      </c>
      <c r="H1198" s="760">
        <v>204468770</v>
      </c>
      <c r="I1198" s="760" t="s">
        <v>846</v>
      </c>
      <c r="J1198" s="760" t="s">
        <v>846</v>
      </c>
      <c r="K1198" s="760" t="s">
        <v>3261</v>
      </c>
      <c r="L1198" s="761">
        <v>45320</v>
      </c>
      <c r="M1198" s="761">
        <v>45501</v>
      </c>
      <c r="N1198" s="760">
        <v>0</v>
      </c>
      <c r="O1198" s="760">
        <v>0</v>
      </c>
      <c r="P1198" s="760" t="s">
        <v>129</v>
      </c>
      <c r="Q1198" s="760" t="s">
        <v>846</v>
      </c>
      <c r="R1198" s="760" t="s">
        <v>846</v>
      </c>
      <c r="S1198" s="761">
        <v>45412</v>
      </c>
      <c r="T1198" s="760" t="s">
        <v>3803</v>
      </c>
      <c r="U1198" s="760" t="s">
        <v>846</v>
      </c>
      <c r="V1198" s="762" t="s">
        <v>846</v>
      </c>
      <c r="W1198" s="760" t="s">
        <v>846</v>
      </c>
      <c r="X1198" s="760" t="s">
        <v>971</v>
      </c>
      <c r="Y1198" s="763" t="s">
        <v>3265</v>
      </c>
    </row>
    <row r="1199" spans="1:25" s="158" customFormat="1">
      <c r="A1199" s="759">
        <v>2023</v>
      </c>
      <c r="B1199" s="760" t="s">
        <v>5848</v>
      </c>
      <c r="C1199" s="760" t="s">
        <v>5849</v>
      </c>
      <c r="D1199" s="760" t="s">
        <v>3929</v>
      </c>
      <c r="E1199" s="760" t="s">
        <v>3183</v>
      </c>
      <c r="F1199" s="760" t="s">
        <v>2283</v>
      </c>
      <c r="G1199" s="764" t="s">
        <v>27</v>
      </c>
      <c r="H1199" s="760">
        <v>60000000</v>
      </c>
      <c r="I1199" s="760" t="s">
        <v>846</v>
      </c>
      <c r="J1199" s="760" t="s">
        <v>846</v>
      </c>
      <c r="K1199" s="760" t="s">
        <v>3271</v>
      </c>
      <c r="L1199" s="761">
        <v>45341</v>
      </c>
      <c r="M1199" s="761">
        <v>45461</v>
      </c>
      <c r="N1199" s="760">
        <v>0</v>
      </c>
      <c r="O1199" s="760">
        <v>0</v>
      </c>
      <c r="P1199" s="760" t="s">
        <v>103</v>
      </c>
      <c r="Q1199" s="760" t="s">
        <v>846</v>
      </c>
      <c r="R1199" s="760" t="s">
        <v>846</v>
      </c>
      <c r="S1199" s="761">
        <v>45376</v>
      </c>
      <c r="T1199" s="760" t="s">
        <v>3803</v>
      </c>
      <c r="U1199" s="760" t="s">
        <v>846</v>
      </c>
      <c r="V1199" s="762" t="s">
        <v>846</v>
      </c>
      <c r="W1199" s="760" t="s">
        <v>846</v>
      </c>
      <c r="X1199" s="760" t="s">
        <v>971</v>
      </c>
      <c r="Y1199" s="763" t="s">
        <v>3265</v>
      </c>
    </row>
    <row r="1200" spans="1:25" s="158" customFormat="1">
      <c r="A1200" s="759">
        <v>2023</v>
      </c>
      <c r="B1200" s="760" t="s">
        <v>5850</v>
      </c>
      <c r="C1200" s="760" t="s">
        <v>5851</v>
      </c>
      <c r="D1200" s="760" t="s">
        <v>3520</v>
      </c>
      <c r="E1200" s="760" t="s">
        <v>3183</v>
      </c>
      <c r="F1200" s="760" t="s">
        <v>2315</v>
      </c>
      <c r="G1200" s="764" t="s">
        <v>27</v>
      </c>
      <c r="H1200" s="760">
        <v>188592600</v>
      </c>
      <c r="I1200" s="760" t="s">
        <v>846</v>
      </c>
      <c r="J1200" s="760" t="s">
        <v>846</v>
      </c>
      <c r="K1200" s="760" t="s">
        <v>3271</v>
      </c>
      <c r="L1200" s="761">
        <v>45313</v>
      </c>
      <c r="M1200" s="761">
        <v>45433</v>
      </c>
      <c r="N1200" s="760">
        <v>0</v>
      </c>
      <c r="O1200" s="760">
        <v>0</v>
      </c>
      <c r="P1200" s="760" t="s">
        <v>5852</v>
      </c>
      <c r="Q1200" s="760" t="s">
        <v>846</v>
      </c>
      <c r="R1200" s="760" t="s">
        <v>846</v>
      </c>
      <c r="S1200" s="761">
        <v>45372</v>
      </c>
      <c r="T1200" s="760" t="s">
        <v>3803</v>
      </c>
      <c r="U1200" s="760" t="s">
        <v>846</v>
      </c>
      <c r="V1200" s="762" t="s">
        <v>846</v>
      </c>
      <c r="W1200" s="760" t="s">
        <v>846</v>
      </c>
      <c r="X1200" s="760" t="s">
        <v>971</v>
      </c>
      <c r="Y1200" s="763" t="s">
        <v>3265</v>
      </c>
    </row>
    <row r="1201" spans="1:25" s="158" customFormat="1">
      <c r="A1201" s="759">
        <v>2023</v>
      </c>
      <c r="B1201" s="760" t="s">
        <v>5853</v>
      </c>
      <c r="C1201" s="760" t="s">
        <v>5854</v>
      </c>
      <c r="D1201" s="760" t="s">
        <v>3259</v>
      </c>
      <c r="E1201" s="760" t="s">
        <v>3183</v>
      </c>
      <c r="F1201" s="760" t="s">
        <v>5855</v>
      </c>
      <c r="G1201" s="760">
        <v>10344000</v>
      </c>
      <c r="H1201" s="760">
        <v>10344000</v>
      </c>
      <c r="I1201" s="760" t="s">
        <v>846</v>
      </c>
      <c r="J1201" s="760" t="s">
        <v>846</v>
      </c>
      <c r="K1201" s="760" t="s">
        <v>3873</v>
      </c>
      <c r="L1201" s="761">
        <v>45261</v>
      </c>
      <c r="M1201" s="761">
        <v>45321</v>
      </c>
      <c r="N1201" s="760">
        <v>0</v>
      </c>
      <c r="O1201" s="760">
        <v>0</v>
      </c>
      <c r="P1201" s="760" t="s">
        <v>278</v>
      </c>
      <c r="Q1201" s="760" t="s">
        <v>846</v>
      </c>
      <c r="R1201" s="760" t="s">
        <v>846</v>
      </c>
      <c r="S1201" s="761">
        <v>45514</v>
      </c>
      <c r="T1201" s="760" t="s">
        <v>3803</v>
      </c>
      <c r="U1201" s="760" t="s">
        <v>846</v>
      </c>
      <c r="V1201" s="762" t="s">
        <v>846</v>
      </c>
      <c r="W1201" s="760" t="s">
        <v>846</v>
      </c>
      <c r="X1201" s="760" t="s">
        <v>3273</v>
      </c>
      <c r="Y1201" s="763" t="s">
        <v>3265</v>
      </c>
    </row>
    <row r="1202" spans="1:25" s="158" customFormat="1">
      <c r="A1202" s="759">
        <v>2023</v>
      </c>
      <c r="B1202" s="760" t="s">
        <v>5856</v>
      </c>
      <c r="C1202" s="760" t="s">
        <v>5857</v>
      </c>
      <c r="D1202" s="760" t="s">
        <v>3526</v>
      </c>
      <c r="E1202" s="760" t="s">
        <v>3183</v>
      </c>
      <c r="F1202" s="760" t="s">
        <v>2386</v>
      </c>
      <c r="G1202" s="764" t="s">
        <v>27</v>
      </c>
      <c r="H1202" s="760">
        <v>19049418</v>
      </c>
      <c r="I1202" s="760" t="s">
        <v>846</v>
      </c>
      <c r="J1202" s="760" t="s">
        <v>846</v>
      </c>
      <c r="K1202" s="760" t="s">
        <v>3873</v>
      </c>
      <c r="L1202" s="761">
        <v>45286</v>
      </c>
      <c r="M1202" s="761">
        <v>45348</v>
      </c>
      <c r="N1202" s="760">
        <v>0</v>
      </c>
      <c r="O1202" s="760">
        <v>0</v>
      </c>
      <c r="P1202" s="760" t="s">
        <v>103</v>
      </c>
      <c r="Q1202" s="760" t="s">
        <v>846</v>
      </c>
      <c r="R1202" s="760" t="s">
        <v>846</v>
      </c>
      <c r="S1202" s="761">
        <v>46444</v>
      </c>
      <c r="T1202" s="760" t="s">
        <v>3803</v>
      </c>
      <c r="U1202" s="760" t="s">
        <v>846</v>
      </c>
      <c r="V1202" s="762" t="s">
        <v>846</v>
      </c>
      <c r="W1202" s="760" t="s">
        <v>846</v>
      </c>
      <c r="X1202" s="760" t="s">
        <v>3273</v>
      </c>
      <c r="Y1202" s="763" t="s">
        <v>3265</v>
      </c>
    </row>
    <row r="1203" spans="1:25" s="158" customFormat="1">
      <c r="A1203" s="759">
        <v>2023</v>
      </c>
      <c r="B1203" s="760" t="s">
        <v>5858</v>
      </c>
      <c r="C1203" s="760" t="s">
        <v>1368</v>
      </c>
      <c r="D1203" s="760" t="s">
        <v>3259</v>
      </c>
      <c r="E1203" s="760" t="s">
        <v>3183</v>
      </c>
      <c r="F1203" s="760" t="s">
        <v>5859</v>
      </c>
      <c r="G1203" s="760">
        <v>14400000</v>
      </c>
      <c r="H1203" s="760">
        <v>14400000</v>
      </c>
      <c r="I1203" s="760" t="s">
        <v>846</v>
      </c>
      <c r="J1203" s="760" t="s">
        <v>846</v>
      </c>
      <c r="K1203" s="760" t="s">
        <v>3821</v>
      </c>
      <c r="L1203" s="761">
        <v>45273</v>
      </c>
      <c r="M1203" s="761">
        <v>45363</v>
      </c>
      <c r="N1203" s="760">
        <v>4800000</v>
      </c>
      <c r="O1203" s="760">
        <v>30</v>
      </c>
      <c r="P1203" s="760" t="s">
        <v>103</v>
      </c>
      <c r="Q1203" s="760" t="s">
        <v>846</v>
      </c>
      <c r="R1203" s="760" t="s">
        <v>846</v>
      </c>
      <c r="S1203" s="761">
        <v>45517</v>
      </c>
      <c r="T1203" s="760" t="s">
        <v>3803</v>
      </c>
      <c r="U1203" s="760" t="s">
        <v>846</v>
      </c>
      <c r="V1203" s="762" t="s">
        <v>846</v>
      </c>
      <c r="W1203" s="760" t="s">
        <v>846</v>
      </c>
      <c r="X1203" s="760" t="s">
        <v>971</v>
      </c>
      <c r="Y1203" s="763" t="s">
        <v>3265</v>
      </c>
    </row>
    <row r="1204" spans="1:25" s="158" customFormat="1">
      <c r="A1204" s="759">
        <v>2023</v>
      </c>
      <c r="B1204" s="760" t="s">
        <v>5860</v>
      </c>
      <c r="C1204" s="760" t="s">
        <v>5861</v>
      </c>
      <c r="D1204" s="760" t="s">
        <v>3259</v>
      </c>
      <c r="E1204" s="760" t="s">
        <v>3183</v>
      </c>
      <c r="F1204" s="760" t="s">
        <v>5862</v>
      </c>
      <c r="G1204" s="760">
        <v>4600000</v>
      </c>
      <c r="H1204" s="760">
        <v>4600000</v>
      </c>
      <c r="I1204" s="760" t="s">
        <v>846</v>
      </c>
      <c r="J1204" s="760" t="s">
        <v>846</v>
      </c>
      <c r="K1204" s="760" t="s">
        <v>4452</v>
      </c>
      <c r="L1204" s="761">
        <v>45272</v>
      </c>
      <c r="M1204" s="761">
        <v>45302</v>
      </c>
      <c r="N1204" s="760">
        <v>0</v>
      </c>
      <c r="O1204" s="760">
        <v>0</v>
      </c>
      <c r="P1204" s="760" t="s">
        <v>103</v>
      </c>
      <c r="Q1204" s="760" t="s">
        <v>846</v>
      </c>
      <c r="R1204" s="760" t="s">
        <v>846</v>
      </c>
      <c r="S1204" s="761">
        <v>45505</v>
      </c>
      <c r="T1204" s="760" t="s">
        <v>3803</v>
      </c>
      <c r="U1204" s="760" t="s">
        <v>846</v>
      </c>
      <c r="V1204" s="762" t="s">
        <v>846</v>
      </c>
      <c r="W1204" s="760" t="s">
        <v>846</v>
      </c>
      <c r="X1204" s="760" t="s">
        <v>3273</v>
      </c>
      <c r="Y1204" s="763" t="s">
        <v>3265</v>
      </c>
    </row>
    <row r="1205" spans="1:25" s="158" customFormat="1">
      <c r="A1205" s="759">
        <v>2023</v>
      </c>
      <c r="B1205" s="760" t="s">
        <v>5863</v>
      </c>
      <c r="C1205" s="760" t="s">
        <v>5864</v>
      </c>
      <c r="D1205" s="760" t="s">
        <v>3259</v>
      </c>
      <c r="E1205" s="760" t="s">
        <v>3183</v>
      </c>
      <c r="F1205" s="760" t="s">
        <v>168</v>
      </c>
      <c r="G1205" s="760">
        <v>16500000</v>
      </c>
      <c r="H1205" s="760">
        <v>16500000</v>
      </c>
      <c r="I1205" s="760" t="s">
        <v>846</v>
      </c>
      <c r="J1205" s="760" t="s">
        <v>846</v>
      </c>
      <c r="K1205" s="760" t="s">
        <v>3821</v>
      </c>
      <c r="L1205" s="761">
        <v>45274</v>
      </c>
      <c r="M1205" s="761">
        <v>45364</v>
      </c>
      <c r="N1205" s="760">
        <v>5500000</v>
      </c>
      <c r="O1205" s="760">
        <v>30</v>
      </c>
      <c r="P1205" s="760" t="s">
        <v>103</v>
      </c>
      <c r="Q1205" s="760" t="s">
        <v>846</v>
      </c>
      <c r="R1205" s="760" t="s">
        <v>846</v>
      </c>
      <c r="S1205" s="761">
        <v>45524</v>
      </c>
      <c r="T1205" s="760" t="s">
        <v>3803</v>
      </c>
      <c r="U1205" s="760" t="s">
        <v>846</v>
      </c>
      <c r="V1205" s="762" t="s">
        <v>846</v>
      </c>
      <c r="W1205" s="760" t="s">
        <v>846</v>
      </c>
      <c r="X1205" s="760" t="s">
        <v>971</v>
      </c>
      <c r="Y1205" s="763" t="s">
        <v>3265</v>
      </c>
    </row>
    <row r="1206" spans="1:25" s="158" customFormat="1">
      <c r="A1206" s="759">
        <v>2023</v>
      </c>
      <c r="B1206" s="760" t="s">
        <v>5865</v>
      </c>
      <c r="C1206" s="760" t="s">
        <v>1672</v>
      </c>
      <c r="D1206" s="760" t="s">
        <v>3259</v>
      </c>
      <c r="E1206" s="760" t="s">
        <v>3183</v>
      </c>
      <c r="F1206" s="760" t="s">
        <v>5866</v>
      </c>
      <c r="G1206" s="760">
        <v>6030000</v>
      </c>
      <c r="H1206" s="760">
        <v>6030000</v>
      </c>
      <c r="I1206" s="760" t="s">
        <v>846</v>
      </c>
      <c r="J1206" s="760" t="s">
        <v>846</v>
      </c>
      <c r="K1206" s="760" t="s">
        <v>4545</v>
      </c>
      <c r="L1206" s="761">
        <v>45280</v>
      </c>
      <c r="M1206" s="761">
        <v>45348</v>
      </c>
      <c r="N1206" s="760">
        <v>1980000</v>
      </c>
      <c r="O1206" s="760">
        <v>22</v>
      </c>
      <c r="P1206" s="760" t="s">
        <v>103</v>
      </c>
      <c r="Q1206" s="760" t="s">
        <v>846</v>
      </c>
      <c r="R1206" s="760" t="s">
        <v>846</v>
      </c>
      <c r="S1206" s="761">
        <v>45514</v>
      </c>
      <c r="T1206" s="760" t="s">
        <v>3803</v>
      </c>
      <c r="U1206" s="760" t="s">
        <v>846</v>
      </c>
      <c r="V1206" s="762" t="s">
        <v>846</v>
      </c>
      <c r="W1206" s="760" t="s">
        <v>846</v>
      </c>
      <c r="X1206" s="760" t="s">
        <v>3273</v>
      </c>
      <c r="Y1206" s="763" t="s">
        <v>3265</v>
      </c>
    </row>
    <row r="1207" spans="1:25" s="158" customFormat="1">
      <c r="A1207" s="759">
        <v>2023</v>
      </c>
      <c r="B1207" s="760" t="s">
        <v>5867</v>
      </c>
      <c r="C1207" s="760" t="s">
        <v>1584</v>
      </c>
      <c r="D1207" s="760" t="s">
        <v>3259</v>
      </c>
      <c r="E1207" s="760" t="s">
        <v>3183</v>
      </c>
      <c r="F1207" s="760" t="s">
        <v>5868</v>
      </c>
      <c r="G1207" s="760">
        <v>7200000</v>
      </c>
      <c r="H1207" s="760">
        <v>7200000</v>
      </c>
      <c r="I1207" s="760" t="s">
        <v>846</v>
      </c>
      <c r="J1207" s="760" t="s">
        <v>846</v>
      </c>
      <c r="K1207" s="760" t="s">
        <v>4581</v>
      </c>
      <c r="L1207" s="761">
        <v>45280</v>
      </c>
      <c r="M1207" s="761">
        <v>45326</v>
      </c>
      <c r="N1207" s="760">
        <v>2400000</v>
      </c>
      <c r="O1207" s="760">
        <v>15</v>
      </c>
      <c r="P1207" s="760" t="s">
        <v>103</v>
      </c>
      <c r="Q1207" s="760" t="s">
        <v>846</v>
      </c>
      <c r="R1207" s="760" t="s">
        <v>846</v>
      </c>
      <c r="S1207" s="761">
        <v>45495</v>
      </c>
      <c r="T1207" s="760" t="s">
        <v>3803</v>
      </c>
      <c r="U1207" s="760" t="s">
        <v>846</v>
      </c>
      <c r="V1207" s="762" t="s">
        <v>846</v>
      </c>
      <c r="W1207" s="760" t="s">
        <v>846</v>
      </c>
      <c r="X1207" s="760" t="s">
        <v>3273</v>
      </c>
      <c r="Y1207" s="763" t="s">
        <v>3265</v>
      </c>
    </row>
    <row r="1208" spans="1:25" s="158" customFormat="1">
      <c r="A1208" s="759">
        <v>2023</v>
      </c>
      <c r="B1208" s="760" t="s">
        <v>5869</v>
      </c>
      <c r="C1208" s="760" t="s">
        <v>5870</v>
      </c>
      <c r="D1208" s="760" t="s">
        <v>3526</v>
      </c>
      <c r="E1208" s="760" t="s">
        <v>3182</v>
      </c>
      <c r="F1208" s="760" t="s">
        <v>5871</v>
      </c>
      <c r="G1208" s="764" t="s">
        <v>27</v>
      </c>
      <c r="H1208" s="760">
        <v>15426340</v>
      </c>
      <c r="I1208" s="760" t="s">
        <v>846</v>
      </c>
      <c r="J1208" s="760" t="s">
        <v>846</v>
      </c>
      <c r="K1208" s="760" t="s">
        <v>3271</v>
      </c>
      <c r="L1208" s="761">
        <v>45295</v>
      </c>
      <c r="M1208" s="761">
        <v>45415</v>
      </c>
      <c r="N1208" s="760">
        <v>0</v>
      </c>
      <c r="O1208" s="760">
        <v>0</v>
      </c>
      <c r="P1208" s="760" t="s">
        <v>170</v>
      </c>
      <c r="Q1208" s="760" t="s">
        <v>846</v>
      </c>
      <c r="R1208" s="760" t="s">
        <v>846</v>
      </c>
      <c r="S1208" s="761">
        <v>46504</v>
      </c>
      <c r="T1208" s="760" t="s">
        <v>3803</v>
      </c>
      <c r="U1208" s="760" t="s">
        <v>846</v>
      </c>
      <c r="V1208" s="762" t="s">
        <v>846</v>
      </c>
      <c r="W1208" s="760" t="s">
        <v>846</v>
      </c>
      <c r="X1208" s="760" t="s">
        <v>971</v>
      </c>
      <c r="Y1208" s="763" t="s">
        <v>3265</v>
      </c>
    </row>
    <row r="1209" spans="1:25" s="158" customFormat="1">
      <c r="A1209" s="759">
        <v>2023</v>
      </c>
      <c r="B1209" s="760" t="s">
        <v>5872</v>
      </c>
      <c r="C1209" s="760" t="s">
        <v>5873</v>
      </c>
      <c r="D1209" s="760" t="s">
        <v>3259</v>
      </c>
      <c r="E1209" s="760" t="s">
        <v>3183</v>
      </c>
      <c r="F1209" s="760" t="s">
        <v>5874</v>
      </c>
      <c r="G1209" s="760">
        <v>13542000</v>
      </c>
      <c r="H1209" s="760">
        <v>13542000</v>
      </c>
      <c r="I1209" s="760" t="s">
        <v>846</v>
      </c>
      <c r="J1209" s="760" t="s">
        <v>846</v>
      </c>
      <c r="K1209" s="760" t="s">
        <v>3821</v>
      </c>
      <c r="L1209" s="761">
        <v>45280</v>
      </c>
      <c r="M1209" s="761">
        <v>45370</v>
      </c>
      <c r="N1209" s="760">
        <v>4514000</v>
      </c>
      <c r="O1209" s="760">
        <v>30</v>
      </c>
      <c r="P1209" s="760" t="s">
        <v>3542</v>
      </c>
      <c r="Q1209" s="760" t="s">
        <v>846</v>
      </c>
      <c r="R1209" s="760" t="s">
        <v>846</v>
      </c>
      <c r="S1209" s="761">
        <v>45575</v>
      </c>
      <c r="T1209" s="760" t="s">
        <v>3803</v>
      </c>
      <c r="U1209" s="760" t="s">
        <v>846</v>
      </c>
      <c r="V1209" s="762" t="s">
        <v>846</v>
      </c>
      <c r="W1209" s="760" t="s">
        <v>846</v>
      </c>
      <c r="X1209" s="760" t="s">
        <v>971</v>
      </c>
      <c r="Y1209" s="763" t="s">
        <v>3265</v>
      </c>
    </row>
    <row r="1210" spans="1:25" s="158" customFormat="1">
      <c r="A1210" s="759">
        <v>2023</v>
      </c>
      <c r="B1210" s="760" t="s">
        <v>5875</v>
      </c>
      <c r="C1210" s="760" t="s">
        <v>5876</v>
      </c>
      <c r="D1210" s="760" t="s">
        <v>3259</v>
      </c>
      <c r="E1210" s="760" t="s">
        <v>3183</v>
      </c>
      <c r="F1210" s="760" t="s">
        <v>5877</v>
      </c>
      <c r="G1210" s="760">
        <v>5000000</v>
      </c>
      <c r="H1210" s="760">
        <v>5000000</v>
      </c>
      <c r="I1210" s="760" t="s">
        <v>846</v>
      </c>
      <c r="J1210" s="760" t="s">
        <v>846</v>
      </c>
      <c r="K1210" s="760" t="s">
        <v>4452</v>
      </c>
      <c r="L1210" s="761">
        <v>45294</v>
      </c>
      <c r="M1210" s="761">
        <v>45324</v>
      </c>
      <c r="N1210" s="760">
        <v>0</v>
      </c>
      <c r="O1210" s="760">
        <v>0</v>
      </c>
      <c r="P1210" s="760" t="s">
        <v>134</v>
      </c>
      <c r="Q1210" s="760" t="s">
        <v>846</v>
      </c>
      <c r="R1210" s="760" t="s">
        <v>846</v>
      </c>
      <c r="S1210" s="761">
        <v>45506</v>
      </c>
      <c r="T1210" s="760" t="s">
        <v>3803</v>
      </c>
      <c r="U1210" s="760" t="s">
        <v>846</v>
      </c>
      <c r="V1210" s="762" t="s">
        <v>846</v>
      </c>
      <c r="W1210" s="760" t="s">
        <v>846</v>
      </c>
      <c r="X1210" s="760" t="s">
        <v>3273</v>
      </c>
      <c r="Y1210" s="763" t="s">
        <v>3265</v>
      </c>
    </row>
    <row r="1211" spans="1:25" s="158" customFormat="1">
      <c r="A1211" s="759">
        <v>2023</v>
      </c>
      <c r="B1211" s="760" t="s">
        <v>5878</v>
      </c>
      <c r="C1211" s="760" t="s">
        <v>5879</v>
      </c>
      <c r="D1211" s="760" t="s">
        <v>3520</v>
      </c>
      <c r="E1211" s="760" t="s">
        <v>3182</v>
      </c>
      <c r="F1211" s="760" t="s">
        <v>5880</v>
      </c>
      <c r="G1211" s="764" t="s">
        <v>27</v>
      </c>
      <c r="H1211" s="760">
        <v>93301235</v>
      </c>
      <c r="I1211" s="760" t="s">
        <v>846</v>
      </c>
      <c r="J1211" s="760" t="s">
        <v>846</v>
      </c>
      <c r="K1211" s="760" t="s">
        <v>4452</v>
      </c>
      <c r="L1211" s="761">
        <v>45300</v>
      </c>
      <c r="M1211" s="761">
        <v>45330</v>
      </c>
      <c r="N1211" s="760">
        <v>0</v>
      </c>
      <c r="O1211" s="760">
        <v>0</v>
      </c>
      <c r="P1211" s="760" t="s">
        <v>88</v>
      </c>
      <c r="Q1211" s="760" t="s">
        <v>846</v>
      </c>
      <c r="R1211" s="760" t="s">
        <v>846</v>
      </c>
      <c r="S1211" s="761">
        <v>45685</v>
      </c>
      <c r="T1211" s="760" t="s">
        <v>3803</v>
      </c>
      <c r="U1211" s="760" t="s">
        <v>846</v>
      </c>
      <c r="V1211" s="762" t="s">
        <v>846</v>
      </c>
      <c r="W1211" s="760" t="s">
        <v>846</v>
      </c>
      <c r="X1211" s="760" t="s">
        <v>3273</v>
      </c>
      <c r="Y1211" s="763" t="s">
        <v>3265</v>
      </c>
    </row>
    <row r="1212" spans="1:25" s="158" customFormat="1">
      <c r="A1212" s="759">
        <v>2023</v>
      </c>
      <c r="B1212" s="760" t="s">
        <v>5881</v>
      </c>
      <c r="C1212" s="760" t="s">
        <v>1368</v>
      </c>
      <c r="D1212" s="760" t="s">
        <v>3259</v>
      </c>
      <c r="E1212" s="760" t="s">
        <v>3183</v>
      </c>
      <c r="F1212" s="760" t="s">
        <v>5882</v>
      </c>
      <c r="G1212" s="760">
        <v>9600000</v>
      </c>
      <c r="H1212" s="760">
        <v>9600000</v>
      </c>
      <c r="I1212" s="760" t="s">
        <v>846</v>
      </c>
      <c r="J1212" s="760" t="s">
        <v>846</v>
      </c>
      <c r="K1212" s="760" t="s">
        <v>3873</v>
      </c>
      <c r="L1212" s="761">
        <v>45293</v>
      </c>
      <c r="M1212" s="761">
        <v>45352</v>
      </c>
      <c r="N1212" s="760">
        <v>0</v>
      </c>
      <c r="O1212" s="760">
        <v>0</v>
      </c>
      <c r="P1212" s="760" t="s">
        <v>5458</v>
      </c>
      <c r="Q1212" s="760" t="s">
        <v>846</v>
      </c>
      <c r="R1212" s="760" t="s">
        <v>846</v>
      </c>
      <c r="S1212" s="761">
        <v>45538</v>
      </c>
      <c r="T1212" s="760" t="s">
        <v>3803</v>
      </c>
      <c r="U1212" s="760" t="s">
        <v>846</v>
      </c>
      <c r="V1212" s="762" t="s">
        <v>846</v>
      </c>
      <c r="W1212" s="760" t="s">
        <v>846</v>
      </c>
      <c r="X1212" s="760" t="s">
        <v>3273</v>
      </c>
      <c r="Y1212" s="763" t="s">
        <v>3265</v>
      </c>
    </row>
  </sheetData>
  <dataConsolidate link="1"/>
  <phoneticPr fontId="67" type="noConversion"/>
  <dataValidations count="2">
    <dataValidation type="list" allowBlank="1" showInputMessage="1" showErrorMessage="1" sqref="I8 I1213:I65536" xr:uid="{00000000-0002-0000-1200-000000000000}">
      <formula1>#REF!</formula1>
    </dataValidation>
    <dataValidation type="date" allowBlank="1" showInputMessage="1" showErrorMessage="1" errorTitle="Formato" error="La fecha debe ser incluida en formato numérico: Día/Mes/ Año." sqref="L8:M8 L1213:M65536" xr:uid="{00000000-0002-0000-1200-000001000000}">
      <formula1>#REF!</formula1>
      <formula2>#REF!</formula2>
    </dataValidation>
  </dataValidations>
  <pageMargins left="0.7" right="0.7" top="1.1666666666666667" bottom="1.1979166666666667" header="0.3" footer="0.3"/>
  <pageSetup orientation="landscape" r:id="rId1"/>
  <headerFooter>
    <oddHeader>&amp;R&amp;G</oddHeader>
    <oddFooter xml:space="preserve">&amp;C&amp;G </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E20"/>
  <sheetViews>
    <sheetView zoomScale="90" zoomScaleNormal="90" workbookViewId="0">
      <selection activeCell="B10" sqref="B10"/>
    </sheetView>
  </sheetViews>
  <sheetFormatPr baseColWidth="10" defaultColWidth="11.42578125" defaultRowHeight="12.75"/>
  <cols>
    <col min="1" max="1" width="15.7109375" style="4" customWidth="1"/>
    <col min="2" max="2" width="69.42578125" style="4" customWidth="1"/>
    <col min="3" max="3" width="66" style="4" customWidth="1"/>
    <col min="4" max="4" width="24.7109375" style="3" customWidth="1"/>
    <col min="5" max="16384" width="11.42578125" style="4"/>
  </cols>
  <sheetData>
    <row r="1" spans="1:5" ht="36" customHeight="1">
      <c r="A1" s="804" t="s">
        <v>7</v>
      </c>
      <c r="B1" s="804"/>
      <c r="C1" s="804"/>
      <c r="D1" s="804"/>
    </row>
    <row r="2" spans="1:5" ht="25.5">
      <c r="A2" s="556" t="s">
        <v>8</v>
      </c>
      <c r="B2" s="556" t="s">
        <v>9</v>
      </c>
      <c r="C2" s="556" t="s">
        <v>10</v>
      </c>
      <c r="D2" s="556" t="s">
        <v>11</v>
      </c>
    </row>
    <row r="3" spans="1:5" ht="20.100000000000001" customHeight="1">
      <c r="A3" s="551"/>
      <c r="B3" s="551"/>
      <c r="C3" s="551"/>
      <c r="D3" s="551"/>
    </row>
    <row r="4" spans="1:5" ht="20.100000000000001" customHeight="1">
      <c r="A4" s="551"/>
      <c r="B4" s="551"/>
      <c r="C4" s="551"/>
      <c r="D4" s="551"/>
    </row>
    <row r="5" spans="1:5" ht="20.100000000000001" customHeight="1">
      <c r="A5" s="551"/>
      <c r="B5" s="551"/>
      <c r="C5" s="551"/>
      <c r="D5" s="551"/>
      <c r="E5" s="19"/>
    </row>
    <row r="6" spans="1:5" ht="20.100000000000001" customHeight="1">
      <c r="A6" s="551"/>
      <c r="B6" s="551"/>
      <c r="C6" s="551"/>
      <c r="D6" s="551"/>
    </row>
    <row r="7" spans="1:5" ht="20.100000000000001" customHeight="1">
      <c r="A7" s="551"/>
      <c r="B7" s="551"/>
      <c r="C7" s="551"/>
      <c r="D7" s="551"/>
    </row>
    <row r="8" spans="1:5" ht="20.100000000000001" customHeight="1">
      <c r="A8" s="551"/>
      <c r="B8" s="551"/>
      <c r="C8" s="551"/>
      <c r="D8" s="551"/>
    </row>
    <row r="9" spans="1:5" ht="20.100000000000001" customHeight="1">
      <c r="A9" s="551"/>
      <c r="B9" s="551"/>
      <c r="C9" s="551"/>
      <c r="D9" s="551"/>
    </row>
    <row r="10" spans="1:5" ht="20.100000000000001" customHeight="1">
      <c r="A10" s="551"/>
      <c r="B10" s="551"/>
      <c r="C10" s="551"/>
      <c r="D10" s="551"/>
    </row>
    <row r="11" spans="1:5" ht="20.100000000000001" customHeight="1">
      <c r="A11" s="551"/>
      <c r="B11" s="551"/>
      <c r="C11" s="551"/>
      <c r="D11" s="551"/>
    </row>
    <row r="12" spans="1:5" ht="20.100000000000001" customHeight="1">
      <c r="A12" s="551"/>
      <c r="B12" s="551"/>
      <c r="C12" s="551"/>
      <c r="D12" s="551"/>
    </row>
    <row r="13" spans="1:5" ht="20.100000000000001" customHeight="1">
      <c r="A13" s="551"/>
      <c r="B13" s="551"/>
      <c r="C13" s="551"/>
      <c r="D13" s="551"/>
    </row>
    <row r="14" spans="1:5" ht="20.100000000000001" customHeight="1">
      <c r="A14" s="551"/>
      <c r="B14" s="551"/>
      <c r="C14" s="551"/>
      <c r="D14" s="551"/>
    </row>
    <row r="15" spans="1:5" ht="20.100000000000001" customHeight="1">
      <c r="A15" s="551"/>
      <c r="B15" s="551"/>
      <c r="C15" s="551"/>
      <c r="D15" s="551"/>
    </row>
    <row r="16" spans="1:5" ht="20.100000000000001" customHeight="1">
      <c r="A16" s="551"/>
      <c r="B16" s="551"/>
      <c r="C16" s="551"/>
      <c r="D16" s="551"/>
    </row>
    <row r="17" spans="1:4" ht="20.100000000000001" customHeight="1">
      <c r="A17" s="551"/>
      <c r="B17" s="551"/>
      <c r="C17" s="551"/>
      <c r="D17" s="551"/>
    </row>
    <row r="18" spans="1:4" ht="20.100000000000001" customHeight="1">
      <c r="A18" s="551"/>
      <c r="B18" s="551"/>
      <c r="C18" s="551"/>
      <c r="D18" s="551"/>
    </row>
    <row r="20" spans="1:4" ht="122.25" customHeight="1">
      <c r="A20" s="805" t="s">
        <v>12</v>
      </c>
      <c r="B20" s="805"/>
      <c r="C20" s="805"/>
      <c r="D20" s="805"/>
    </row>
  </sheetData>
  <sheetProtection selectLockedCells="1" selectUnlockedCells="1"/>
  <mergeCells count="2">
    <mergeCell ref="A1:D1"/>
    <mergeCell ref="A20:D20"/>
  </mergeCells>
  <phoneticPr fontId="67" type="noConversion"/>
  <pageMargins left="0.7" right="0.7" top="0.75" bottom="0.75" header="0.51180555555555551" footer="0.51180555555555551"/>
  <pageSetup firstPageNumber="0"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48"/>
  <sheetViews>
    <sheetView topLeftCell="A43" zoomScale="90" zoomScaleNormal="90" workbookViewId="0">
      <selection activeCell="G17" sqref="G17"/>
    </sheetView>
  </sheetViews>
  <sheetFormatPr baseColWidth="10" defaultColWidth="11.42578125" defaultRowHeight="15"/>
  <cols>
    <col min="1" max="2" width="4.140625" style="36" customWidth="1"/>
    <col min="3" max="3" width="55.140625" style="36" customWidth="1"/>
    <col min="4" max="4" width="17.42578125" style="43" customWidth="1"/>
    <col min="5" max="5" width="17" style="43" customWidth="1"/>
    <col min="6" max="6" width="56.7109375" style="251" customWidth="1"/>
    <col min="7" max="16384" width="11.42578125" style="36"/>
  </cols>
  <sheetData>
    <row r="1" spans="1:7" ht="26.25" customHeight="1">
      <c r="A1" s="1209"/>
      <c r="B1" s="1210"/>
      <c r="C1" s="1210"/>
      <c r="D1" s="1210"/>
      <c r="E1" s="1210"/>
      <c r="F1" s="1211"/>
    </row>
    <row r="2" spans="1:7" ht="26.25" customHeight="1">
      <c r="A2" s="1212"/>
      <c r="B2" s="1213"/>
      <c r="C2" s="1213"/>
      <c r="D2" s="1213"/>
      <c r="E2" s="1213"/>
      <c r="F2" s="1214"/>
    </row>
    <row r="3" spans="1:7" ht="26.25" customHeight="1">
      <c r="A3" s="1215"/>
      <c r="B3" s="1216"/>
      <c r="C3" s="1216"/>
      <c r="D3" s="1216"/>
      <c r="E3" s="1216"/>
      <c r="F3" s="1217"/>
    </row>
    <row r="4" spans="1:7" ht="45" customHeight="1">
      <c r="A4" s="1218" t="s">
        <v>5883</v>
      </c>
      <c r="B4" s="1219"/>
      <c r="C4" s="1220"/>
      <c r="D4" s="1220"/>
      <c r="E4" s="1220"/>
      <c r="F4" s="1221"/>
    </row>
    <row r="5" spans="1:7" ht="12" customHeight="1" thickBot="1">
      <c r="A5" s="1185"/>
      <c r="B5" s="1186"/>
      <c r="C5" s="1186"/>
      <c r="D5" s="1186"/>
      <c r="E5" s="1186"/>
      <c r="F5" s="1187"/>
    </row>
    <row r="6" spans="1:7" ht="77.25" customHeight="1">
      <c r="A6" s="1222" t="s">
        <v>5884</v>
      </c>
      <c r="B6" s="1223"/>
      <c r="C6" s="1224"/>
      <c r="D6" s="1224"/>
      <c r="E6" s="1224"/>
      <c r="F6" s="1225"/>
      <c r="G6" s="37"/>
    </row>
    <row r="7" spans="1:7" ht="12" customHeight="1" thickBot="1">
      <c r="A7" s="1185"/>
      <c r="B7" s="1186"/>
      <c r="C7" s="1186"/>
      <c r="D7" s="1186"/>
      <c r="E7" s="1186"/>
      <c r="F7" s="1187"/>
      <c r="G7" s="37"/>
    </row>
    <row r="8" spans="1:7" ht="105.75" customHeight="1" thickBot="1">
      <c r="A8" s="1226" t="s">
        <v>5885</v>
      </c>
      <c r="B8" s="1227"/>
      <c r="C8" s="1228"/>
      <c r="D8" s="1228"/>
      <c r="E8" s="1228"/>
      <c r="F8" s="1229"/>
      <c r="G8" s="37"/>
    </row>
    <row r="9" spans="1:7" ht="12" customHeight="1">
      <c r="A9" s="1230"/>
      <c r="B9" s="1231"/>
      <c r="C9" s="1231"/>
      <c r="D9" s="1231"/>
      <c r="E9" s="1231"/>
      <c r="F9" s="1232"/>
    </row>
    <row r="10" spans="1:7" ht="45" customHeight="1">
      <c r="A10" s="1233" t="s">
        <v>5886</v>
      </c>
      <c r="B10" s="1234"/>
      <c r="C10" s="1219"/>
      <c r="D10" s="1235"/>
      <c r="E10" s="1236"/>
      <c r="F10" s="767"/>
    </row>
    <row r="11" spans="1:7" ht="45" customHeight="1" thickBot="1">
      <c r="A11" s="38"/>
      <c r="B11" s="38"/>
      <c r="C11" s="765" t="s">
        <v>5887</v>
      </c>
      <c r="D11" s="1237"/>
      <c r="E11" s="1237"/>
      <c r="F11" s="1237"/>
    </row>
    <row r="12" spans="1:7" ht="12" customHeight="1" thickBot="1">
      <c r="A12" s="1238"/>
      <c r="B12" s="1239"/>
      <c r="C12" s="1239"/>
      <c r="D12" s="1239"/>
      <c r="E12" s="1239"/>
      <c r="F12" s="1240"/>
    </row>
    <row r="13" spans="1:7" ht="78.75" customHeight="1" thickBot="1">
      <c r="A13" s="1241" t="s">
        <v>5888</v>
      </c>
      <c r="B13" s="1242"/>
      <c r="C13" s="1243"/>
      <c r="D13" s="1243"/>
      <c r="E13" s="1243"/>
      <c r="F13" s="1244"/>
    </row>
    <row r="14" spans="1:7" ht="42" customHeight="1">
      <c r="A14" s="1245" t="s">
        <v>5889</v>
      </c>
      <c r="B14" s="1246"/>
      <c r="C14" s="1247"/>
      <c r="D14" s="1204" t="s">
        <v>5890</v>
      </c>
      <c r="E14" s="1204"/>
      <c r="F14" s="1251" t="s">
        <v>5891</v>
      </c>
    </row>
    <row r="15" spans="1:7" ht="30" customHeight="1" thickBot="1">
      <c r="A15" s="1248"/>
      <c r="B15" s="1249"/>
      <c r="C15" s="1250"/>
      <c r="D15" s="39" t="s">
        <v>1033</v>
      </c>
      <c r="E15" s="39" t="s">
        <v>852</v>
      </c>
      <c r="F15" s="1252"/>
    </row>
    <row r="16" spans="1:7" s="40" customFormat="1" ht="43.5" customHeight="1">
      <c r="A16" s="261">
        <v>1</v>
      </c>
      <c r="B16" s="500"/>
      <c r="C16" s="501" t="s">
        <v>5892</v>
      </c>
      <c r="D16" s="502">
        <v>0</v>
      </c>
      <c r="E16" s="503">
        <v>1</v>
      </c>
      <c r="F16" s="262" t="s">
        <v>5893</v>
      </c>
      <c r="G16" s="159"/>
    </row>
    <row r="17" spans="1:7" s="40" customFormat="1" ht="30">
      <c r="A17" s="768">
        <v>2</v>
      </c>
      <c r="B17" s="769"/>
      <c r="C17" s="504" t="s">
        <v>5894</v>
      </c>
      <c r="D17" s="502">
        <v>1</v>
      </c>
      <c r="E17" s="770"/>
      <c r="F17" s="263" t="s">
        <v>5895</v>
      </c>
      <c r="G17" s="159"/>
    </row>
    <row r="18" spans="1:7" ht="30">
      <c r="A18" s="771">
        <v>3</v>
      </c>
      <c r="B18" s="772"/>
      <c r="C18" s="505" t="s">
        <v>5896</v>
      </c>
      <c r="D18" s="506">
        <v>1</v>
      </c>
      <c r="E18" s="773"/>
      <c r="F18" s="264" t="s">
        <v>5897</v>
      </c>
      <c r="G18" s="160"/>
    </row>
    <row r="19" spans="1:7" ht="45">
      <c r="A19" s="265"/>
      <c r="B19" s="772"/>
      <c r="C19" s="505" t="s">
        <v>5898</v>
      </c>
      <c r="D19" s="774">
        <v>1</v>
      </c>
      <c r="E19" s="774"/>
      <c r="F19" s="277" t="s">
        <v>5899</v>
      </c>
      <c r="G19" s="160"/>
    </row>
    <row r="20" spans="1:7" ht="30" customHeight="1" thickBot="1">
      <c r="A20" s="1182" t="s">
        <v>5900</v>
      </c>
      <c r="B20" s="1183"/>
      <c r="C20" s="1184"/>
      <c r="D20" s="266">
        <f>SUM(D16:D19)</f>
        <v>3</v>
      </c>
      <c r="E20" s="266">
        <f>SUM(E16:E19)</f>
        <v>1</v>
      </c>
      <c r="F20" s="267"/>
    </row>
    <row r="21" spans="1:7" ht="12" customHeight="1" thickBot="1">
      <c r="A21" s="1185"/>
      <c r="B21" s="1186"/>
      <c r="C21" s="1186"/>
      <c r="D21" s="1186"/>
      <c r="E21" s="1186"/>
      <c r="F21" s="1187"/>
    </row>
    <row r="22" spans="1:7" ht="87" customHeight="1" thickBot="1">
      <c r="A22" s="1188" t="s">
        <v>5901</v>
      </c>
      <c r="B22" s="1189"/>
      <c r="C22" s="1190"/>
      <c r="D22" s="1190"/>
      <c r="E22" s="1190"/>
      <c r="F22" s="1191"/>
    </row>
    <row r="23" spans="1:7" ht="40.5" customHeight="1">
      <c r="A23" s="1192" t="s">
        <v>5902</v>
      </c>
      <c r="B23" s="1193"/>
      <c r="C23" s="1194"/>
      <c r="D23" s="1204" t="s">
        <v>5890</v>
      </c>
      <c r="E23" s="1204"/>
      <c r="F23" s="1202" t="s">
        <v>5891</v>
      </c>
    </row>
    <row r="24" spans="1:7" ht="30" customHeight="1" thickBot="1">
      <c r="A24" s="1195"/>
      <c r="B24" s="1196"/>
      <c r="C24" s="1197"/>
      <c r="D24" s="39" t="s">
        <v>1033</v>
      </c>
      <c r="E24" s="39" t="s">
        <v>852</v>
      </c>
      <c r="F24" s="1203"/>
    </row>
    <row r="25" spans="1:7" ht="30">
      <c r="A25" s="41">
        <v>6</v>
      </c>
      <c r="B25" s="507"/>
      <c r="C25" s="505" t="s">
        <v>5903</v>
      </c>
      <c r="D25" s="506">
        <v>0</v>
      </c>
      <c r="E25" s="506">
        <v>1</v>
      </c>
      <c r="F25" s="287" t="s">
        <v>5904</v>
      </c>
    </row>
    <row r="26" spans="1:7" ht="84">
      <c r="A26" s="775">
        <v>7</v>
      </c>
      <c r="B26" s="772"/>
      <c r="C26" s="766" t="s">
        <v>5905</v>
      </c>
      <c r="D26" s="774">
        <v>1</v>
      </c>
      <c r="E26" s="774"/>
      <c r="F26" s="776" t="s">
        <v>5906</v>
      </c>
      <c r="G26" s="250"/>
    </row>
    <row r="27" spans="1:7" ht="72">
      <c r="A27" s="775">
        <v>8</v>
      </c>
      <c r="B27" s="772"/>
      <c r="C27" s="766" t="s">
        <v>5907</v>
      </c>
      <c r="D27" s="774">
        <v>1</v>
      </c>
      <c r="E27" s="774"/>
      <c r="F27" s="776" t="s">
        <v>5908</v>
      </c>
    </row>
    <row r="28" spans="1:7" ht="30" customHeight="1" thickBot="1">
      <c r="A28" s="1199" t="s">
        <v>5900</v>
      </c>
      <c r="B28" s="1200"/>
      <c r="C28" s="1201"/>
      <c r="D28" s="777">
        <f>SUM(D25:D27)</f>
        <v>2</v>
      </c>
      <c r="E28" s="777">
        <f>SUM(E25:E27)</f>
        <v>1</v>
      </c>
      <c r="F28" s="778">
        <f>SUM(D28:E28)</f>
        <v>3</v>
      </c>
    </row>
    <row r="29" spans="1:7" ht="12.75" customHeight="1" thickBot="1">
      <c r="A29" s="1176"/>
      <c r="B29" s="1177"/>
      <c r="C29" s="1177"/>
      <c r="D29" s="1177"/>
      <c r="E29" s="1177"/>
      <c r="F29" s="1178"/>
    </row>
    <row r="30" spans="1:7" ht="40.5" customHeight="1">
      <c r="A30" s="1192" t="s">
        <v>5909</v>
      </c>
      <c r="B30" s="1193"/>
      <c r="C30" s="1194"/>
      <c r="D30" s="1204" t="s">
        <v>5890</v>
      </c>
      <c r="E30" s="1204"/>
      <c r="F30" s="1202" t="s">
        <v>5891</v>
      </c>
    </row>
    <row r="31" spans="1:7" ht="44.25" customHeight="1" thickBot="1">
      <c r="A31" s="1205"/>
      <c r="B31" s="1206"/>
      <c r="C31" s="1207"/>
      <c r="D31" s="779" t="s">
        <v>1033</v>
      </c>
      <c r="E31" s="779" t="s">
        <v>852</v>
      </c>
      <c r="F31" s="1208"/>
    </row>
    <row r="32" spans="1:7" ht="58.5" customHeight="1">
      <c r="A32" s="268">
        <v>9</v>
      </c>
      <c r="B32" s="269"/>
      <c r="C32" s="270" t="s">
        <v>5910</v>
      </c>
      <c r="D32" s="271">
        <v>0</v>
      </c>
      <c r="E32" s="271">
        <v>1</v>
      </c>
      <c r="F32" s="278" t="s">
        <v>5911</v>
      </c>
      <c r="G32" s="260" t="s">
        <v>5912</v>
      </c>
    </row>
    <row r="33" spans="1:7" ht="216">
      <c r="A33" s="771">
        <v>10</v>
      </c>
      <c r="B33" s="772"/>
      <c r="C33" s="780" t="s">
        <v>5913</v>
      </c>
      <c r="D33" s="774">
        <v>1</v>
      </c>
      <c r="E33" s="774"/>
      <c r="F33" s="781" t="s">
        <v>5914</v>
      </c>
    </row>
    <row r="34" spans="1:7" ht="136.5" customHeight="1">
      <c r="A34" s="265">
        <v>11</v>
      </c>
      <c r="B34" s="772"/>
      <c r="C34" s="766" t="s">
        <v>5915</v>
      </c>
      <c r="D34" s="774">
        <v>1</v>
      </c>
      <c r="E34" s="773"/>
      <c r="F34" s="272" t="s">
        <v>5916</v>
      </c>
    </row>
    <row r="35" spans="1:7" ht="75">
      <c r="A35" s="771">
        <v>12</v>
      </c>
      <c r="B35" s="782"/>
      <c r="C35" s="505" t="s">
        <v>5917</v>
      </c>
      <c r="D35" s="783">
        <v>1</v>
      </c>
      <c r="E35" s="783"/>
      <c r="F35" s="279" t="s">
        <v>5918</v>
      </c>
    </row>
    <row r="36" spans="1:7" ht="30" customHeight="1" thickBot="1">
      <c r="A36" s="1182" t="s">
        <v>5900</v>
      </c>
      <c r="B36" s="1183"/>
      <c r="C36" s="1184"/>
      <c r="D36" s="266">
        <v>3</v>
      </c>
      <c r="E36" s="266">
        <f>SUM(E32:E34)</f>
        <v>1</v>
      </c>
      <c r="F36" s="267">
        <f>SUM(D36:E36)</f>
        <v>4</v>
      </c>
    </row>
    <row r="37" spans="1:7" ht="12.75" customHeight="1" thickBot="1">
      <c r="A37" s="1185"/>
      <c r="B37" s="1186"/>
      <c r="C37" s="1186"/>
      <c r="D37" s="1186"/>
      <c r="E37" s="1186"/>
      <c r="F37" s="1187"/>
    </row>
    <row r="38" spans="1:7" ht="12.75" customHeight="1" thickBot="1">
      <c r="A38" s="1185"/>
      <c r="B38" s="1186"/>
      <c r="C38" s="1186"/>
      <c r="D38" s="1186"/>
      <c r="E38" s="1186"/>
      <c r="F38" s="1187"/>
    </row>
    <row r="39" spans="1:7" ht="51.75" customHeight="1" thickBot="1">
      <c r="A39" s="1188" t="s">
        <v>5919</v>
      </c>
      <c r="B39" s="1189"/>
      <c r="C39" s="1190"/>
      <c r="D39" s="1190"/>
      <c r="E39" s="1190"/>
      <c r="F39" s="1191"/>
    </row>
    <row r="40" spans="1:7" ht="40.5" customHeight="1">
      <c r="A40" s="1192" t="s">
        <v>5920</v>
      </c>
      <c r="B40" s="1193"/>
      <c r="C40" s="1194"/>
      <c r="D40" s="1198" t="s">
        <v>5890</v>
      </c>
      <c r="E40" s="1198"/>
      <c r="F40" s="1202" t="s">
        <v>5891</v>
      </c>
    </row>
    <row r="41" spans="1:7" ht="30" customHeight="1" thickBot="1">
      <c r="A41" s="1195"/>
      <c r="B41" s="1196"/>
      <c r="C41" s="1197"/>
      <c r="D41" s="39" t="s">
        <v>1033</v>
      </c>
      <c r="E41" s="39" t="s">
        <v>852</v>
      </c>
      <c r="F41" s="1203"/>
    </row>
    <row r="42" spans="1:7" ht="43.5" customHeight="1">
      <c r="A42" s="775">
        <v>13</v>
      </c>
      <c r="B42" s="772"/>
      <c r="C42" s="766" t="s">
        <v>5921</v>
      </c>
      <c r="D42" s="774">
        <v>1</v>
      </c>
      <c r="E42" s="774"/>
      <c r="F42" s="784" t="s">
        <v>5922</v>
      </c>
      <c r="G42" s="160"/>
    </row>
    <row r="43" spans="1:7" ht="60">
      <c r="A43" s="41">
        <v>14</v>
      </c>
      <c r="B43" s="772"/>
      <c r="C43" s="785" t="s">
        <v>5923</v>
      </c>
      <c r="D43" s="774"/>
      <c r="E43" s="774"/>
      <c r="F43" s="786" t="s">
        <v>5924</v>
      </c>
    </row>
    <row r="44" spans="1:7" ht="31.5" customHeight="1">
      <c r="A44" s="775">
        <v>15</v>
      </c>
      <c r="B44" s="772"/>
      <c r="C44" s="785" t="s">
        <v>5925</v>
      </c>
      <c r="D44" s="783">
        <v>1</v>
      </c>
      <c r="E44" s="783"/>
      <c r="F44" s="787" t="s">
        <v>5926</v>
      </c>
    </row>
    <row r="45" spans="1:7" ht="30" customHeight="1" thickBot="1">
      <c r="A45" s="1199" t="s">
        <v>5900</v>
      </c>
      <c r="B45" s="1200"/>
      <c r="C45" s="1201"/>
      <c r="D45" s="788">
        <f>SUM(D42:D44)</f>
        <v>2</v>
      </c>
      <c r="E45" s="788">
        <f>SUM(E42:E43)</f>
        <v>0</v>
      </c>
      <c r="F45" s="778">
        <f>SUM(D45:E45)</f>
        <v>2</v>
      </c>
    </row>
    <row r="46" spans="1:7" ht="12.75" customHeight="1" thickBot="1">
      <c r="A46" s="1176"/>
      <c r="B46" s="1177"/>
      <c r="C46" s="1177"/>
      <c r="D46" s="1177"/>
      <c r="E46" s="1177"/>
      <c r="F46" s="1178"/>
    </row>
    <row r="47" spans="1:7" ht="12.75" customHeight="1" thickBot="1">
      <c r="A47" s="1176"/>
      <c r="B47" s="1177"/>
      <c r="C47" s="1177"/>
      <c r="D47" s="1177"/>
      <c r="E47" s="1177"/>
      <c r="F47" s="1178"/>
    </row>
    <row r="48" spans="1:7" ht="16.5" thickBot="1">
      <c r="A48" s="1179"/>
      <c r="B48" s="1180"/>
      <c r="C48" s="1180"/>
      <c r="D48" s="1180"/>
      <c r="E48" s="1180"/>
      <c r="F48" s="1181"/>
    </row>
  </sheetData>
  <mergeCells count="37">
    <mergeCell ref="A1:F3"/>
    <mergeCell ref="A4:F4"/>
    <mergeCell ref="A5:F5"/>
    <mergeCell ref="A6:F6"/>
    <mergeCell ref="F23:F24"/>
    <mergeCell ref="A7:F7"/>
    <mergeCell ref="A8:F8"/>
    <mergeCell ref="A9:F9"/>
    <mergeCell ref="A10:C10"/>
    <mergeCell ref="D10:E10"/>
    <mergeCell ref="D11:F11"/>
    <mergeCell ref="A12:F12"/>
    <mergeCell ref="A13:F13"/>
    <mergeCell ref="A14:C15"/>
    <mergeCell ref="D14:E14"/>
    <mergeCell ref="F14:F15"/>
    <mergeCell ref="A20:C20"/>
    <mergeCell ref="A21:F21"/>
    <mergeCell ref="A22:F22"/>
    <mergeCell ref="F40:F41"/>
    <mergeCell ref="A23:C24"/>
    <mergeCell ref="D23:E23"/>
    <mergeCell ref="A28:C28"/>
    <mergeCell ref="A29:F29"/>
    <mergeCell ref="A30:C31"/>
    <mergeCell ref="D30:E30"/>
    <mergeCell ref="F30:F31"/>
    <mergeCell ref="A47:F47"/>
    <mergeCell ref="A48:F48"/>
    <mergeCell ref="A36:C36"/>
    <mergeCell ref="A37:F37"/>
    <mergeCell ref="A38:F38"/>
    <mergeCell ref="A39:F39"/>
    <mergeCell ref="A40:C41"/>
    <mergeCell ref="D40:E40"/>
    <mergeCell ref="A45:C45"/>
    <mergeCell ref="A46:F46"/>
  </mergeCells>
  <phoneticPr fontId="67" type="noConversion"/>
  <hyperlinks>
    <hyperlink ref="F16" r:id="rId1" xr:uid="{00000000-0004-0000-1300-000000000000}"/>
    <hyperlink ref="F17" r:id="rId2" location="overlay-context=milocalidad/rendicion-cuentas-2021" xr:uid="{00000000-0004-0000-1300-000001000000}"/>
    <hyperlink ref="F27" r:id="rId3" display="https://gobiernobogota-my.sharepoint.com/:b:/g/personal/maria_farfan_gobiernobogota_gov_co/ETTQ2_L9QApCmK-S6gGSL_wBDjPQHzzZQy4tSHAAEfqALQ?e=Og6kBD" xr:uid="{00000000-0004-0000-1300-000002000000}"/>
    <hyperlink ref="F18" r:id="rId4" xr:uid="{00000000-0004-0000-1300-000003000000}"/>
    <hyperlink ref="F26" r:id="rId5" xr:uid="{00000000-0004-0000-1300-000004000000}"/>
    <hyperlink ref="F19" r:id="rId6" xr:uid="{00000000-0004-0000-1300-000005000000}"/>
    <hyperlink ref="F35" r:id="rId7" xr:uid="{00000000-0004-0000-1300-000006000000}"/>
  </hyperlinks>
  <pageMargins left="0.7" right="0.7" top="0.75" bottom="0.75" header="0.3" footer="0.3"/>
  <pageSetup paperSize="9" scale="47" orientation="portrait" r:id="rId8"/>
  <rowBreaks count="3" manualBreakCount="3">
    <brk id="17" max="7" man="1"/>
    <brk id="21" max="7" man="1"/>
    <brk id="38" max="7" man="1"/>
  </rowBreaks>
  <drawing r:id="rId9"/>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71"/>
  <sheetViews>
    <sheetView topLeftCell="A59" zoomScale="87" zoomScaleNormal="87" workbookViewId="0">
      <selection sqref="A1:F3"/>
    </sheetView>
  </sheetViews>
  <sheetFormatPr baseColWidth="10" defaultColWidth="11.42578125" defaultRowHeight="15"/>
  <cols>
    <col min="1" max="2" width="4.140625" style="36" customWidth="1"/>
    <col min="3" max="3" width="50.5703125" style="36" customWidth="1"/>
    <col min="4" max="4" width="17.42578125" style="43" customWidth="1"/>
    <col min="5" max="5" width="17" style="43" customWidth="1"/>
    <col min="6" max="6" width="73.7109375" style="44" customWidth="1"/>
    <col min="7" max="7" width="76.28515625" style="36" customWidth="1"/>
    <col min="8" max="16384" width="11.42578125" style="36"/>
  </cols>
  <sheetData>
    <row r="1" spans="1:7" ht="42.6" customHeight="1">
      <c r="A1" s="1264"/>
      <c r="B1" s="1265"/>
      <c r="C1" s="1266"/>
      <c r="D1" s="1266"/>
      <c r="E1" s="1266"/>
      <c r="F1" s="1267"/>
    </row>
    <row r="2" spans="1:7" ht="42.6" customHeight="1">
      <c r="A2" s="1268"/>
      <c r="B2" s="1269"/>
      <c r="C2" s="1270"/>
      <c r="D2" s="1270"/>
      <c r="E2" s="1270"/>
      <c r="F2" s="1271"/>
    </row>
    <row r="3" spans="1:7" ht="42.6" customHeight="1">
      <c r="A3" s="1268"/>
      <c r="B3" s="1269"/>
      <c r="C3" s="1270"/>
      <c r="D3" s="1270"/>
      <c r="E3" s="1270"/>
      <c r="F3" s="1271"/>
    </row>
    <row r="4" spans="1:7" ht="45" customHeight="1">
      <c r="A4" s="1218" t="s">
        <v>5927</v>
      </c>
      <c r="B4" s="1219"/>
      <c r="C4" s="1220"/>
      <c r="D4" s="1220"/>
      <c r="E4" s="1220"/>
      <c r="F4" s="1221"/>
    </row>
    <row r="5" spans="1:7" ht="12" customHeight="1" thickBot="1">
      <c r="A5" s="1185"/>
      <c r="B5" s="1186"/>
      <c r="C5" s="1186"/>
      <c r="D5" s="1186"/>
      <c r="E5" s="1186"/>
      <c r="F5" s="1187"/>
    </row>
    <row r="6" spans="1:7" ht="89.25" customHeight="1">
      <c r="A6" s="1272" t="s">
        <v>5928</v>
      </c>
      <c r="B6" s="1223"/>
      <c r="C6" s="1224"/>
      <c r="D6" s="1224"/>
      <c r="E6" s="1224"/>
      <c r="F6" s="1225"/>
      <c r="G6" s="37"/>
    </row>
    <row r="7" spans="1:7" ht="12" customHeight="1" thickBot="1">
      <c r="A7" s="1185"/>
      <c r="B7" s="1186"/>
      <c r="C7" s="1186"/>
      <c r="D7" s="1186"/>
      <c r="E7" s="1186"/>
      <c r="F7" s="1187"/>
      <c r="G7" s="37"/>
    </row>
    <row r="8" spans="1:7" ht="105.75" customHeight="1" thickBot="1">
      <c r="A8" s="1226" t="s">
        <v>5929</v>
      </c>
      <c r="B8" s="1227"/>
      <c r="C8" s="1228"/>
      <c r="D8" s="1228"/>
      <c r="E8" s="1228"/>
      <c r="F8" s="1229"/>
      <c r="G8" s="37"/>
    </row>
    <row r="9" spans="1:7" ht="12" customHeight="1">
      <c r="A9" s="1230"/>
      <c r="B9" s="1231"/>
      <c r="C9" s="1231"/>
      <c r="D9" s="1231"/>
      <c r="E9" s="1231"/>
      <c r="F9" s="1232"/>
    </row>
    <row r="10" spans="1:7" ht="45" customHeight="1">
      <c r="A10" s="1233" t="s">
        <v>5886</v>
      </c>
      <c r="B10" s="1234"/>
      <c r="C10" s="1219"/>
      <c r="D10" s="1235"/>
      <c r="E10" s="1236"/>
      <c r="F10" s="789"/>
    </row>
    <row r="11" spans="1:7" ht="45" customHeight="1">
      <c r="A11" s="38"/>
      <c r="B11" s="38"/>
      <c r="C11" s="765" t="s">
        <v>5887</v>
      </c>
      <c r="D11" s="1237"/>
      <c r="E11" s="1237"/>
      <c r="F11" s="1237"/>
    </row>
    <row r="12" spans="1:7" ht="12" customHeight="1" thickBot="1">
      <c r="A12" s="1185"/>
      <c r="B12" s="1186"/>
      <c r="C12" s="1186"/>
      <c r="D12" s="1186"/>
      <c r="E12" s="1186"/>
      <c r="F12" s="1187"/>
    </row>
    <row r="13" spans="1:7" ht="78.75" customHeight="1" thickBot="1">
      <c r="A13" s="1256" t="s">
        <v>5930</v>
      </c>
      <c r="B13" s="1242"/>
      <c r="C13" s="1243"/>
      <c r="D13" s="1243"/>
      <c r="E13" s="1243"/>
      <c r="F13" s="1257"/>
    </row>
    <row r="14" spans="1:7" ht="42" customHeight="1">
      <c r="A14" s="1263" t="s">
        <v>5931</v>
      </c>
      <c r="B14" s="1246"/>
      <c r="C14" s="1247"/>
      <c r="D14" s="1204" t="s">
        <v>5890</v>
      </c>
      <c r="E14" s="1204"/>
      <c r="F14" s="1258" t="s">
        <v>5891</v>
      </c>
    </row>
    <row r="15" spans="1:7" ht="30" customHeight="1" thickBot="1">
      <c r="A15" s="1262"/>
      <c r="B15" s="1249"/>
      <c r="C15" s="1250"/>
      <c r="D15" s="39" t="s">
        <v>1033</v>
      </c>
      <c r="E15" s="39" t="s">
        <v>852</v>
      </c>
      <c r="F15" s="1260"/>
    </row>
    <row r="16" spans="1:7" ht="56.25" customHeight="1">
      <c r="A16" s="41">
        <v>1</v>
      </c>
      <c r="B16" s="507"/>
      <c r="C16" s="505" t="s">
        <v>5932</v>
      </c>
      <c r="D16" s="506">
        <v>1</v>
      </c>
      <c r="E16" s="506"/>
      <c r="F16" s="203" t="s">
        <v>5933</v>
      </c>
      <c r="G16" s="160"/>
    </row>
    <row r="17" spans="1:7" ht="60">
      <c r="A17" s="775">
        <v>2</v>
      </c>
      <c r="B17" s="772"/>
      <c r="C17" s="505" t="s">
        <v>5934</v>
      </c>
      <c r="D17" s="506">
        <v>1</v>
      </c>
      <c r="E17" s="774"/>
      <c r="F17" s="790" t="s">
        <v>5933</v>
      </c>
      <c r="G17" s="160"/>
    </row>
    <row r="18" spans="1:7" ht="60">
      <c r="A18" s="775">
        <v>3</v>
      </c>
      <c r="B18" s="772"/>
      <c r="C18" s="505" t="s">
        <v>5935</v>
      </c>
      <c r="D18" s="506">
        <v>1</v>
      </c>
      <c r="E18" s="774"/>
      <c r="F18" s="790" t="s">
        <v>5936</v>
      </c>
      <c r="G18" s="160"/>
    </row>
    <row r="19" spans="1:7" ht="23.25">
      <c r="A19" s="41">
        <v>4</v>
      </c>
      <c r="B19" s="772"/>
      <c r="C19" s="505" t="s">
        <v>5937</v>
      </c>
      <c r="D19" s="506">
        <v>1</v>
      </c>
      <c r="E19" s="774"/>
      <c r="F19" s="790" t="s">
        <v>5933</v>
      </c>
      <c r="G19" s="160"/>
    </row>
    <row r="20" spans="1:7" ht="45">
      <c r="A20" s="775">
        <v>5</v>
      </c>
      <c r="B20" s="772"/>
      <c r="C20" s="766" t="s">
        <v>5938</v>
      </c>
      <c r="D20" s="774">
        <v>1</v>
      </c>
      <c r="E20" s="774"/>
      <c r="F20" s="790" t="s">
        <v>5933</v>
      </c>
      <c r="G20" s="160"/>
    </row>
    <row r="21" spans="1:7" ht="30" customHeight="1" thickBot="1">
      <c r="A21" s="1262" t="s">
        <v>5900</v>
      </c>
      <c r="B21" s="1249"/>
      <c r="C21" s="1250"/>
      <c r="D21" s="42">
        <f>SUM(D16:D20)</f>
        <v>5</v>
      </c>
      <c r="E21" s="42">
        <f>SUM(E16:E20)</f>
        <v>0</v>
      </c>
      <c r="F21" s="42">
        <f>SUM(D16:D20)</f>
        <v>5</v>
      </c>
    </row>
    <row r="22" spans="1:7" ht="12.75" customHeight="1" thickBot="1">
      <c r="A22" s="1185"/>
      <c r="B22" s="1186"/>
      <c r="C22" s="1186"/>
      <c r="D22" s="1186"/>
      <c r="E22" s="1186"/>
      <c r="F22" s="1187"/>
    </row>
    <row r="23" spans="1:7" ht="12" customHeight="1" thickBot="1">
      <c r="A23" s="1185"/>
      <c r="B23" s="1186"/>
      <c r="C23" s="1186"/>
      <c r="D23" s="1186"/>
      <c r="E23" s="1186"/>
      <c r="F23" s="1187"/>
    </row>
    <row r="24" spans="1:7" ht="12" customHeight="1" thickBot="1">
      <c r="A24" s="1185"/>
      <c r="B24" s="1186"/>
      <c r="C24" s="1186"/>
      <c r="D24" s="1186"/>
      <c r="E24" s="1186"/>
      <c r="F24" s="1187"/>
    </row>
    <row r="25" spans="1:7" ht="69" customHeight="1" thickBot="1">
      <c r="A25" s="1256" t="s">
        <v>5939</v>
      </c>
      <c r="B25" s="1242"/>
      <c r="C25" s="1243"/>
      <c r="D25" s="1243"/>
      <c r="E25" s="1243"/>
      <c r="F25" s="1257"/>
    </row>
    <row r="26" spans="1:7" ht="51" customHeight="1">
      <c r="A26" s="1192" t="s">
        <v>5931</v>
      </c>
      <c r="B26" s="1193"/>
      <c r="C26" s="1194"/>
      <c r="D26" s="1204" t="s">
        <v>5890</v>
      </c>
      <c r="E26" s="1204"/>
      <c r="F26" s="1258" t="s">
        <v>5891</v>
      </c>
    </row>
    <row r="27" spans="1:7" ht="30" customHeight="1" thickBot="1">
      <c r="A27" s="1195"/>
      <c r="B27" s="1196"/>
      <c r="C27" s="1197"/>
      <c r="D27" s="39" t="s">
        <v>1033</v>
      </c>
      <c r="E27" s="39" t="s">
        <v>852</v>
      </c>
      <c r="F27" s="1260"/>
    </row>
    <row r="28" spans="1:7" ht="132" customHeight="1">
      <c r="A28" s="41">
        <v>6</v>
      </c>
      <c r="B28" s="507"/>
      <c r="C28" s="505" t="s">
        <v>5940</v>
      </c>
      <c r="D28" s="791">
        <v>1</v>
      </c>
      <c r="E28" s="508"/>
      <c r="F28" s="204" t="s">
        <v>5941</v>
      </c>
    </row>
    <row r="29" spans="1:7" ht="42" customHeight="1">
      <c r="A29" s="41">
        <v>7</v>
      </c>
      <c r="B29" s="772"/>
      <c r="C29" s="785" t="s">
        <v>5942</v>
      </c>
      <c r="D29" s="774">
        <v>1</v>
      </c>
      <c r="E29" s="774"/>
      <c r="F29" s="790" t="s">
        <v>5943</v>
      </c>
    </row>
    <row r="30" spans="1:7" ht="30" customHeight="1" thickBot="1">
      <c r="A30" s="1199" t="s">
        <v>5900</v>
      </c>
      <c r="B30" s="1200"/>
      <c r="C30" s="1201"/>
      <c r="D30" s="777">
        <f>SUM(D28:D29)</f>
        <v>2</v>
      </c>
      <c r="E30" s="777">
        <f>SUM(E28:E29)</f>
        <v>0</v>
      </c>
      <c r="F30" s="777">
        <f>SUM(D30:E30)</f>
        <v>2</v>
      </c>
    </row>
    <row r="31" spans="1:7" ht="12.75" customHeight="1" thickBot="1">
      <c r="A31" s="1176"/>
      <c r="B31" s="1177"/>
      <c r="C31" s="1177"/>
      <c r="D31" s="1177"/>
      <c r="E31" s="1177"/>
      <c r="F31" s="1178"/>
    </row>
    <row r="32" spans="1:7" ht="12.75" customHeight="1" thickBot="1">
      <c r="A32" s="1185"/>
      <c r="B32" s="1186"/>
      <c r="C32" s="1186"/>
      <c r="D32" s="1186"/>
      <c r="E32" s="1186"/>
      <c r="F32" s="1187"/>
    </row>
    <row r="33" spans="1:7" ht="29.25" customHeight="1" thickBot="1">
      <c r="A33" s="1256" t="s">
        <v>5944</v>
      </c>
      <c r="B33" s="1242"/>
      <c r="C33" s="1243"/>
      <c r="D33" s="1243"/>
      <c r="E33" s="1243"/>
      <c r="F33" s="1257"/>
    </row>
    <row r="34" spans="1:7" ht="40.5" customHeight="1">
      <c r="A34" s="1192" t="s">
        <v>5931</v>
      </c>
      <c r="B34" s="1193"/>
      <c r="C34" s="1194"/>
      <c r="D34" s="1198" t="s">
        <v>5890</v>
      </c>
      <c r="E34" s="1198"/>
      <c r="F34" s="1258" t="s">
        <v>5891</v>
      </c>
    </row>
    <row r="35" spans="1:7" ht="30" customHeight="1" thickBot="1">
      <c r="A35" s="1195"/>
      <c r="B35" s="1196"/>
      <c r="C35" s="1197"/>
      <c r="D35" s="39" t="s">
        <v>1033</v>
      </c>
      <c r="E35" s="39" t="s">
        <v>852</v>
      </c>
      <c r="F35" s="1260"/>
    </row>
    <row r="36" spans="1:7" ht="54.75" customHeight="1">
      <c r="A36" s="775">
        <v>8</v>
      </c>
      <c r="B36" s="772"/>
      <c r="C36" s="766" t="s">
        <v>5945</v>
      </c>
      <c r="D36" s="774">
        <v>1</v>
      </c>
      <c r="E36" s="774"/>
      <c r="F36" s="792" t="s">
        <v>5946</v>
      </c>
      <c r="G36" s="160"/>
    </row>
    <row r="37" spans="1:7" ht="30" customHeight="1" thickBot="1">
      <c r="A37" s="1199" t="s">
        <v>5900</v>
      </c>
      <c r="B37" s="1200"/>
      <c r="C37" s="1201"/>
      <c r="D37" s="788">
        <f>SUM(D36:D36)</f>
        <v>1</v>
      </c>
      <c r="E37" s="788">
        <f>SUM(E36:E36)</f>
        <v>0</v>
      </c>
      <c r="F37" s="788">
        <f>SUM(D37:E37)</f>
        <v>1</v>
      </c>
    </row>
    <row r="38" spans="1:7" ht="12.75" customHeight="1" thickBot="1">
      <c r="A38" s="1176"/>
      <c r="B38" s="1177"/>
      <c r="C38" s="1177"/>
      <c r="D38" s="1177"/>
      <c r="E38" s="1177"/>
      <c r="F38" s="1178"/>
    </row>
    <row r="39" spans="1:7" ht="53.25" customHeight="1" thickBot="1">
      <c r="A39" s="1256" t="s">
        <v>5947</v>
      </c>
      <c r="B39" s="1242"/>
      <c r="C39" s="1243"/>
      <c r="D39" s="1243"/>
      <c r="E39" s="1243"/>
      <c r="F39" s="1257"/>
    </row>
    <row r="40" spans="1:7" ht="45.75" customHeight="1">
      <c r="A40" s="1192" t="s">
        <v>5931</v>
      </c>
      <c r="B40" s="1193"/>
      <c r="C40" s="1194"/>
      <c r="D40" s="1204" t="s">
        <v>5890</v>
      </c>
      <c r="E40" s="1204"/>
      <c r="F40" s="1258" t="s">
        <v>5891</v>
      </c>
    </row>
    <row r="41" spans="1:7" ht="53.25" customHeight="1" thickBot="1">
      <c r="A41" s="1195"/>
      <c r="B41" s="1196"/>
      <c r="C41" s="1197"/>
      <c r="D41" s="39" t="s">
        <v>1033</v>
      </c>
      <c r="E41" s="39" t="s">
        <v>852</v>
      </c>
      <c r="F41" s="1260"/>
    </row>
    <row r="42" spans="1:7" ht="45">
      <c r="A42" s="41">
        <v>9</v>
      </c>
      <c r="B42" s="507"/>
      <c r="C42" s="505" t="s">
        <v>5948</v>
      </c>
      <c r="D42" s="506">
        <v>1</v>
      </c>
      <c r="E42" s="506"/>
      <c r="F42" s="203" t="s">
        <v>5949</v>
      </c>
    </row>
    <row r="43" spans="1:7" ht="45">
      <c r="A43" s="775">
        <v>10</v>
      </c>
      <c r="B43" s="772"/>
      <c r="C43" s="505" t="s">
        <v>5950</v>
      </c>
      <c r="D43" s="774">
        <v>1</v>
      </c>
      <c r="E43" s="774"/>
      <c r="F43" s="790" t="s">
        <v>5951</v>
      </c>
    </row>
    <row r="44" spans="1:7" ht="41.25" customHeight="1">
      <c r="A44" s="41">
        <v>11</v>
      </c>
      <c r="B44" s="782"/>
      <c r="C44" s="45" t="s">
        <v>5952</v>
      </c>
      <c r="D44" s="791">
        <v>1</v>
      </c>
      <c r="E44" s="793"/>
      <c r="F44" s="794" t="s">
        <v>5953</v>
      </c>
    </row>
    <row r="45" spans="1:7" ht="30" customHeight="1" thickBot="1">
      <c r="A45" s="1199" t="s">
        <v>5900</v>
      </c>
      <c r="B45" s="1200"/>
      <c r="C45" s="1201"/>
      <c r="D45" s="777">
        <f>SUM(D42:D44)</f>
        <v>3</v>
      </c>
      <c r="E45" s="777">
        <f>SUM(E42:E43)</f>
        <v>0</v>
      </c>
      <c r="F45" s="777">
        <f>SUM(D42:D44)</f>
        <v>3</v>
      </c>
    </row>
    <row r="46" spans="1:7" ht="24" thickBot="1">
      <c r="A46" s="1256" t="s">
        <v>5954</v>
      </c>
      <c r="B46" s="1242"/>
      <c r="C46" s="1243"/>
      <c r="D46" s="1243"/>
      <c r="E46" s="1243"/>
      <c r="F46" s="1257"/>
    </row>
    <row r="47" spans="1:7" ht="45" customHeight="1">
      <c r="A47" s="1192" t="s">
        <v>5931</v>
      </c>
      <c r="B47" s="1193"/>
      <c r="C47" s="1194"/>
      <c r="D47" s="1204" t="s">
        <v>5890</v>
      </c>
      <c r="E47" s="1204"/>
      <c r="F47" s="1258" t="s">
        <v>5891</v>
      </c>
    </row>
    <row r="48" spans="1:7" ht="15.75" thickBot="1">
      <c r="A48" s="1195"/>
      <c r="B48" s="1196"/>
      <c r="C48" s="1197"/>
      <c r="D48" s="39" t="s">
        <v>1033</v>
      </c>
      <c r="E48" s="39" t="s">
        <v>852</v>
      </c>
      <c r="F48" s="1260"/>
    </row>
    <row r="49" spans="1:7" ht="44.25" customHeight="1">
      <c r="A49" s="775">
        <v>12</v>
      </c>
      <c r="B49" s="772"/>
      <c r="C49" s="501" t="s">
        <v>5955</v>
      </c>
      <c r="D49" s="774">
        <v>1</v>
      </c>
      <c r="E49" s="774"/>
      <c r="F49" s="790" t="s">
        <v>5956</v>
      </c>
    </row>
    <row r="50" spans="1:7" ht="49.5" customHeight="1">
      <c r="A50" s="775">
        <v>13</v>
      </c>
      <c r="B50" s="782"/>
      <c r="C50" s="501" t="s">
        <v>5957</v>
      </c>
      <c r="D50" s="795">
        <v>1</v>
      </c>
      <c r="E50" s="796"/>
      <c r="F50" s="797" t="s">
        <v>5958</v>
      </c>
    </row>
    <row r="51" spans="1:7" ht="185.25" customHeight="1">
      <c r="A51" s="41">
        <v>14</v>
      </c>
      <c r="B51" s="782"/>
      <c r="C51" s="46" t="s">
        <v>5959</v>
      </c>
      <c r="D51" s="791">
        <v>1</v>
      </c>
      <c r="E51" s="793"/>
      <c r="F51" s="798" t="s">
        <v>5960</v>
      </c>
      <c r="G51" s="205" t="s">
        <v>5961</v>
      </c>
    </row>
    <row r="52" spans="1:7" ht="23.25">
      <c r="A52" s="1199" t="s">
        <v>5900</v>
      </c>
      <c r="B52" s="1200"/>
      <c r="C52" s="1201"/>
      <c r="D52" s="777">
        <f>SUM(D49:D51)</f>
        <v>3</v>
      </c>
      <c r="E52" s="777">
        <f>SUM(E49:E49)</f>
        <v>0</v>
      </c>
      <c r="F52" s="777">
        <f>SUM(D49:D51)</f>
        <v>3</v>
      </c>
    </row>
    <row r="53" spans="1:7" ht="16.5" thickBot="1">
      <c r="A53" s="1176"/>
      <c r="B53" s="1177"/>
      <c r="C53" s="1177"/>
      <c r="D53" s="1177"/>
      <c r="E53" s="1177"/>
      <c r="F53" s="1178"/>
    </row>
    <row r="54" spans="1:7" ht="16.5" thickBot="1">
      <c r="A54" s="1176"/>
      <c r="B54" s="1177"/>
      <c r="C54" s="1177"/>
      <c r="D54" s="1177"/>
      <c r="E54" s="1177"/>
      <c r="F54" s="1178"/>
    </row>
    <row r="55" spans="1:7" ht="54.75" customHeight="1" thickBot="1">
      <c r="A55" s="1256" t="s">
        <v>5962</v>
      </c>
      <c r="B55" s="1242"/>
      <c r="C55" s="1243"/>
      <c r="D55" s="1243"/>
      <c r="E55" s="1243"/>
      <c r="F55" s="1257"/>
    </row>
    <row r="56" spans="1:7" ht="42" customHeight="1">
      <c r="A56" s="1192" t="s">
        <v>5931</v>
      </c>
      <c r="B56" s="1193"/>
      <c r="C56" s="1194"/>
      <c r="D56" s="1204" t="s">
        <v>5890</v>
      </c>
      <c r="E56" s="1204"/>
      <c r="F56" s="1258" t="s">
        <v>5891</v>
      </c>
    </row>
    <row r="57" spans="1:7" ht="42" customHeight="1" thickBot="1">
      <c r="A57" s="1195"/>
      <c r="B57" s="1196"/>
      <c r="C57" s="1197"/>
      <c r="D57" s="39" t="s">
        <v>1033</v>
      </c>
      <c r="E57" s="39" t="s">
        <v>852</v>
      </c>
      <c r="F57" s="1260"/>
    </row>
    <row r="58" spans="1:7" ht="69.75" customHeight="1">
      <c r="A58" s="41">
        <v>15</v>
      </c>
      <c r="B58" s="507"/>
      <c r="C58" s="505" t="s">
        <v>5963</v>
      </c>
      <c r="D58" s="506">
        <v>1</v>
      </c>
      <c r="E58" s="506"/>
      <c r="F58" s="792" t="s">
        <v>5964</v>
      </c>
      <c r="G58" s="217"/>
    </row>
    <row r="59" spans="1:7" ht="69.75" customHeight="1">
      <c r="A59" s="775">
        <v>16</v>
      </c>
      <c r="B59" s="772"/>
      <c r="C59" s="505" t="s">
        <v>5965</v>
      </c>
      <c r="D59" s="774">
        <v>1</v>
      </c>
      <c r="E59" s="774"/>
      <c r="F59" s="792" t="s">
        <v>5966</v>
      </c>
      <c r="G59" s="217"/>
    </row>
    <row r="60" spans="1:7" ht="69.75" customHeight="1">
      <c r="A60" s="775">
        <v>17</v>
      </c>
      <c r="B60" s="772"/>
      <c r="C60" s="505" t="s">
        <v>5967</v>
      </c>
      <c r="D60" s="774">
        <v>1</v>
      </c>
      <c r="E60" s="774"/>
      <c r="F60" s="792" t="s">
        <v>5968</v>
      </c>
      <c r="G60" s="217"/>
    </row>
    <row r="61" spans="1:7" ht="23.25">
      <c r="A61" s="1199" t="s">
        <v>5900</v>
      </c>
      <c r="B61" s="1200"/>
      <c r="C61" s="1201"/>
      <c r="D61" s="777">
        <f>SUM(D58:D60)</f>
        <v>3</v>
      </c>
      <c r="E61" s="777">
        <f>SUM(E58:E60)</f>
        <v>0</v>
      </c>
      <c r="F61" s="777">
        <f>SUM(D61:E61)</f>
        <v>3</v>
      </c>
    </row>
    <row r="62" spans="1:7" ht="15.75">
      <c r="A62" s="1176"/>
      <c r="B62" s="1177"/>
      <c r="C62" s="1177"/>
      <c r="D62" s="1177"/>
      <c r="E62" s="1177"/>
      <c r="F62" s="1178"/>
    </row>
    <row r="63" spans="1:7" ht="15.75">
      <c r="A63" s="1176"/>
      <c r="B63" s="1177"/>
      <c r="C63" s="1177"/>
      <c r="D63" s="1177"/>
      <c r="E63" s="1177"/>
      <c r="F63" s="1178"/>
    </row>
    <row r="64" spans="1:7" ht="23.25">
      <c r="A64" s="1256" t="s">
        <v>5969</v>
      </c>
      <c r="B64" s="1242"/>
      <c r="C64" s="1243"/>
      <c r="D64" s="1243"/>
      <c r="E64" s="1243"/>
      <c r="F64" s="1257"/>
    </row>
    <row r="65" spans="1:6" ht="42.75" customHeight="1">
      <c r="A65" s="1192" t="s">
        <v>5931</v>
      </c>
      <c r="B65" s="1193"/>
      <c r="C65" s="1194"/>
      <c r="D65" s="1204" t="s">
        <v>5890</v>
      </c>
      <c r="E65" s="1204"/>
      <c r="F65" s="1258" t="s">
        <v>5891</v>
      </c>
    </row>
    <row r="66" spans="1:6" ht="15.75" thickBot="1">
      <c r="A66" s="1205"/>
      <c r="B66" s="1206"/>
      <c r="C66" s="1207"/>
      <c r="D66" s="779" t="s">
        <v>1033</v>
      </c>
      <c r="E66" s="779" t="s">
        <v>852</v>
      </c>
      <c r="F66" s="1259"/>
    </row>
    <row r="67" spans="1:6" ht="87.75" customHeight="1">
      <c r="A67" s="268">
        <v>18</v>
      </c>
      <c r="B67" s="269"/>
      <c r="C67" s="273" t="s">
        <v>5970</v>
      </c>
      <c r="D67" s="271">
        <v>1</v>
      </c>
      <c r="E67" s="271"/>
      <c r="F67" s="274" t="s">
        <v>5971</v>
      </c>
    </row>
    <row r="68" spans="1:6" s="40" customFormat="1" ht="165">
      <c r="A68" s="768">
        <v>19</v>
      </c>
      <c r="B68" s="769"/>
      <c r="C68" s="501" t="s">
        <v>5972</v>
      </c>
      <c r="D68" s="800">
        <v>1</v>
      </c>
      <c r="E68" s="770"/>
      <c r="F68" s="275" t="s">
        <v>5973</v>
      </c>
    </row>
    <row r="69" spans="1:6" ht="180.75" customHeight="1">
      <c r="A69" s="771">
        <v>20</v>
      </c>
      <c r="B69" s="772"/>
      <c r="C69" s="505" t="s">
        <v>5974</v>
      </c>
      <c r="D69" s="800">
        <v>1</v>
      </c>
      <c r="E69" s="773"/>
      <c r="F69" s="275" t="s">
        <v>5973</v>
      </c>
    </row>
    <row r="70" spans="1:6" ht="24" thickBot="1">
      <c r="A70" s="1261" t="s">
        <v>5900</v>
      </c>
      <c r="B70" s="1200"/>
      <c r="C70" s="1201"/>
      <c r="D70" s="777">
        <f>SUM(D67:D69)</f>
        <v>3</v>
      </c>
      <c r="E70" s="777">
        <f>SUM(E67:E69)</f>
        <v>0</v>
      </c>
      <c r="F70" s="276">
        <f>SUM(D70:E70)</f>
        <v>3</v>
      </c>
    </row>
    <row r="71" spans="1:6" ht="16.5" thickBot="1">
      <c r="A71" s="1253"/>
      <c r="B71" s="1254"/>
      <c r="C71" s="1254"/>
      <c r="D71" s="1254"/>
      <c r="E71" s="1254"/>
      <c r="F71" s="1255"/>
    </row>
  </sheetData>
  <mergeCells count="57">
    <mergeCell ref="A1:F3"/>
    <mergeCell ref="A4:F4"/>
    <mergeCell ref="A5:F5"/>
    <mergeCell ref="A6:F6"/>
    <mergeCell ref="D11:F11"/>
    <mergeCell ref="A7:F7"/>
    <mergeCell ref="A8:F8"/>
    <mergeCell ref="A9:F9"/>
    <mergeCell ref="A10:C10"/>
    <mergeCell ref="D10:E10"/>
    <mergeCell ref="A12:F12"/>
    <mergeCell ref="A13:F13"/>
    <mergeCell ref="A14:C15"/>
    <mergeCell ref="D14:E14"/>
    <mergeCell ref="F14:F15"/>
    <mergeCell ref="A25:F25"/>
    <mergeCell ref="A26:C27"/>
    <mergeCell ref="D26:E26"/>
    <mergeCell ref="F26:F27"/>
    <mergeCell ref="A21:C21"/>
    <mergeCell ref="A22:F22"/>
    <mergeCell ref="A23:F23"/>
    <mergeCell ref="A24:F24"/>
    <mergeCell ref="A34:C35"/>
    <mergeCell ref="D34:E34"/>
    <mergeCell ref="F34:F35"/>
    <mergeCell ref="A37:C37"/>
    <mergeCell ref="A30:C30"/>
    <mergeCell ref="A31:F31"/>
    <mergeCell ref="A32:F32"/>
    <mergeCell ref="A33:F33"/>
    <mergeCell ref="A45:C45"/>
    <mergeCell ref="A46:F46"/>
    <mergeCell ref="A47:C48"/>
    <mergeCell ref="D47:E47"/>
    <mergeCell ref="F47:F48"/>
    <mergeCell ref="A38:F38"/>
    <mergeCell ref="A39:F39"/>
    <mergeCell ref="A40:C41"/>
    <mergeCell ref="D40:E40"/>
    <mergeCell ref="F40:F41"/>
    <mergeCell ref="A56:C57"/>
    <mergeCell ref="D56:E56"/>
    <mergeCell ref="F56:F57"/>
    <mergeCell ref="A70:C70"/>
    <mergeCell ref="A52:C52"/>
    <mergeCell ref="A53:F53"/>
    <mergeCell ref="A54:F54"/>
    <mergeCell ref="A55:F55"/>
    <mergeCell ref="A71:F71"/>
    <mergeCell ref="A61:C61"/>
    <mergeCell ref="A62:F62"/>
    <mergeCell ref="A63:F63"/>
    <mergeCell ref="A64:F64"/>
    <mergeCell ref="A65:C66"/>
    <mergeCell ref="D65:E65"/>
    <mergeCell ref="F65:F66"/>
  </mergeCells>
  <phoneticPr fontId="67" type="noConversion"/>
  <hyperlinks>
    <hyperlink ref="F16" r:id="rId1" xr:uid="{00000000-0004-0000-1400-000000000000}"/>
    <hyperlink ref="F17" r:id="rId2" xr:uid="{00000000-0004-0000-1400-000001000000}"/>
    <hyperlink ref="F18" r:id="rId3" xr:uid="{00000000-0004-0000-1400-000002000000}"/>
    <hyperlink ref="F19" r:id="rId4" xr:uid="{00000000-0004-0000-1400-000003000000}"/>
    <hyperlink ref="F20" r:id="rId5" xr:uid="{00000000-0004-0000-1400-000004000000}"/>
    <hyperlink ref="F29" r:id="rId6" xr:uid="{00000000-0004-0000-1400-000005000000}"/>
    <hyperlink ref="F42" r:id="rId7" xr:uid="{00000000-0004-0000-1400-000006000000}"/>
    <hyperlink ref="F43" r:id="rId8" location="overlay-context=content/plan-del-gasto-publico-alcaldia-local-chapinero" xr:uid="{00000000-0004-0000-1400-000007000000}"/>
    <hyperlink ref="F49" r:id="rId9" xr:uid="{00000000-0004-0000-1400-000008000000}"/>
  </hyperlinks>
  <pageMargins left="0.7" right="0.7" top="0.75" bottom="0.75" header="0.3" footer="0.3"/>
  <pageSetup orientation="portrait" r:id="rId10"/>
  <drawing r:id="rId1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45"/>
  <sheetViews>
    <sheetView topLeftCell="A10" zoomScale="110" zoomScaleNormal="110" workbookViewId="0">
      <selection activeCell="F41" sqref="F41"/>
    </sheetView>
  </sheetViews>
  <sheetFormatPr baseColWidth="10" defaultColWidth="11.42578125" defaultRowHeight="15"/>
  <cols>
    <col min="1" max="2" width="4.140625" style="36" customWidth="1"/>
    <col min="3" max="3" width="50.5703125" style="36" customWidth="1"/>
    <col min="4" max="4" width="17.42578125" style="43" customWidth="1"/>
    <col min="5" max="5" width="17" style="43" customWidth="1"/>
    <col min="6" max="6" width="52.28515625" style="44" customWidth="1"/>
    <col min="7" max="16384" width="11.42578125" style="36"/>
  </cols>
  <sheetData>
    <row r="1" spans="1:7" ht="26.25" customHeight="1">
      <c r="A1" s="1264"/>
      <c r="B1" s="1265"/>
      <c r="C1" s="1266"/>
      <c r="D1" s="1266"/>
      <c r="E1" s="1266"/>
      <c r="F1" s="1267"/>
    </row>
    <row r="2" spans="1:7" ht="26.25" customHeight="1">
      <c r="A2" s="1268"/>
      <c r="B2" s="1269"/>
      <c r="C2" s="1270"/>
      <c r="D2" s="1270"/>
      <c r="E2" s="1270"/>
      <c r="F2" s="1271"/>
    </row>
    <row r="3" spans="1:7" ht="26.25" customHeight="1">
      <c r="A3" s="1268"/>
      <c r="B3" s="1269"/>
      <c r="C3" s="1270"/>
      <c r="D3" s="1270"/>
      <c r="E3" s="1270"/>
      <c r="F3" s="1271"/>
    </row>
    <row r="4" spans="1:7" ht="45" customHeight="1">
      <c r="A4" s="1218" t="s">
        <v>5975</v>
      </c>
      <c r="B4" s="1219"/>
      <c r="C4" s="1220"/>
      <c r="D4" s="1220"/>
      <c r="E4" s="1220"/>
      <c r="F4" s="1221"/>
    </row>
    <row r="5" spans="1:7" ht="12" customHeight="1" thickBot="1">
      <c r="A5" s="1185"/>
      <c r="B5" s="1186"/>
      <c r="C5" s="1186"/>
      <c r="D5" s="1186"/>
      <c r="E5" s="1186"/>
      <c r="F5" s="1187"/>
    </row>
    <row r="6" spans="1:7" ht="77.25" customHeight="1">
      <c r="A6" s="1284" t="s">
        <v>5976</v>
      </c>
      <c r="B6" s="1285"/>
      <c r="C6" s="1285"/>
      <c r="D6" s="1285"/>
      <c r="E6" s="1285"/>
      <c r="F6" s="1286"/>
      <c r="G6" s="37"/>
    </row>
    <row r="7" spans="1:7" ht="12" customHeight="1" thickBot="1">
      <c r="A7" s="1185"/>
      <c r="B7" s="1186"/>
      <c r="C7" s="1186"/>
      <c r="D7" s="1186"/>
      <c r="E7" s="1186"/>
      <c r="F7" s="1187"/>
      <c r="G7" s="37"/>
    </row>
    <row r="8" spans="1:7" ht="129" customHeight="1" thickBot="1">
      <c r="A8" s="1226" t="s">
        <v>5977</v>
      </c>
      <c r="B8" s="1227"/>
      <c r="C8" s="1228"/>
      <c r="D8" s="1228"/>
      <c r="E8" s="1228"/>
      <c r="F8" s="1229"/>
      <c r="G8" s="37"/>
    </row>
    <row r="9" spans="1:7" ht="14.25" customHeight="1">
      <c r="A9" s="1230"/>
      <c r="B9" s="1231"/>
      <c r="C9" s="1231"/>
      <c r="D9" s="1231"/>
      <c r="E9" s="1231"/>
      <c r="F9" s="1232"/>
    </row>
    <row r="10" spans="1:7" ht="45" customHeight="1">
      <c r="A10" s="1233" t="s">
        <v>5886</v>
      </c>
      <c r="B10" s="1234"/>
      <c r="C10" s="1219"/>
      <c r="D10" s="1235"/>
      <c r="E10" s="1236"/>
      <c r="F10" s="789"/>
    </row>
    <row r="11" spans="1:7" ht="45" customHeight="1">
      <c r="A11" s="38"/>
      <c r="B11" s="38"/>
      <c r="C11" s="765" t="s">
        <v>5887</v>
      </c>
      <c r="D11" s="1237"/>
      <c r="E11" s="1237"/>
      <c r="F11" s="1237"/>
    </row>
    <row r="12" spans="1:7" ht="12" customHeight="1" thickBot="1">
      <c r="A12" s="1185"/>
      <c r="B12" s="1186"/>
      <c r="C12" s="1186"/>
      <c r="D12" s="1186"/>
      <c r="E12" s="1186"/>
      <c r="F12" s="1187"/>
    </row>
    <row r="13" spans="1:7" ht="90.75" customHeight="1" thickBot="1">
      <c r="A13" s="1256" t="s">
        <v>5978</v>
      </c>
      <c r="B13" s="1242"/>
      <c r="C13" s="1243"/>
      <c r="D13" s="1243"/>
      <c r="E13" s="1243"/>
      <c r="F13" s="1257"/>
    </row>
    <row r="14" spans="1:7" ht="42" customHeight="1">
      <c r="A14" s="1263" t="s">
        <v>5979</v>
      </c>
      <c r="B14" s="1246"/>
      <c r="C14" s="1247"/>
      <c r="D14" s="1204" t="s">
        <v>5890</v>
      </c>
      <c r="E14" s="1204"/>
      <c r="F14" s="1258" t="s">
        <v>5891</v>
      </c>
    </row>
    <row r="15" spans="1:7" ht="30" customHeight="1" thickBot="1">
      <c r="A15" s="1262"/>
      <c r="B15" s="1249"/>
      <c r="C15" s="1250"/>
      <c r="D15" s="39" t="s">
        <v>1033</v>
      </c>
      <c r="E15" s="39" t="s">
        <v>852</v>
      </c>
      <c r="F15" s="1260"/>
    </row>
    <row r="16" spans="1:7" ht="39.75" customHeight="1">
      <c r="A16" s="775">
        <v>1</v>
      </c>
      <c r="B16" s="772"/>
      <c r="C16" s="505" t="s">
        <v>5980</v>
      </c>
      <c r="D16" s="506">
        <v>1</v>
      </c>
      <c r="E16" s="774"/>
      <c r="F16" s="801"/>
      <c r="G16" s="160"/>
    </row>
    <row r="17" spans="1:7" ht="57.75" customHeight="1">
      <c r="A17" s="41">
        <v>2</v>
      </c>
      <c r="B17" s="772"/>
      <c r="C17" s="505" t="s">
        <v>5981</v>
      </c>
      <c r="D17" s="774">
        <v>1</v>
      </c>
      <c r="E17" s="774"/>
      <c r="F17" s="792"/>
      <c r="G17" s="160"/>
    </row>
    <row r="18" spans="1:7" ht="57.75" customHeight="1">
      <c r="A18" s="775">
        <v>3</v>
      </c>
      <c r="B18" s="772"/>
      <c r="C18" s="505" t="s">
        <v>5982</v>
      </c>
      <c r="D18" s="774">
        <v>1</v>
      </c>
      <c r="E18" s="774"/>
      <c r="F18" s="792"/>
      <c r="G18" s="160"/>
    </row>
    <row r="19" spans="1:7" ht="61.5" customHeight="1">
      <c r="A19" s="41">
        <v>4</v>
      </c>
      <c r="B19" s="772"/>
      <c r="C19" s="505" t="s">
        <v>5983</v>
      </c>
      <c r="D19" s="774">
        <v>1</v>
      </c>
      <c r="E19" s="774"/>
      <c r="F19" s="792"/>
      <c r="G19" s="160"/>
    </row>
    <row r="20" spans="1:7" ht="68.25" customHeight="1">
      <c r="A20" s="775">
        <v>5</v>
      </c>
      <c r="B20" s="772"/>
      <c r="C20" s="505" t="s">
        <v>5984</v>
      </c>
      <c r="D20" s="774">
        <v>1</v>
      </c>
      <c r="E20" s="774"/>
      <c r="F20" s="792"/>
      <c r="G20" s="160"/>
    </row>
    <row r="21" spans="1:7" ht="41.25" customHeight="1" thickBot="1">
      <c r="A21" s="1199" t="s">
        <v>5900</v>
      </c>
      <c r="B21" s="1200"/>
      <c r="C21" s="1201"/>
      <c r="D21" s="777">
        <f>SUM(D17:D20)</f>
        <v>4</v>
      </c>
      <c r="E21" s="777">
        <f>SUM(E17:E20)</f>
        <v>0</v>
      </c>
      <c r="F21" s="799">
        <f>SUM(D21:E21)</f>
        <v>4</v>
      </c>
    </row>
    <row r="22" spans="1:7" ht="4.5" customHeight="1" thickBot="1">
      <c r="A22" s="1176"/>
      <c r="B22" s="1177"/>
      <c r="C22" s="1177"/>
      <c r="D22" s="1177"/>
      <c r="E22" s="1177"/>
      <c r="F22" s="1178"/>
    </row>
    <row r="23" spans="1:7" ht="29.25" customHeight="1" thickBot="1">
      <c r="A23" s="1273" t="s">
        <v>5985</v>
      </c>
      <c r="B23" s="1274"/>
      <c r="C23" s="1275"/>
      <c r="D23" s="47">
        <f>+D21</f>
        <v>4</v>
      </c>
      <c r="E23" s="47">
        <f>+E21</f>
        <v>0</v>
      </c>
      <c r="F23" s="161"/>
    </row>
    <row r="24" spans="1:7" ht="6.75" customHeight="1" thickBot="1">
      <c r="A24" s="1185"/>
      <c r="B24" s="1186"/>
      <c r="C24" s="1186"/>
      <c r="D24" s="1186"/>
      <c r="E24" s="1186"/>
      <c r="F24" s="1187"/>
    </row>
    <row r="25" spans="1:7" ht="51.75" customHeight="1" thickBot="1">
      <c r="A25" s="1280" t="s">
        <v>5986</v>
      </c>
      <c r="B25" s="1281"/>
      <c r="C25" s="1282"/>
      <c r="D25" s="1282"/>
      <c r="E25" s="1282"/>
      <c r="F25" s="1283"/>
    </row>
    <row r="26" spans="1:7" ht="40.5" customHeight="1">
      <c r="A26" s="1192" t="s">
        <v>5987</v>
      </c>
      <c r="B26" s="1193"/>
      <c r="C26" s="1194"/>
      <c r="D26" s="1198" t="s">
        <v>5890</v>
      </c>
      <c r="E26" s="1198"/>
      <c r="F26" s="1258" t="s">
        <v>5891</v>
      </c>
    </row>
    <row r="27" spans="1:7" ht="30" customHeight="1" thickBot="1">
      <c r="A27" s="1195"/>
      <c r="B27" s="1196"/>
      <c r="C27" s="1197"/>
      <c r="D27" s="39" t="s">
        <v>1033</v>
      </c>
      <c r="E27" s="39" t="s">
        <v>852</v>
      </c>
      <c r="F27" s="1260"/>
    </row>
    <row r="28" spans="1:7" ht="54.75" customHeight="1">
      <c r="A28" s="775">
        <v>1</v>
      </c>
      <c r="B28" s="772"/>
      <c r="C28" s="505" t="s">
        <v>5988</v>
      </c>
      <c r="D28" s="774">
        <v>1</v>
      </c>
      <c r="E28" s="774"/>
      <c r="F28" s="792"/>
      <c r="G28" s="160"/>
    </row>
    <row r="29" spans="1:7" ht="65.25" customHeight="1">
      <c r="A29" s="775">
        <v>2</v>
      </c>
      <c r="B29" s="772"/>
      <c r="C29" s="505" t="s">
        <v>5989</v>
      </c>
      <c r="D29" s="774">
        <v>1</v>
      </c>
      <c r="E29" s="774"/>
      <c r="F29" s="792"/>
      <c r="G29" s="160"/>
    </row>
    <row r="30" spans="1:7" ht="54.75" customHeight="1">
      <c r="A30" s="775">
        <v>3</v>
      </c>
      <c r="B30" s="772"/>
      <c r="C30" s="505" t="s">
        <v>5990</v>
      </c>
      <c r="D30" s="774">
        <v>1</v>
      </c>
      <c r="E30" s="774"/>
      <c r="F30" s="792"/>
      <c r="G30" s="160"/>
    </row>
    <row r="31" spans="1:7" ht="61.5" customHeight="1" thickBot="1">
      <c r="A31" s="775">
        <v>4</v>
      </c>
      <c r="B31" s="772"/>
      <c r="C31" s="505" t="s">
        <v>5991</v>
      </c>
      <c r="D31" s="774">
        <v>1</v>
      </c>
      <c r="E31" s="774"/>
      <c r="F31" s="792"/>
      <c r="G31" s="160"/>
    </row>
    <row r="32" spans="1:7" ht="6.75" customHeight="1" thickBot="1">
      <c r="A32" s="1176"/>
      <c r="B32" s="1177"/>
      <c r="C32" s="1177"/>
      <c r="D32" s="1177"/>
      <c r="E32" s="1177"/>
      <c r="F32" s="1178"/>
    </row>
    <row r="33" spans="1:7" ht="30" customHeight="1" thickBot="1">
      <c r="A33" s="1273" t="s">
        <v>5985</v>
      </c>
      <c r="B33" s="1274"/>
      <c r="C33" s="1275"/>
      <c r="D33" s="47">
        <f>D28+D278+D29+D30+D31</f>
        <v>4</v>
      </c>
      <c r="E33" s="47">
        <f>E278+E29+E30+E31</f>
        <v>0</v>
      </c>
      <c r="F33" s="161"/>
    </row>
    <row r="34" spans="1:7" ht="9" customHeight="1" thickBot="1">
      <c r="A34" s="1185"/>
      <c r="B34" s="1186"/>
      <c r="C34" s="1186"/>
      <c r="D34" s="1186"/>
      <c r="E34" s="1186"/>
      <c r="F34" s="1187"/>
    </row>
    <row r="35" spans="1:7" ht="52.5" customHeight="1" thickBot="1">
      <c r="A35" s="1276" t="s">
        <v>5992</v>
      </c>
      <c r="B35" s="1277"/>
      <c r="C35" s="1278"/>
      <c r="D35" s="1278"/>
      <c r="E35" s="1278"/>
      <c r="F35" s="1279"/>
    </row>
    <row r="36" spans="1:7" ht="54.75" customHeight="1">
      <c r="A36" s="1192" t="s">
        <v>5993</v>
      </c>
      <c r="B36" s="1193"/>
      <c r="C36" s="1194"/>
      <c r="D36" s="1204" t="s">
        <v>5890</v>
      </c>
      <c r="E36" s="1204"/>
      <c r="F36" s="1258" t="s">
        <v>5891</v>
      </c>
    </row>
    <row r="37" spans="1:7" ht="53.25" customHeight="1" thickBot="1">
      <c r="A37" s="1195"/>
      <c r="B37" s="1196"/>
      <c r="C37" s="1197"/>
      <c r="D37" s="39" t="s">
        <v>1033</v>
      </c>
      <c r="E37" s="39" t="s">
        <v>852</v>
      </c>
      <c r="F37" s="1260"/>
    </row>
    <row r="38" spans="1:7" ht="61.5" customHeight="1">
      <c r="A38" s="41">
        <v>1</v>
      </c>
      <c r="B38" s="507"/>
      <c r="C38" s="505" t="s">
        <v>5994</v>
      </c>
      <c r="D38" s="506">
        <v>1</v>
      </c>
      <c r="E38" s="506"/>
      <c r="F38" s="792"/>
      <c r="G38" s="160"/>
    </row>
    <row r="39" spans="1:7" ht="61.5" customHeight="1">
      <c r="A39" s="41">
        <v>2</v>
      </c>
      <c r="B39" s="507"/>
      <c r="C39" s="505" t="s">
        <v>5995</v>
      </c>
      <c r="D39" s="506">
        <v>1</v>
      </c>
      <c r="E39" s="506"/>
      <c r="F39" s="792"/>
      <c r="G39" s="160"/>
    </row>
    <row r="40" spans="1:7" ht="61.5" customHeight="1">
      <c r="A40" s="41">
        <v>3</v>
      </c>
      <c r="B40" s="507"/>
      <c r="C40" s="505" t="s">
        <v>5996</v>
      </c>
      <c r="D40" s="506">
        <v>1</v>
      </c>
      <c r="E40" s="506"/>
      <c r="F40" s="792"/>
      <c r="G40" s="160"/>
    </row>
    <row r="41" spans="1:7" ht="61.5" customHeight="1">
      <c r="A41" s="41">
        <v>4</v>
      </c>
      <c r="B41" s="507"/>
      <c r="C41" s="505" t="s">
        <v>5997</v>
      </c>
      <c r="D41" s="506">
        <v>1</v>
      </c>
      <c r="E41" s="506"/>
      <c r="F41" s="792"/>
      <c r="G41" s="160"/>
    </row>
    <row r="42" spans="1:7" ht="24.75" customHeight="1" thickBot="1">
      <c r="A42" s="1262" t="s">
        <v>5900</v>
      </c>
      <c r="B42" s="1249"/>
      <c r="C42" s="1250"/>
      <c r="D42" s="48">
        <f>D38+D39+D40+D41</f>
        <v>4</v>
      </c>
      <c r="E42" s="48">
        <f>E38+E39+E41</f>
        <v>0</v>
      </c>
      <c r="F42" s="162"/>
    </row>
    <row r="43" spans="1:7" ht="24.75" customHeight="1" thickBot="1">
      <c r="A43" s="1185"/>
      <c r="B43" s="1186"/>
      <c r="C43" s="1186"/>
      <c r="D43" s="1186"/>
      <c r="E43" s="1186"/>
      <c r="F43" s="1187"/>
    </row>
    <row r="44" spans="1:7" ht="24.75" customHeight="1" thickBot="1">
      <c r="A44" s="1273" t="s">
        <v>5985</v>
      </c>
      <c r="B44" s="1274"/>
      <c r="C44" s="1275"/>
      <c r="D44" s="47">
        <f>D42</f>
        <v>4</v>
      </c>
      <c r="E44" s="47">
        <f>E42</f>
        <v>0</v>
      </c>
      <c r="F44" s="161"/>
    </row>
    <row r="45" spans="1:7" ht="24.75" customHeight="1" thickBot="1">
      <c r="A45" s="1185"/>
      <c r="B45" s="1186"/>
      <c r="C45" s="1186"/>
      <c r="D45" s="1186"/>
      <c r="E45" s="1186"/>
      <c r="F45" s="1187"/>
    </row>
  </sheetData>
  <mergeCells count="34">
    <mergeCell ref="A1:F3"/>
    <mergeCell ref="A4:F4"/>
    <mergeCell ref="A5:F5"/>
    <mergeCell ref="A6:F6"/>
    <mergeCell ref="A21:C21"/>
    <mergeCell ref="A7:F7"/>
    <mergeCell ref="A8:F8"/>
    <mergeCell ref="A9:F9"/>
    <mergeCell ref="A10:C10"/>
    <mergeCell ref="D10:E10"/>
    <mergeCell ref="A22:F22"/>
    <mergeCell ref="A23:C23"/>
    <mergeCell ref="A24:F24"/>
    <mergeCell ref="D11:F11"/>
    <mergeCell ref="A12:F12"/>
    <mergeCell ref="A13:F13"/>
    <mergeCell ref="A14:C15"/>
    <mergeCell ref="D14:E14"/>
    <mergeCell ref="F14:F15"/>
    <mergeCell ref="A32:F32"/>
    <mergeCell ref="A42:C42"/>
    <mergeCell ref="A43:F43"/>
    <mergeCell ref="A44:C44"/>
    <mergeCell ref="A25:F25"/>
    <mergeCell ref="A26:C27"/>
    <mergeCell ref="D26:E26"/>
    <mergeCell ref="F26:F27"/>
    <mergeCell ref="A45:F45"/>
    <mergeCell ref="A33:C33"/>
    <mergeCell ref="A34:F34"/>
    <mergeCell ref="A35:F35"/>
    <mergeCell ref="A36:C37"/>
    <mergeCell ref="D36:E36"/>
    <mergeCell ref="F36:F37"/>
  </mergeCells>
  <phoneticPr fontId="67"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26"/>
  <sheetViews>
    <sheetView topLeftCell="C1" zoomScale="89" zoomScaleNormal="89" workbookViewId="0">
      <selection activeCell="L19" sqref="L19"/>
    </sheetView>
  </sheetViews>
  <sheetFormatPr baseColWidth="10" defaultColWidth="11.42578125" defaultRowHeight="15"/>
  <cols>
    <col min="1" max="2" width="4.140625" style="36" customWidth="1"/>
    <col min="3" max="3" width="50.5703125" style="36" customWidth="1"/>
    <col min="4" max="4" width="17.42578125" style="43" customWidth="1"/>
    <col min="5" max="5" width="17" style="43" customWidth="1"/>
    <col min="6" max="6" width="52.28515625" style="44" customWidth="1"/>
    <col min="7" max="16384" width="11.42578125" style="36"/>
  </cols>
  <sheetData>
    <row r="1" spans="1:7" ht="26.25" customHeight="1">
      <c r="A1" s="1264"/>
      <c r="B1" s="1265"/>
      <c r="C1" s="1266"/>
      <c r="D1" s="1266"/>
      <c r="E1" s="1266"/>
      <c r="F1" s="1267"/>
    </row>
    <row r="2" spans="1:7" ht="26.25" customHeight="1">
      <c r="A2" s="1268"/>
      <c r="B2" s="1269"/>
      <c r="C2" s="1270"/>
      <c r="D2" s="1270"/>
      <c r="E2" s="1270"/>
      <c r="F2" s="1271"/>
    </row>
    <row r="3" spans="1:7" ht="26.25" customHeight="1">
      <c r="A3" s="1268"/>
      <c r="B3" s="1269"/>
      <c r="C3" s="1270"/>
      <c r="D3" s="1270"/>
      <c r="E3" s="1270"/>
      <c r="F3" s="1271"/>
    </row>
    <row r="4" spans="1:7" ht="45" customHeight="1">
      <c r="A4" s="1218" t="s">
        <v>5998</v>
      </c>
      <c r="B4" s="1219"/>
      <c r="C4" s="1220"/>
      <c r="D4" s="1220"/>
      <c r="E4" s="1220"/>
      <c r="F4" s="1221"/>
    </row>
    <row r="5" spans="1:7" ht="12" customHeight="1" thickBot="1">
      <c r="A5" s="1185"/>
      <c r="B5" s="1186"/>
      <c r="C5" s="1186"/>
      <c r="D5" s="1186"/>
      <c r="E5" s="1186"/>
      <c r="F5" s="1187"/>
    </row>
    <row r="6" spans="1:7" ht="77.25" customHeight="1">
      <c r="A6" s="1272" t="s">
        <v>5999</v>
      </c>
      <c r="B6" s="1223"/>
      <c r="C6" s="1224"/>
      <c r="D6" s="1224"/>
      <c r="E6" s="1224"/>
      <c r="F6" s="1225"/>
      <c r="G6" s="37"/>
    </row>
    <row r="7" spans="1:7" ht="12" customHeight="1" thickBot="1">
      <c r="A7" s="1185"/>
      <c r="B7" s="1186"/>
      <c r="C7" s="1186"/>
      <c r="D7" s="1186"/>
      <c r="E7" s="1186"/>
      <c r="F7" s="1187"/>
      <c r="G7" s="37"/>
    </row>
    <row r="8" spans="1:7" ht="105.75" customHeight="1" thickBot="1">
      <c r="A8" s="1226" t="s">
        <v>6000</v>
      </c>
      <c r="B8" s="1227"/>
      <c r="C8" s="1228"/>
      <c r="D8" s="1228"/>
      <c r="E8" s="1228"/>
      <c r="F8" s="1229"/>
      <c r="G8" s="37"/>
    </row>
    <row r="9" spans="1:7" ht="12" customHeight="1">
      <c r="A9" s="1230"/>
      <c r="B9" s="1231"/>
      <c r="C9" s="1231"/>
      <c r="D9" s="1231"/>
      <c r="E9" s="1231"/>
      <c r="F9" s="1232"/>
    </row>
    <row r="10" spans="1:7" ht="45" customHeight="1">
      <c r="A10" s="1233" t="s">
        <v>5886</v>
      </c>
      <c r="B10" s="1234"/>
      <c r="C10" s="1219"/>
      <c r="D10" s="1235"/>
      <c r="E10" s="1236"/>
      <c r="F10" s="789"/>
    </row>
    <row r="11" spans="1:7" ht="45" customHeight="1">
      <c r="A11" s="38"/>
      <c r="B11" s="38"/>
      <c r="C11" s="765" t="s">
        <v>5887</v>
      </c>
      <c r="D11" s="1237"/>
      <c r="E11" s="1237"/>
      <c r="F11" s="1237"/>
    </row>
    <row r="12" spans="1:7" ht="12" customHeight="1" thickBot="1">
      <c r="A12" s="1185"/>
      <c r="B12" s="1186"/>
      <c r="C12" s="1186"/>
      <c r="D12" s="1186"/>
      <c r="E12" s="1186"/>
      <c r="F12" s="1187"/>
    </row>
    <row r="13" spans="1:7" ht="77.25" customHeight="1" thickBot="1">
      <c r="A13" s="1256" t="s">
        <v>6001</v>
      </c>
      <c r="B13" s="1242"/>
      <c r="C13" s="1243"/>
      <c r="D13" s="1243"/>
      <c r="E13" s="1243"/>
      <c r="F13" s="1257"/>
    </row>
    <row r="14" spans="1:7" ht="45.75" customHeight="1">
      <c r="A14" s="1263" t="s">
        <v>6002</v>
      </c>
      <c r="B14" s="1246"/>
      <c r="C14" s="1247"/>
      <c r="D14" s="1204" t="s">
        <v>5890</v>
      </c>
      <c r="E14" s="1204"/>
      <c r="F14" s="1258" t="s">
        <v>5891</v>
      </c>
    </row>
    <row r="15" spans="1:7" ht="30" customHeight="1" thickBot="1">
      <c r="A15" s="1262"/>
      <c r="B15" s="1249"/>
      <c r="C15" s="1201"/>
      <c r="D15" s="779" t="s">
        <v>1033</v>
      </c>
      <c r="E15" s="779" t="s">
        <v>852</v>
      </c>
      <c r="F15" s="1259"/>
    </row>
    <row r="16" spans="1:7" ht="45" customHeight="1">
      <c r="A16" s="41">
        <v>1</v>
      </c>
      <c r="B16" s="507"/>
      <c r="C16" s="766" t="s">
        <v>6003</v>
      </c>
      <c r="D16" s="774"/>
      <c r="E16" s="774"/>
      <c r="F16" s="802"/>
      <c r="G16" s="160"/>
    </row>
    <row r="17" spans="1:7" ht="45" customHeight="1" thickBot="1">
      <c r="A17" s="81">
        <v>2</v>
      </c>
      <c r="B17" s="82"/>
      <c r="C17" s="766" t="s">
        <v>6004</v>
      </c>
      <c r="D17" s="774"/>
      <c r="E17" s="774"/>
      <c r="F17" s="802"/>
      <c r="G17" s="160"/>
    </row>
    <row r="18" spans="1:7" ht="24" customHeight="1" thickBot="1">
      <c r="A18" s="1273" t="s">
        <v>5985</v>
      </c>
      <c r="B18" s="1274"/>
      <c r="C18" s="1287"/>
      <c r="D18" s="83">
        <f>D16+D17</f>
        <v>0</v>
      </c>
      <c r="E18" s="83">
        <f>E16+E17</f>
        <v>0</v>
      </c>
      <c r="F18" s="163"/>
    </row>
    <row r="19" spans="1:7" ht="72.75" customHeight="1" thickBot="1">
      <c r="A19" s="1288" t="s">
        <v>6005</v>
      </c>
      <c r="B19" s="1289"/>
      <c r="C19" s="1289"/>
      <c r="D19" s="1289"/>
      <c r="E19" s="1289"/>
      <c r="F19" s="1290"/>
      <c r="G19" s="160"/>
    </row>
    <row r="20" spans="1:7" ht="23.25">
      <c r="A20" s="1192" t="s">
        <v>6006</v>
      </c>
      <c r="B20" s="1193"/>
      <c r="C20" s="1194"/>
      <c r="D20" s="1204" t="s">
        <v>5890</v>
      </c>
      <c r="E20" s="1204"/>
      <c r="F20" s="1258" t="s">
        <v>5891</v>
      </c>
    </row>
    <row r="21" spans="1:7" ht="45" customHeight="1" thickBot="1">
      <c r="A21" s="1195"/>
      <c r="B21" s="1196"/>
      <c r="C21" s="1197"/>
      <c r="D21" s="39" t="s">
        <v>1033</v>
      </c>
      <c r="E21" s="39" t="s">
        <v>852</v>
      </c>
      <c r="F21" s="1260"/>
    </row>
    <row r="22" spans="1:7" ht="23.25">
      <c r="A22" s="41">
        <v>1</v>
      </c>
      <c r="B22" s="507"/>
      <c r="C22" s="505" t="s">
        <v>6007</v>
      </c>
      <c r="D22" s="506"/>
      <c r="E22" s="506"/>
      <c r="F22" s="792"/>
    </row>
    <row r="23" spans="1:7" ht="30">
      <c r="A23" s="41">
        <v>2</v>
      </c>
      <c r="B23" s="507"/>
      <c r="C23" s="505" t="s">
        <v>6008</v>
      </c>
      <c r="D23" s="506"/>
      <c r="E23" s="506"/>
      <c r="F23" s="792"/>
    </row>
    <row r="24" spans="1:7" ht="24" thickBot="1">
      <c r="A24" s="1262" t="s">
        <v>5900</v>
      </c>
      <c r="B24" s="1249"/>
      <c r="C24" s="1250"/>
      <c r="D24" s="48">
        <f>D22+D23</f>
        <v>0</v>
      </c>
      <c r="E24" s="48">
        <f>E22+E23</f>
        <v>0</v>
      </c>
      <c r="F24" s="162"/>
    </row>
    <row r="25" spans="1:7" ht="30" customHeight="1" thickBot="1">
      <c r="A25" s="1273" t="s">
        <v>5985</v>
      </c>
      <c r="B25" s="1274"/>
      <c r="C25" s="1275"/>
      <c r="D25" s="47">
        <f>D18+D24</f>
        <v>0</v>
      </c>
      <c r="E25" s="47">
        <f>E18+E24</f>
        <v>0</v>
      </c>
      <c r="F25" s="161"/>
    </row>
    <row r="26" spans="1:7" ht="16.5" thickBot="1">
      <c r="A26" s="1179"/>
      <c r="B26" s="1180"/>
      <c r="C26" s="1180"/>
      <c r="D26" s="1180"/>
      <c r="E26" s="1180"/>
      <c r="F26" s="1181"/>
    </row>
  </sheetData>
  <mergeCells count="23">
    <mergeCell ref="A1:F3"/>
    <mergeCell ref="A4:F4"/>
    <mergeCell ref="A5:F5"/>
    <mergeCell ref="A6:F6"/>
    <mergeCell ref="A7:F7"/>
    <mergeCell ref="A8:F8"/>
    <mergeCell ref="F20:F21"/>
    <mergeCell ref="A9:F9"/>
    <mergeCell ref="A10:C10"/>
    <mergeCell ref="D10:E10"/>
    <mergeCell ref="D11:F11"/>
    <mergeCell ref="A12:F12"/>
    <mergeCell ref="A13:F13"/>
    <mergeCell ref="A24:C24"/>
    <mergeCell ref="A25:C25"/>
    <mergeCell ref="A26:F26"/>
    <mergeCell ref="A14:C15"/>
    <mergeCell ref="D14:E14"/>
    <mergeCell ref="F14:F15"/>
    <mergeCell ref="A18:C18"/>
    <mergeCell ref="A19:F19"/>
    <mergeCell ref="A20:C21"/>
    <mergeCell ref="D20:E20"/>
  </mergeCells>
  <phoneticPr fontId="67"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0:K1338"/>
  <sheetViews>
    <sheetView showGridLines="0" topLeftCell="A36" zoomScale="90" zoomScaleNormal="90" workbookViewId="0">
      <selection activeCell="B17" sqref="B17"/>
    </sheetView>
  </sheetViews>
  <sheetFormatPr baseColWidth="10" defaultColWidth="11.42578125" defaultRowHeight="15"/>
  <cols>
    <col min="1" max="1" width="47" style="27" customWidth="1"/>
    <col min="2" max="2" width="44.140625" style="27" customWidth="1"/>
    <col min="3" max="3" width="46.5703125" style="28" customWidth="1"/>
    <col min="4" max="4" width="16.5703125" style="28" customWidth="1"/>
    <col min="5" max="5" width="16.5703125" style="27" customWidth="1"/>
    <col min="6" max="6" width="16" style="27" customWidth="1"/>
    <col min="7" max="7" width="17.5703125" style="27" customWidth="1"/>
    <col min="8" max="8" width="22.140625" style="29" customWidth="1"/>
    <col min="9" max="10" width="17.85546875" style="29" customWidth="1"/>
    <col min="11" max="11" width="19.5703125" style="28" customWidth="1"/>
    <col min="12" max="12" width="24.7109375" style="27" customWidth="1"/>
    <col min="13" max="13" width="23.85546875" style="27" customWidth="1"/>
    <col min="14" max="14" width="26.7109375" style="27" customWidth="1"/>
    <col min="15" max="16384" width="11.42578125" style="27"/>
  </cols>
  <sheetData>
    <row r="10" spans="1:11" ht="21.75" customHeight="1">
      <c r="A10" s="806" t="s">
        <v>13</v>
      </c>
      <c r="B10" s="806"/>
      <c r="C10" s="806"/>
      <c r="D10" s="806"/>
      <c r="E10" s="806"/>
      <c r="F10" s="806"/>
      <c r="G10" s="806"/>
      <c r="H10" s="806"/>
      <c r="I10" s="806"/>
      <c r="J10" s="806"/>
      <c r="K10" s="806"/>
    </row>
    <row r="11" spans="1:11">
      <c r="C11" s="27"/>
    </row>
    <row r="12" spans="1:11" ht="49.5" customHeight="1">
      <c r="A12" s="807" t="s">
        <v>14</v>
      </c>
      <c r="B12" s="808"/>
      <c r="C12" s="808"/>
      <c r="D12" s="808"/>
      <c r="E12" s="808"/>
      <c r="F12" s="808"/>
      <c r="G12" s="808"/>
      <c r="H12" s="808"/>
      <c r="I12" s="808"/>
      <c r="J12" s="808"/>
      <c r="K12" s="809"/>
    </row>
    <row r="13" spans="1:11" ht="94.5">
      <c r="A13" s="138" t="s">
        <v>15</v>
      </c>
      <c r="B13" s="139" t="s">
        <v>16</v>
      </c>
      <c r="C13" s="139" t="s">
        <v>17</v>
      </c>
      <c r="D13" s="139" t="s">
        <v>18</v>
      </c>
      <c r="E13" s="139" t="s">
        <v>19</v>
      </c>
      <c r="F13" s="139" t="s">
        <v>20</v>
      </c>
      <c r="G13" s="139" t="s">
        <v>21</v>
      </c>
      <c r="H13" s="139" t="s">
        <v>22</v>
      </c>
      <c r="I13" s="139" t="s">
        <v>23</v>
      </c>
      <c r="J13" s="139" t="s">
        <v>24</v>
      </c>
      <c r="K13" s="140" t="s">
        <v>25</v>
      </c>
    </row>
    <row r="14" spans="1:11">
      <c r="A14" s="206" t="s">
        <v>26</v>
      </c>
      <c r="B14" s="445" t="s">
        <v>27</v>
      </c>
      <c r="C14" s="445" t="s">
        <v>27</v>
      </c>
      <c r="D14" s="445" t="s">
        <v>27</v>
      </c>
      <c r="E14" s="445" t="s">
        <v>27</v>
      </c>
      <c r="F14" s="445" t="s">
        <v>27</v>
      </c>
      <c r="G14" s="445" t="s">
        <v>27</v>
      </c>
      <c r="H14" s="445" t="s">
        <v>27</v>
      </c>
      <c r="I14" s="445" t="s">
        <v>27</v>
      </c>
      <c r="J14" s="445" t="s">
        <v>27</v>
      </c>
      <c r="K14" s="557" t="s">
        <v>27</v>
      </c>
    </row>
    <row r="15" spans="1:11" ht="77.25">
      <c r="A15" s="558" t="s">
        <v>28</v>
      </c>
      <c r="B15" s="559" t="s">
        <v>29</v>
      </c>
      <c r="C15" s="445" t="s">
        <v>27</v>
      </c>
      <c r="D15" s="560">
        <v>37915</v>
      </c>
      <c r="E15" s="561">
        <v>16485645</v>
      </c>
      <c r="F15" s="559" t="s">
        <v>30</v>
      </c>
      <c r="G15" s="559" t="s">
        <v>31</v>
      </c>
      <c r="H15" s="445" t="s">
        <v>27</v>
      </c>
      <c r="I15" s="445" t="s">
        <v>27</v>
      </c>
      <c r="J15" s="445" t="s">
        <v>32</v>
      </c>
      <c r="K15" s="445" t="s">
        <v>27</v>
      </c>
    </row>
    <row r="16" spans="1:11" ht="77.25">
      <c r="A16" s="558" t="s">
        <v>28</v>
      </c>
      <c r="B16" s="559" t="s">
        <v>29</v>
      </c>
      <c r="C16" s="445" t="s">
        <v>27</v>
      </c>
      <c r="D16" s="560">
        <v>37915</v>
      </c>
      <c r="E16" s="561">
        <v>33793425</v>
      </c>
      <c r="F16" s="559" t="s">
        <v>30</v>
      </c>
      <c r="G16" s="559" t="s">
        <v>31</v>
      </c>
      <c r="H16" s="445" t="s">
        <v>27</v>
      </c>
      <c r="I16" s="445" t="s">
        <v>27</v>
      </c>
      <c r="J16" s="445" t="s">
        <v>32</v>
      </c>
      <c r="K16" s="445" t="s">
        <v>27</v>
      </c>
    </row>
    <row r="17" spans="1:11" ht="77.25">
      <c r="A17" s="558" t="s">
        <v>28</v>
      </c>
      <c r="B17" s="559" t="s">
        <v>29</v>
      </c>
      <c r="C17" s="445" t="s">
        <v>27</v>
      </c>
      <c r="D17" s="560">
        <v>37915</v>
      </c>
      <c r="E17" s="561">
        <v>49963714</v>
      </c>
      <c r="F17" s="559" t="s">
        <v>30</v>
      </c>
      <c r="G17" s="559" t="s">
        <v>31</v>
      </c>
      <c r="H17" s="445" t="s">
        <v>27</v>
      </c>
      <c r="I17" s="445" t="s">
        <v>27</v>
      </c>
      <c r="J17" s="445" t="s">
        <v>32</v>
      </c>
      <c r="K17" s="445" t="s">
        <v>27</v>
      </c>
    </row>
    <row r="18" spans="1:11" ht="77.25">
      <c r="A18" s="558" t="s">
        <v>28</v>
      </c>
      <c r="B18" s="559" t="s">
        <v>29</v>
      </c>
      <c r="C18" s="445" t="s">
        <v>27</v>
      </c>
      <c r="D18" s="560">
        <v>37925</v>
      </c>
      <c r="E18" s="561">
        <v>8186689144</v>
      </c>
      <c r="F18" s="559" t="s">
        <v>30</v>
      </c>
      <c r="G18" s="559" t="s">
        <v>31</v>
      </c>
      <c r="H18" s="445" t="s">
        <v>27</v>
      </c>
      <c r="I18" s="445" t="s">
        <v>27</v>
      </c>
      <c r="J18" s="445" t="s">
        <v>32</v>
      </c>
      <c r="K18" s="445" t="s">
        <v>27</v>
      </c>
    </row>
    <row r="19" spans="1:11">
      <c r="A19" s="206" t="s">
        <v>33</v>
      </c>
      <c r="B19" s="445" t="s">
        <v>27</v>
      </c>
      <c r="C19" s="445" t="s">
        <v>27</v>
      </c>
      <c r="D19" s="445" t="s">
        <v>27</v>
      </c>
      <c r="E19" s="445" t="s">
        <v>27</v>
      </c>
      <c r="F19" s="445" t="s">
        <v>27</v>
      </c>
      <c r="G19" s="445" t="s">
        <v>27</v>
      </c>
      <c r="H19" s="445" t="s">
        <v>27</v>
      </c>
      <c r="I19" s="445" t="s">
        <v>27</v>
      </c>
      <c r="J19" s="445" t="s">
        <v>27</v>
      </c>
      <c r="K19" s="557" t="s">
        <v>27</v>
      </c>
    </row>
    <row r="20" spans="1:11" ht="45">
      <c r="A20" s="558" t="s">
        <v>34</v>
      </c>
      <c r="B20" s="559" t="s">
        <v>29</v>
      </c>
      <c r="C20" s="445" t="s">
        <v>27</v>
      </c>
      <c r="D20" s="560">
        <v>37925</v>
      </c>
      <c r="E20" s="561">
        <v>2166459947</v>
      </c>
      <c r="F20" s="559" t="s">
        <v>35</v>
      </c>
      <c r="G20" s="559" t="s">
        <v>31</v>
      </c>
      <c r="H20" s="445" t="s">
        <v>27</v>
      </c>
      <c r="I20" s="445" t="s">
        <v>27</v>
      </c>
      <c r="J20" s="445" t="s">
        <v>32</v>
      </c>
      <c r="K20" s="445" t="s">
        <v>27</v>
      </c>
    </row>
    <row r="21" spans="1:11">
      <c r="A21" s="206" t="s">
        <v>36</v>
      </c>
      <c r="B21" s="445" t="s">
        <v>27</v>
      </c>
      <c r="C21" s="445" t="s">
        <v>27</v>
      </c>
      <c r="D21" s="445" t="s">
        <v>27</v>
      </c>
      <c r="E21" s="445" t="s">
        <v>27</v>
      </c>
      <c r="F21" s="445" t="s">
        <v>27</v>
      </c>
      <c r="G21" s="445" t="s">
        <v>27</v>
      </c>
      <c r="H21" s="445" t="s">
        <v>27</v>
      </c>
      <c r="I21" s="445" t="s">
        <v>27</v>
      </c>
      <c r="J21" s="445" t="s">
        <v>27</v>
      </c>
      <c r="K21" s="557" t="s">
        <v>27</v>
      </c>
    </row>
    <row r="22" spans="1:11" ht="45">
      <c r="A22" s="558" t="s">
        <v>37</v>
      </c>
      <c r="B22" s="559" t="s">
        <v>38</v>
      </c>
      <c r="C22" s="559">
        <v>200459</v>
      </c>
      <c r="D22" s="560">
        <v>35800</v>
      </c>
      <c r="E22" s="561">
        <v>595870</v>
      </c>
      <c r="F22" s="559" t="s">
        <v>39</v>
      </c>
      <c r="G22" s="559" t="s">
        <v>31</v>
      </c>
      <c r="H22" s="445" t="s">
        <v>27</v>
      </c>
      <c r="I22" s="445" t="s">
        <v>27</v>
      </c>
      <c r="J22" s="445" t="s">
        <v>32</v>
      </c>
      <c r="K22" s="445" t="s">
        <v>27</v>
      </c>
    </row>
    <row r="23" spans="1:11" ht="26.25">
      <c r="A23" s="558" t="s">
        <v>37</v>
      </c>
      <c r="B23" s="559" t="s">
        <v>40</v>
      </c>
      <c r="C23" s="559">
        <v>2022991</v>
      </c>
      <c r="D23" s="560">
        <v>42025</v>
      </c>
      <c r="E23" s="561">
        <v>22551425</v>
      </c>
      <c r="F23" s="559" t="s">
        <v>41</v>
      </c>
      <c r="G23" s="559" t="s">
        <v>42</v>
      </c>
      <c r="H23" s="445" t="s">
        <v>27</v>
      </c>
      <c r="I23" s="445" t="s">
        <v>27</v>
      </c>
      <c r="J23" s="445" t="s">
        <v>27</v>
      </c>
      <c r="K23" s="445" t="s">
        <v>27</v>
      </c>
    </row>
    <row r="24" spans="1:11" ht="26.25">
      <c r="A24" s="558" t="s">
        <v>37</v>
      </c>
      <c r="B24" s="559" t="s">
        <v>40</v>
      </c>
      <c r="C24" s="559">
        <v>2022992</v>
      </c>
      <c r="D24" s="560">
        <v>42025</v>
      </c>
      <c r="E24" s="561">
        <v>22551425</v>
      </c>
      <c r="F24" s="559" t="s">
        <v>41</v>
      </c>
      <c r="G24" s="559" t="s">
        <v>31</v>
      </c>
      <c r="H24" s="445" t="s">
        <v>27</v>
      </c>
      <c r="I24" s="445" t="s">
        <v>27</v>
      </c>
      <c r="J24" s="445" t="s">
        <v>27</v>
      </c>
      <c r="K24" s="445" t="s">
        <v>27</v>
      </c>
    </row>
    <row r="25" spans="1:11" ht="26.25">
      <c r="A25" s="558" t="s">
        <v>37</v>
      </c>
      <c r="B25" s="559" t="s">
        <v>40</v>
      </c>
      <c r="C25" s="559">
        <v>2022989</v>
      </c>
      <c r="D25" s="560">
        <v>42025</v>
      </c>
      <c r="E25" s="561">
        <v>22551425</v>
      </c>
      <c r="F25" s="559" t="s">
        <v>41</v>
      </c>
      <c r="G25" s="559" t="s">
        <v>31</v>
      </c>
      <c r="H25" s="445" t="s">
        <v>27</v>
      </c>
      <c r="I25" s="445" t="s">
        <v>27</v>
      </c>
      <c r="J25" s="445" t="s">
        <v>27</v>
      </c>
      <c r="K25" s="445" t="s">
        <v>27</v>
      </c>
    </row>
    <row r="26" spans="1:11" ht="26.25">
      <c r="A26" s="558" t="s">
        <v>37</v>
      </c>
      <c r="B26" s="559" t="s">
        <v>40</v>
      </c>
      <c r="C26" s="559">
        <v>2022990</v>
      </c>
      <c r="D26" s="560">
        <v>42025</v>
      </c>
      <c r="E26" s="561">
        <v>22551425</v>
      </c>
      <c r="F26" s="559" t="s">
        <v>41</v>
      </c>
      <c r="G26" s="559" t="s">
        <v>31</v>
      </c>
      <c r="H26" s="445" t="s">
        <v>27</v>
      </c>
      <c r="I26" s="445" t="s">
        <v>27</v>
      </c>
      <c r="J26" s="445" t="s">
        <v>27</v>
      </c>
      <c r="K26" s="445" t="s">
        <v>27</v>
      </c>
    </row>
    <row r="27" spans="1:11" ht="53.25" customHeight="1">
      <c r="A27" s="558" t="s">
        <v>37</v>
      </c>
      <c r="B27" s="559" t="s">
        <v>40</v>
      </c>
      <c r="C27" s="559">
        <v>2022993</v>
      </c>
      <c r="D27" s="560">
        <v>42025</v>
      </c>
      <c r="E27" s="561">
        <v>22551425</v>
      </c>
      <c r="F27" s="559" t="s">
        <v>41</v>
      </c>
      <c r="G27" s="559" t="s">
        <v>31</v>
      </c>
      <c r="H27" s="445" t="s">
        <v>27</v>
      </c>
      <c r="I27" s="445" t="s">
        <v>27</v>
      </c>
      <c r="J27" s="445" t="s">
        <v>27</v>
      </c>
      <c r="K27" s="445" t="s">
        <v>27</v>
      </c>
    </row>
    <row r="28" spans="1:11" ht="26.25">
      <c r="A28" s="558" t="s">
        <v>37</v>
      </c>
      <c r="B28" s="559" t="s">
        <v>40</v>
      </c>
      <c r="C28" s="559">
        <v>2022994</v>
      </c>
      <c r="D28" s="560">
        <v>42025</v>
      </c>
      <c r="E28" s="561">
        <v>22551425</v>
      </c>
      <c r="F28" s="559" t="s">
        <v>41</v>
      </c>
      <c r="G28" s="559" t="s">
        <v>31</v>
      </c>
      <c r="H28" s="445" t="s">
        <v>27</v>
      </c>
      <c r="I28" s="445" t="s">
        <v>27</v>
      </c>
      <c r="J28" s="445" t="s">
        <v>27</v>
      </c>
      <c r="K28" s="445" t="s">
        <v>27</v>
      </c>
    </row>
    <row r="29" spans="1:11" ht="26.25">
      <c r="A29" s="558" t="s">
        <v>37</v>
      </c>
      <c r="B29" s="559" t="s">
        <v>40</v>
      </c>
      <c r="C29" s="559">
        <v>2022995</v>
      </c>
      <c r="D29" s="560">
        <v>42025</v>
      </c>
      <c r="E29" s="561">
        <v>22551425</v>
      </c>
      <c r="F29" s="559" t="s">
        <v>41</v>
      </c>
      <c r="G29" s="559" t="s">
        <v>31</v>
      </c>
      <c r="H29" s="445" t="s">
        <v>27</v>
      </c>
      <c r="I29" s="445" t="s">
        <v>27</v>
      </c>
      <c r="J29" s="445" t="s">
        <v>27</v>
      </c>
      <c r="K29" s="445" t="s">
        <v>27</v>
      </c>
    </row>
    <row r="30" spans="1:11" ht="26.25">
      <c r="A30" s="558" t="s">
        <v>37</v>
      </c>
      <c r="B30" s="559" t="s">
        <v>40</v>
      </c>
      <c r="C30" s="559">
        <v>2022996</v>
      </c>
      <c r="D30" s="560">
        <v>42025</v>
      </c>
      <c r="E30" s="561">
        <v>22551425</v>
      </c>
      <c r="F30" s="559" t="s">
        <v>41</v>
      </c>
      <c r="G30" s="559" t="s">
        <v>31</v>
      </c>
      <c r="H30" s="445" t="s">
        <v>27</v>
      </c>
      <c r="I30" s="445" t="s">
        <v>27</v>
      </c>
      <c r="J30" s="445" t="s">
        <v>27</v>
      </c>
      <c r="K30" s="445" t="s">
        <v>27</v>
      </c>
    </row>
    <row r="31" spans="1:11">
      <c r="A31" s="558" t="s">
        <v>37</v>
      </c>
      <c r="B31" s="559" t="s">
        <v>40</v>
      </c>
      <c r="C31" s="559">
        <v>2023313</v>
      </c>
      <c r="D31" s="560">
        <v>42129</v>
      </c>
      <c r="E31" s="561">
        <v>2686567</v>
      </c>
      <c r="F31" s="559" t="s">
        <v>39</v>
      </c>
      <c r="G31" s="559" t="s">
        <v>31</v>
      </c>
      <c r="H31" s="445" t="s">
        <v>27</v>
      </c>
      <c r="I31" s="445" t="s">
        <v>27</v>
      </c>
      <c r="J31" s="445" t="s">
        <v>27</v>
      </c>
      <c r="K31" s="445" t="s">
        <v>27</v>
      </c>
    </row>
    <row r="32" spans="1:11">
      <c r="A32" s="558" t="s">
        <v>37</v>
      </c>
      <c r="B32" s="559" t="s">
        <v>38</v>
      </c>
      <c r="C32" s="559">
        <v>2023314</v>
      </c>
      <c r="D32" s="560">
        <v>42129</v>
      </c>
      <c r="E32" s="561">
        <v>5746933</v>
      </c>
      <c r="F32" s="559" t="s">
        <v>39</v>
      </c>
      <c r="G32" s="559" t="s">
        <v>31</v>
      </c>
      <c r="H32" s="445" t="s">
        <v>27</v>
      </c>
      <c r="I32" s="445" t="s">
        <v>27</v>
      </c>
      <c r="J32" s="445" t="s">
        <v>27</v>
      </c>
      <c r="K32" s="445" t="s">
        <v>27</v>
      </c>
    </row>
    <row r="33" spans="1:11" ht="39">
      <c r="A33" s="558" t="s">
        <v>37</v>
      </c>
      <c r="B33" s="559" t="s">
        <v>40</v>
      </c>
      <c r="C33" s="559">
        <v>2023315</v>
      </c>
      <c r="D33" s="560">
        <v>42129</v>
      </c>
      <c r="E33" s="561">
        <v>2668800</v>
      </c>
      <c r="F33" s="559" t="s">
        <v>43</v>
      </c>
      <c r="G33" s="559" t="s">
        <v>31</v>
      </c>
      <c r="H33" s="445" t="s">
        <v>27</v>
      </c>
      <c r="I33" s="445" t="s">
        <v>27</v>
      </c>
      <c r="J33" s="445" t="s">
        <v>27</v>
      </c>
      <c r="K33" s="445" t="s">
        <v>27</v>
      </c>
    </row>
    <row r="34" spans="1:11">
      <c r="A34" s="558" t="s">
        <v>37</v>
      </c>
      <c r="B34" s="559" t="s">
        <v>38</v>
      </c>
      <c r="C34" s="559">
        <v>2023745</v>
      </c>
      <c r="D34" s="560">
        <v>43060</v>
      </c>
      <c r="E34" s="561">
        <v>532769</v>
      </c>
      <c r="F34" s="559" t="s">
        <v>44</v>
      </c>
      <c r="G34" s="559" t="s">
        <v>31</v>
      </c>
      <c r="H34" s="445" t="s">
        <v>27</v>
      </c>
      <c r="I34" s="445" t="s">
        <v>27</v>
      </c>
      <c r="J34" s="445" t="s">
        <v>27</v>
      </c>
      <c r="K34" s="445" t="s">
        <v>27</v>
      </c>
    </row>
    <row r="35" spans="1:11">
      <c r="A35" s="558" t="s">
        <v>37</v>
      </c>
      <c r="B35" s="559" t="s">
        <v>38</v>
      </c>
      <c r="C35" s="559">
        <v>2023746</v>
      </c>
      <c r="D35" s="560">
        <v>43060</v>
      </c>
      <c r="E35" s="561">
        <v>532769</v>
      </c>
      <c r="F35" s="559" t="s">
        <v>44</v>
      </c>
      <c r="G35" s="559" t="s">
        <v>31</v>
      </c>
      <c r="H35" s="445" t="s">
        <v>27</v>
      </c>
      <c r="I35" s="445" t="s">
        <v>27</v>
      </c>
      <c r="J35" s="445" t="s">
        <v>27</v>
      </c>
      <c r="K35" s="445" t="s">
        <v>27</v>
      </c>
    </row>
    <row r="36" spans="1:11">
      <c r="A36" s="558" t="s">
        <v>37</v>
      </c>
      <c r="B36" s="559" t="s">
        <v>38</v>
      </c>
      <c r="C36" s="559">
        <v>2023747</v>
      </c>
      <c r="D36" s="560">
        <v>43060</v>
      </c>
      <c r="E36" s="561">
        <v>532769</v>
      </c>
      <c r="F36" s="559" t="s">
        <v>44</v>
      </c>
      <c r="G36" s="559" t="s">
        <v>31</v>
      </c>
      <c r="H36" s="445" t="s">
        <v>27</v>
      </c>
      <c r="I36" s="445" t="s">
        <v>27</v>
      </c>
      <c r="J36" s="445" t="s">
        <v>27</v>
      </c>
      <c r="K36" s="445" t="s">
        <v>27</v>
      </c>
    </row>
    <row r="37" spans="1:11">
      <c r="A37" s="558" t="s">
        <v>45</v>
      </c>
      <c r="B37" s="559" t="s">
        <v>46</v>
      </c>
      <c r="C37" s="559">
        <v>200529</v>
      </c>
      <c r="D37" s="560">
        <v>36272</v>
      </c>
      <c r="E37" s="561">
        <v>2378137</v>
      </c>
      <c r="F37" s="559" t="s">
        <v>47</v>
      </c>
      <c r="G37" s="559" t="s">
        <v>48</v>
      </c>
      <c r="H37" s="445" t="s">
        <v>27</v>
      </c>
      <c r="I37" s="445" t="s">
        <v>27</v>
      </c>
      <c r="J37" s="445" t="s">
        <v>27</v>
      </c>
      <c r="K37" s="557" t="s">
        <v>27</v>
      </c>
    </row>
    <row r="38" spans="1:11">
      <c r="A38" s="558" t="s">
        <v>45</v>
      </c>
      <c r="B38" s="559" t="s">
        <v>46</v>
      </c>
      <c r="C38" s="559">
        <v>200530</v>
      </c>
      <c r="D38" s="560">
        <v>36272</v>
      </c>
      <c r="E38" s="561">
        <v>2378137</v>
      </c>
      <c r="F38" s="559" t="s">
        <v>47</v>
      </c>
      <c r="G38" s="559" t="s">
        <v>48</v>
      </c>
      <c r="H38" s="445" t="s">
        <v>27</v>
      </c>
      <c r="I38" s="445" t="s">
        <v>27</v>
      </c>
      <c r="J38" s="445" t="s">
        <v>27</v>
      </c>
      <c r="K38" s="557" t="s">
        <v>27</v>
      </c>
    </row>
    <row r="39" spans="1:11">
      <c r="A39" s="558" t="s">
        <v>45</v>
      </c>
      <c r="B39" s="559" t="s">
        <v>46</v>
      </c>
      <c r="C39" s="559">
        <v>200531</v>
      </c>
      <c r="D39" s="560">
        <v>38814</v>
      </c>
      <c r="E39" s="561">
        <v>926840</v>
      </c>
      <c r="F39" s="559" t="s">
        <v>47</v>
      </c>
      <c r="G39" s="559" t="s">
        <v>48</v>
      </c>
      <c r="H39" s="445" t="s">
        <v>27</v>
      </c>
      <c r="I39" s="445" t="s">
        <v>27</v>
      </c>
      <c r="J39" s="445" t="s">
        <v>27</v>
      </c>
      <c r="K39" s="557" t="s">
        <v>27</v>
      </c>
    </row>
    <row r="40" spans="1:11">
      <c r="A40" s="558" t="s">
        <v>45</v>
      </c>
      <c r="B40" s="559" t="s">
        <v>46</v>
      </c>
      <c r="C40" s="559">
        <v>200532</v>
      </c>
      <c r="D40" s="560">
        <v>38814</v>
      </c>
      <c r="E40" s="561">
        <v>926840</v>
      </c>
      <c r="F40" s="559" t="s">
        <v>47</v>
      </c>
      <c r="G40" s="559" t="s">
        <v>48</v>
      </c>
      <c r="H40" s="445" t="s">
        <v>27</v>
      </c>
      <c r="I40" s="445" t="s">
        <v>27</v>
      </c>
      <c r="J40" s="445" t="s">
        <v>27</v>
      </c>
      <c r="K40" s="557" t="s">
        <v>27</v>
      </c>
    </row>
    <row r="41" spans="1:11">
      <c r="A41" s="558" t="s">
        <v>45</v>
      </c>
      <c r="B41" s="559" t="s">
        <v>46</v>
      </c>
      <c r="C41" s="559">
        <v>200533</v>
      </c>
      <c r="D41" s="560">
        <v>38814</v>
      </c>
      <c r="E41" s="561">
        <v>926840</v>
      </c>
      <c r="F41" s="559" t="s">
        <v>47</v>
      </c>
      <c r="G41" s="559" t="s">
        <v>48</v>
      </c>
      <c r="H41" s="445" t="s">
        <v>27</v>
      </c>
      <c r="I41" s="445" t="s">
        <v>27</v>
      </c>
      <c r="J41" s="445" t="s">
        <v>27</v>
      </c>
      <c r="K41" s="557" t="s">
        <v>27</v>
      </c>
    </row>
    <row r="42" spans="1:11" ht="26.25">
      <c r="A42" s="558" t="s">
        <v>45</v>
      </c>
      <c r="B42" s="559" t="s">
        <v>49</v>
      </c>
      <c r="C42" s="559">
        <v>2023878</v>
      </c>
      <c r="D42" s="560">
        <v>43404</v>
      </c>
      <c r="E42" s="561">
        <v>24925135</v>
      </c>
      <c r="F42" s="559" t="s">
        <v>50</v>
      </c>
      <c r="G42" s="559" t="s">
        <v>31</v>
      </c>
      <c r="H42" s="445" t="s">
        <v>27</v>
      </c>
      <c r="I42" s="445" t="s">
        <v>27</v>
      </c>
      <c r="J42" s="445" t="s">
        <v>27</v>
      </c>
      <c r="K42" s="557" t="s">
        <v>27</v>
      </c>
    </row>
    <row r="43" spans="1:11">
      <c r="A43" s="558" t="s">
        <v>45</v>
      </c>
      <c r="B43" s="559" t="s">
        <v>51</v>
      </c>
      <c r="C43" s="559">
        <v>2024270</v>
      </c>
      <c r="D43" s="560">
        <v>44607</v>
      </c>
      <c r="E43" s="561">
        <v>5797090</v>
      </c>
      <c r="F43" s="559" t="s">
        <v>52</v>
      </c>
      <c r="G43" s="559" t="s">
        <v>31</v>
      </c>
      <c r="H43" s="445" t="s">
        <v>27</v>
      </c>
      <c r="I43" s="445" t="s">
        <v>27</v>
      </c>
      <c r="J43" s="445" t="s">
        <v>27</v>
      </c>
      <c r="K43" s="557" t="s">
        <v>27</v>
      </c>
    </row>
    <row r="44" spans="1:11">
      <c r="A44" s="558" t="s">
        <v>45</v>
      </c>
      <c r="B44" s="559" t="s">
        <v>51</v>
      </c>
      <c r="C44" s="559">
        <v>2024271</v>
      </c>
      <c r="D44" s="560">
        <v>44607</v>
      </c>
      <c r="E44" s="561">
        <v>5797090</v>
      </c>
      <c r="F44" s="559" t="s">
        <v>52</v>
      </c>
      <c r="G44" s="559" t="s">
        <v>31</v>
      </c>
      <c r="H44" s="445" t="s">
        <v>27</v>
      </c>
      <c r="I44" s="445" t="s">
        <v>27</v>
      </c>
      <c r="J44" s="445" t="s">
        <v>27</v>
      </c>
      <c r="K44" s="557" t="s">
        <v>27</v>
      </c>
    </row>
    <row r="45" spans="1:11" ht="51.75">
      <c r="A45" s="558" t="s">
        <v>45</v>
      </c>
      <c r="B45" s="559" t="s">
        <v>53</v>
      </c>
      <c r="C45" s="559">
        <v>2024632</v>
      </c>
      <c r="D45" s="560">
        <v>45001</v>
      </c>
      <c r="E45" s="561">
        <v>1491080</v>
      </c>
      <c r="F45" s="559" t="s">
        <v>54</v>
      </c>
      <c r="G45" s="559" t="s">
        <v>31</v>
      </c>
      <c r="H45" s="445" t="s">
        <v>27</v>
      </c>
      <c r="I45" s="445" t="s">
        <v>27</v>
      </c>
      <c r="J45" s="445" t="s">
        <v>27</v>
      </c>
      <c r="K45" s="557" t="s">
        <v>27</v>
      </c>
    </row>
    <row r="46" spans="1:11">
      <c r="A46" s="558" t="s">
        <v>55</v>
      </c>
      <c r="B46" s="559" t="s">
        <v>56</v>
      </c>
      <c r="C46" s="559">
        <v>2021448</v>
      </c>
      <c r="D46" s="560">
        <v>41593</v>
      </c>
      <c r="E46" s="561">
        <v>410640</v>
      </c>
      <c r="F46" s="559" t="s">
        <v>57</v>
      </c>
      <c r="G46" s="559" t="s">
        <v>31</v>
      </c>
      <c r="H46" s="445" t="s">
        <v>27</v>
      </c>
      <c r="I46" s="445" t="s">
        <v>27</v>
      </c>
      <c r="J46" s="445" t="s">
        <v>27</v>
      </c>
      <c r="K46" s="557" t="s">
        <v>27</v>
      </c>
    </row>
    <row r="47" spans="1:11">
      <c r="A47" s="558" t="s">
        <v>55</v>
      </c>
      <c r="B47" s="559" t="s">
        <v>56</v>
      </c>
      <c r="C47" s="559">
        <v>2021449</v>
      </c>
      <c r="D47" s="560">
        <v>41593</v>
      </c>
      <c r="E47" s="561">
        <v>410640</v>
      </c>
      <c r="F47" s="559" t="s">
        <v>57</v>
      </c>
      <c r="G47" s="559" t="s">
        <v>31</v>
      </c>
      <c r="H47" s="445" t="s">
        <v>27</v>
      </c>
      <c r="I47" s="445" t="s">
        <v>27</v>
      </c>
      <c r="J47" s="445" t="s">
        <v>27</v>
      </c>
      <c r="K47" s="557" t="s">
        <v>27</v>
      </c>
    </row>
    <row r="48" spans="1:11">
      <c r="A48" s="558" t="s">
        <v>55</v>
      </c>
      <c r="B48" s="559" t="s">
        <v>56</v>
      </c>
      <c r="C48" s="559">
        <v>2021450</v>
      </c>
      <c r="D48" s="560">
        <v>41593</v>
      </c>
      <c r="E48" s="561">
        <v>410640</v>
      </c>
      <c r="F48" s="559" t="s">
        <v>57</v>
      </c>
      <c r="G48" s="559" t="s">
        <v>31</v>
      </c>
      <c r="H48" s="445" t="s">
        <v>27</v>
      </c>
      <c r="I48" s="445" t="s">
        <v>27</v>
      </c>
      <c r="J48" s="445" t="s">
        <v>27</v>
      </c>
      <c r="K48" s="557" t="s">
        <v>27</v>
      </c>
    </row>
    <row r="49" spans="1:11">
      <c r="A49" s="558" t="s">
        <v>55</v>
      </c>
      <c r="B49" s="559" t="s">
        <v>56</v>
      </c>
      <c r="C49" s="559">
        <v>2021451</v>
      </c>
      <c r="D49" s="560">
        <v>41593</v>
      </c>
      <c r="E49" s="561">
        <v>410640</v>
      </c>
      <c r="F49" s="559" t="s">
        <v>57</v>
      </c>
      <c r="G49" s="559" t="s">
        <v>31</v>
      </c>
      <c r="H49" s="445" t="s">
        <v>27</v>
      </c>
      <c r="I49" s="445" t="s">
        <v>27</v>
      </c>
      <c r="J49" s="445" t="s">
        <v>27</v>
      </c>
      <c r="K49" s="557" t="s">
        <v>27</v>
      </c>
    </row>
    <row r="50" spans="1:11">
      <c r="A50" s="558" t="s">
        <v>55</v>
      </c>
      <c r="B50" s="559" t="s">
        <v>56</v>
      </c>
      <c r="C50" s="559">
        <v>2021452</v>
      </c>
      <c r="D50" s="560">
        <v>41593</v>
      </c>
      <c r="E50" s="561">
        <v>410640</v>
      </c>
      <c r="F50" s="559" t="s">
        <v>57</v>
      </c>
      <c r="G50" s="559" t="s">
        <v>31</v>
      </c>
      <c r="H50" s="445" t="s">
        <v>27</v>
      </c>
      <c r="I50" s="445" t="s">
        <v>27</v>
      </c>
      <c r="J50" s="445" t="s">
        <v>27</v>
      </c>
      <c r="K50" s="557" t="s">
        <v>27</v>
      </c>
    </row>
    <row r="51" spans="1:11">
      <c r="A51" s="558" t="s">
        <v>55</v>
      </c>
      <c r="B51" s="559" t="s">
        <v>56</v>
      </c>
      <c r="C51" s="559">
        <v>2021453</v>
      </c>
      <c r="D51" s="560">
        <v>41593</v>
      </c>
      <c r="E51" s="561">
        <v>410640</v>
      </c>
      <c r="F51" s="559" t="s">
        <v>57</v>
      </c>
      <c r="G51" s="559" t="s">
        <v>31</v>
      </c>
      <c r="H51" s="445" t="s">
        <v>27</v>
      </c>
      <c r="I51" s="445" t="s">
        <v>27</v>
      </c>
      <c r="J51" s="445" t="s">
        <v>27</v>
      </c>
      <c r="K51" s="557" t="s">
        <v>27</v>
      </c>
    </row>
    <row r="52" spans="1:11">
      <c r="A52" s="558" t="s">
        <v>55</v>
      </c>
      <c r="B52" s="559" t="s">
        <v>56</v>
      </c>
      <c r="C52" s="559">
        <v>2021454</v>
      </c>
      <c r="D52" s="560">
        <v>41593</v>
      </c>
      <c r="E52" s="561">
        <v>410640</v>
      </c>
      <c r="F52" s="559" t="s">
        <v>57</v>
      </c>
      <c r="G52" s="559" t="s">
        <v>31</v>
      </c>
      <c r="H52" s="445" t="s">
        <v>27</v>
      </c>
      <c r="I52" s="445" t="s">
        <v>27</v>
      </c>
      <c r="J52" s="445" t="s">
        <v>27</v>
      </c>
      <c r="K52" s="557" t="s">
        <v>27</v>
      </c>
    </row>
    <row r="53" spans="1:11">
      <c r="A53" s="558" t="s">
        <v>55</v>
      </c>
      <c r="B53" s="559" t="s">
        <v>56</v>
      </c>
      <c r="C53" s="559">
        <v>2021455</v>
      </c>
      <c r="D53" s="560">
        <v>41593</v>
      </c>
      <c r="E53" s="561">
        <v>410640</v>
      </c>
      <c r="F53" s="559" t="s">
        <v>57</v>
      </c>
      <c r="G53" s="559" t="s">
        <v>31</v>
      </c>
      <c r="H53" s="445" t="s">
        <v>27</v>
      </c>
      <c r="I53" s="445" t="s">
        <v>27</v>
      </c>
      <c r="J53" s="445" t="s">
        <v>27</v>
      </c>
      <c r="K53" s="557" t="s">
        <v>27</v>
      </c>
    </row>
    <row r="54" spans="1:11" ht="26.25">
      <c r="A54" s="558" t="s">
        <v>55</v>
      </c>
      <c r="B54" s="559" t="s">
        <v>56</v>
      </c>
      <c r="C54" s="559">
        <v>2021459</v>
      </c>
      <c r="D54" s="560">
        <v>41593</v>
      </c>
      <c r="E54" s="561">
        <v>469800</v>
      </c>
      <c r="F54" s="559" t="s">
        <v>58</v>
      </c>
      <c r="G54" s="559" t="s">
        <v>31</v>
      </c>
      <c r="H54" s="445" t="s">
        <v>27</v>
      </c>
      <c r="I54" s="445" t="s">
        <v>27</v>
      </c>
      <c r="J54" s="445" t="s">
        <v>27</v>
      </c>
      <c r="K54" s="557" t="s">
        <v>27</v>
      </c>
    </row>
    <row r="55" spans="1:11" ht="26.25">
      <c r="A55" s="558" t="s">
        <v>55</v>
      </c>
      <c r="B55" s="559" t="s">
        <v>56</v>
      </c>
      <c r="C55" s="559">
        <v>2021460</v>
      </c>
      <c r="D55" s="560">
        <v>41593</v>
      </c>
      <c r="E55" s="561">
        <v>469800</v>
      </c>
      <c r="F55" s="559" t="s">
        <v>58</v>
      </c>
      <c r="G55" s="559" t="s">
        <v>31</v>
      </c>
      <c r="H55" s="445" t="s">
        <v>27</v>
      </c>
      <c r="I55" s="445" t="s">
        <v>27</v>
      </c>
      <c r="J55" s="445" t="s">
        <v>27</v>
      </c>
      <c r="K55" s="557" t="s">
        <v>27</v>
      </c>
    </row>
    <row r="56" spans="1:11" ht="26.25">
      <c r="A56" s="558" t="s">
        <v>55</v>
      </c>
      <c r="B56" s="559" t="s">
        <v>56</v>
      </c>
      <c r="C56" s="559">
        <v>2021461</v>
      </c>
      <c r="D56" s="560">
        <v>41593</v>
      </c>
      <c r="E56" s="561">
        <v>469800</v>
      </c>
      <c r="F56" s="559" t="s">
        <v>58</v>
      </c>
      <c r="G56" s="559" t="s">
        <v>31</v>
      </c>
      <c r="H56" s="445" t="s">
        <v>27</v>
      </c>
      <c r="I56" s="445" t="s">
        <v>27</v>
      </c>
      <c r="J56" s="445" t="s">
        <v>27</v>
      </c>
      <c r="K56" s="557" t="s">
        <v>27</v>
      </c>
    </row>
    <row r="57" spans="1:11" ht="26.25">
      <c r="A57" s="558" t="s">
        <v>55</v>
      </c>
      <c r="B57" s="559" t="s">
        <v>56</v>
      </c>
      <c r="C57" s="559">
        <v>2021462</v>
      </c>
      <c r="D57" s="560">
        <v>41593</v>
      </c>
      <c r="E57" s="561">
        <v>469800</v>
      </c>
      <c r="F57" s="559" t="s">
        <v>58</v>
      </c>
      <c r="G57" s="559" t="s">
        <v>31</v>
      </c>
      <c r="H57" s="445" t="s">
        <v>27</v>
      </c>
      <c r="I57" s="445" t="s">
        <v>27</v>
      </c>
      <c r="J57" s="445" t="s">
        <v>27</v>
      </c>
      <c r="K57" s="557" t="s">
        <v>27</v>
      </c>
    </row>
    <row r="58" spans="1:11" ht="26.25">
      <c r="A58" s="558" t="s">
        <v>55</v>
      </c>
      <c r="B58" s="559" t="s">
        <v>56</v>
      </c>
      <c r="C58" s="559">
        <v>2021463</v>
      </c>
      <c r="D58" s="560">
        <v>41593</v>
      </c>
      <c r="E58" s="561">
        <v>469800</v>
      </c>
      <c r="F58" s="559" t="s">
        <v>58</v>
      </c>
      <c r="G58" s="559" t="s">
        <v>31</v>
      </c>
      <c r="H58" s="445" t="s">
        <v>27</v>
      </c>
      <c r="I58" s="445" t="s">
        <v>27</v>
      </c>
      <c r="J58" s="445" t="s">
        <v>27</v>
      </c>
      <c r="K58" s="557" t="s">
        <v>27</v>
      </c>
    </row>
    <row r="59" spans="1:11" ht="26.25">
      <c r="A59" s="558" t="s">
        <v>55</v>
      </c>
      <c r="B59" s="559" t="s">
        <v>56</v>
      </c>
      <c r="C59" s="559">
        <v>2021464</v>
      </c>
      <c r="D59" s="560">
        <v>41593</v>
      </c>
      <c r="E59" s="561">
        <v>469800</v>
      </c>
      <c r="F59" s="559" t="s">
        <v>58</v>
      </c>
      <c r="G59" s="559" t="s">
        <v>31</v>
      </c>
      <c r="H59" s="445" t="s">
        <v>27</v>
      </c>
      <c r="I59" s="445" t="s">
        <v>27</v>
      </c>
      <c r="J59" s="445" t="s">
        <v>27</v>
      </c>
      <c r="K59" s="557" t="s">
        <v>27</v>
      </c>
    </row>
    <row r="60" spans="1:11" ht="26.25">
      <c r="A60" s="558" t="s">
        <v>55</v>
      </c>
      <c r="B60" s="559" t="s">
        <v>56</v>
      </c>
      <c r="C60" s="559">
        <v>2021465</v>
      </c>
      <c r="D60" s="560">
        <v>41593</v>
      </c>
      <c r="E60" s="561">
        <v>446600</v>
      </c>
      <c r="F60" s="559" t="s">
        <v>58</v>
      </c>
      <c r="G60" s="559" t="s">
        <v>31</v>
      </c>
      <c r="H60" s="445" t="s">
        <v>27</v>
      </c>
      <c r="I60" s="445" t="s">
        <v>27</v>
      </c>
      <c r="J60" s="445" t="s">
        <v>27</v>
      </c>
      <c r="K60" s="557" t="s">
        <v>27</v>
      </c>
    </row>
    <row r="61" spans="1:11" ht="26.25">
      <c r="A61" s="558" t="s">
        <v>55</v>
      </c>
      <c r="B61" s="559" t="s">
        <v>56</v>
      </c>
      <c r="C61" s="559">
        <v>2021466</v>
      </c>
      <c r="D61" s="560">
        <v>41593</v>
      </c>
      <c r="E61" s="561">
        <v>446600</v>
      </c>
      <c r="F61" s="559" t="s">
        <v>58</v>
      </c>
      <c r="G61" s="559" t="s">
        <v>31</v>
      </c>
      <c r="H61" s="445" t="s">
        <v>27</v>
      </c>
      <c r="I61" s="445" t="s">
        <v>27</v>
      </c>
      <c r="J61" s="445" t="s">
        <v>27</v>
      </c>
      <c r="K61" s="557" t="s">
        <v>27</v>
      </c>
    </row>
    <row r="62" spans="1:11" ht="26.25">
      <c r="A62" s="558" t="s">
        <v>55</v>
      </c>
      <c r="B62" s="559" t="s">
        <v>56</v>
      </c>
      <c r="C62" s="559">
        <v>2021467</v>
      </c>
      <c r="D62" s="560">
        <v>41593</v>
      </c>
      <c r="E62" s="561">
        <v>446600</v>
      </c>
      <c r="F62" s="559" t="s">
        <v>58</v>
      </c>
      <c r="G62" s="559" t="s">
        <v>31</v>
      </c>
      <c r="H62" s="445" t="s">
        <v>27</v>
      </c>
      <c r="I62" s="445" t="s">
        <v>27</v>
      </c>
      <c r="J62" s="445" t="s">
        <v>27</v>
      </c>
      <c r="K62" s="557" t="s">
        <v>27</v>
      </c>
    </row>
    <row r="63" spans="1:11" ht="26.25">
      <c r="A63" s="558" t="s">
        <v>55</v>
      </c>
      <c r="B63" s="559" t="s">
        <v>56</v>
      </c>
      <c r="C63" s="559">
        <v>2021468</v>
      </c>
      <c r="D63" s="560">
        <v>41593</v>
      </c>
      <c r="E63" s="561">
        <v>446600</v>
      </c>
      <c r="F63" s="559" t="s">
        <v>58</v>
      </c>
      <c r="G63" s="559" t="s">
        <v>31</v>
      </c>
      <c r="H63" s="445" t="s">
        <v>27</v>
      </c>
      <c r="I63" s="445" t="s">
        <v>27</v>
      </c>
      <c r="J63" s="445" t="s">
        <v>27</v>
      </c>
      <c r="K63" s="557" t="s">
        <v>27</v>
      </c>
    </row>
    <row r="64" spans="1:11" ht="26.25">
      <c r="A64" s="558" t="s">
        <v>55</v>
      </c>
      <c r="B64" s="559" t="s">
        <v>56</v>
      </c>
      <c r="C64" s="559">
        <v>2021469</v>
      </c>
      <c r="D64" s="560">
        <v>41593</v>
      </c>
      <c r="E64" s="561">
        <v>446600</v>
      </c>
      <c r="F64" s="559" t="s">
        <v>58</v>
      </c>
      <c r="G64" s="559" t="s">
        <v>31</v>
      </c>
      <c r="H64" s="445" t="s">
        <v>27</v>
      </c>
      <c r="I64" s="445" t="s">
        <v>27</v>
      </c>
      <c r="J64" s="445" t="s">
        <v>27</v>
      </c>
      <c r="K64" s="557" t="s">
        <v>27</v>
      </c>
    </row>
    <row r="65" spans="1:11" ht="26.25">
      <c r="A65" s="558" t="s">
        <v>55</v>
      </c>
      <c r="B65" s="559" t="s">
        <v>56</v>
      </c>
      <c r="C65" s="559">
        <v>2021470</v>
      </c>
      <c r="D65" s="560">
        <v>41593</v>
      </c>
      <c r="E65" s="561">
        <v>446600</v>
      </c>
      <c r="F65" s="559" t="s">
        <v>58</v>
      </c>
      <c r="G65" s="559" t="s">
        <v>31</v>
      </c>
      <c r="H65" s="445" t="s">
        <v>27</v>
      </c>
      <c r="I65" s="445" t="s">
        <v>27</v>
      </c>
      <c r="J65" s="445" t="s">
        <v>27</v>
      </c>
      <c r="K65" s="557" t="s">
        <v>27</v>
      </c>
    </row>
    <row r="66" spans="1:11">
      <c r="A66" s="558" t="s">
        <v>55</v>
      </c>
      <c r="B66" s="559" t="s">
        <v>56</v>
      </c>
      <c r="C66" s="559">
        <v>2021471</v>
      </c>
      <c r="D66" s="560">
        <v>41593</v>
      </c>
      <c r="E66" s="561">
        <v>450475</v>
      </c>
      <c r="F66" s="559" t="s">
        <v>59</v>
      </c>
      <c r="G66" s="559" t="s">
        <v>31</v>
      </c>
      <c r="H66" s="445" t="s">
        <v>27</v>
      </c>
      <c r="I66" s="445" t="s">
        <v>27</v>
      </c>
      <c r="J66" s="445" t="s">
        <v>27</v>
      </c>
      <c r="K66" s="557" t="s">
        <v>27</v>
      </c>
    </row>
    <row r="67" spans="1:11">
      <c r="A67" s="558" t="s">
        <v>55</v>
      </c>
      <c r="B67" s="559" t="s">
        <v>56</v>
      </c>
      <c r="C67" s="559">
        <v>2021472</v>
      </c>
      <c r="D67" s="560">
        <v>41593</v>
      </c>
      <c r="E67" s="561">
        <v>450475</v>
      </c>
      <c r="F67" s="559" t="s">
        <v>59</v>
      </c>
      <c r="G67" s="559" t="s">
        <v>31</v>
      </c>
      <c r="H67" s="445" t="s">
        <v>27</v>
      </c>
      <c r="I67" s="445" t="s">
        <v>27</v>
      </c>
      <c r="J67" s="445" t="s">
        <v>27</v>
      </c>
      <c r="K67" s="557" t="s">
        <v>27</v>
      </c>
    </row>
    <row r="68" spans="1:11">
      <c r="A68" s="558" t="s">
        <v>55</v>
      </c>
      <c r="B68" s="559" t="s">
        <v>56</v>
      </c>
      <c r="C68" s="559">
        <v>2021481</v>
      </c>
      <c r="D68" s="560">
        <v>41593</v>
      </c>
      <c r="E68" s="561">
        <v>452400</v>
      </c>
      <c r="F68" s="559" t="s">
        <v>60</v>
      </c>
      <c r="G68" s="559" t="s">
        <v>31</v>
      </c>
      <c r="H68" s="445" t="s">
        <v>27</v>
      </c>
      <c r="I68" s="445" t="s">
        <v>27</v>
      </c>
      <c r="J68" s="445" t="s">
        <v>27</v>
      </c>
      <c r="K68" s="557" t="s">
        <v>27</v>
      </c>
    </row>
    <row r="69" spans="1:11">
      <c r="A69" s="558" t="s">
        <v>55</v>
      </c>
      <c r="B69" s="559" t="s">
        <v>56</v>
      </c>
      <c r="C69" s="559">
        <v>2021482</v>
      </c>
      <c r="D69" s="560">
        <v>41593</v>
      </c>
      <c r="E69" s="561">
        <v>452400</v>
      </c>
      <c r="F69" s="559" t="s">
        <v>60</v>
      </c>
      <c r="G69" s="559" t="s">
        <v>31</v>
      </c>
      <c r="H69" s="445" t="s">
        <v>27</v>
      </c>
      <c r="I69" s="445" t="s">
        <v>27</v>
      </c>
      <c r="J69" s="445" t="s">
        <v>27</v>
      </c>
      <c r="K69" s="557" t="s">
        <v>27</v>
      </c>
    </row>
    <row r="70" spans="1:11">
      <c r="A70" s="558" t="s">
        <v>55</v>
      </c>
      <c r="B70" s="559" t="s">
        <v>56</v>
      </c>
      <c r="C70" s="559">
        <v>2021483</v>
      </c>
      <c r="D70" s="560">
        <v>41593</v>
      </c>
      <c r="E70" s="561">
        <v>452400</v>
      </c>
      <c r="F70" s="559" t="s">
        <v>60</v>
      </c>
      <c r="G70" s="559" t="s">
        <v>31</v>
      </c>
      <c r="H70" s="445" t="s">
        <v>27</v>
      </c>
      <c r="I70" s="445" t="s">
        <v>27</v>
      </c>
      <c r="J70" s="445" t="s">
        <v>27</v>
      </c>
      <c r="K70" s="557" t="s">
        <v>27</v>
      </c>
    </row>
    <row r="71" spans="1:11">
      <c r="A71" s="558" t="s">
        <v>55</v>
      </c>
      <c r="B71" s="559" t="s">
        <v>56</v>
      </c>
      <c r="C71" s="559">
        <v>2021484</v>
      </c>
      <c r="D71" s="560">
        <v>41593</v>
      </c>
      <c r="E71" s="561">
        <v>452400</v>
      </c>
      <c r="F71" s="559" t="s">
        <v>60</v>
      </c>
      <c r="G71" s="559" t="s">
        <v>31</v>
      </c>
      <c r="H71" s="445" t="s">
        <v>27</v>
      </c>
      <c r="I71" s="445" t="s">
        <v>27</v>
      </c>
      <c r="J71" s="445" t="s">
        <v>27</v>
      </c>
      <c r="K71" s="557" t="s">
        <v>27</v>
      </c>
    </row>
    <row r="72" spans="1:11">
      <c r="A72" s="558" t="s">
        <v>55</v>
      </c>
      <c r="B72" s="559" t="s">
        <v>56</v>
      </c>
      <c r="C72" s="559">
        <v>2021485</v>
      </c>
      <c r="D72" s="560">
        <v>41593</v>
      </c>
      <c r="E72" s="561">
        <v>452400</v>
      </c>
      <c r="F72" s="559" t="s">
        <v>60</v>
      </c>
      <c r="G72" s="559" t="s">
        <v>31</v>
      </c>
      <c r="H72" s="445" t="s">
        <v>27</v>
      </c>
      <c r="I72" s="445" t="s">
        <v>27</v>
      </c>
      <c r="J72" s="445" t="s">
        <v>27</v>
      </c>
      <c r="K72" s="557" t="s">
        <v>27</v>
      </c>
    </row>
    <row r="73" spans="1:11">
      <c r="A73" s="558" t="s">
        <v>55</v>
      </c>
      <c r="B73" s="559" t="s">
        <v>56</v>
      </c>
      <c r="C73" s="559">
        <v>2021486</v>
      </c>
      <c r="D73" s="560">
        <v>41593</v>
      </c>
      <c r="E73" s="561">
        <v>452400</v>
      </c>
      <c r="F73" s="559" t="s">
        <v>60</v>
      </c>
      <c r="G73" s="559" t="s">
        <v>31</v>
      </c>
      <c r="H73" s="445" t="s">
        <v>27</v>
      </c>
      <c r="I73" s="445" t="s">
        <v>27</v>
      </c>
      <c r="J73" s="445" t="s">
        <v>27</v>
      </c>
      <c r="K73" s="557" t="s">
        <v>27</v>
      </c>
    </row>
    <row r="74" spans="1:11">
      <c r="A74" s="558" t="s">
        <v>55</v>
      </c>
      <c r="B74" s="559" t="s">
        <v>56</v>
      </c>
      <c r="C74" s="559">
        <v>2021487</v>
      </c>
      <c r="D74" s="560">
        <v>41593</v>
      </c>
      <c r="E74" s="561">
        <v>429200</v>
      </c>
      <c r="F74" s="559" t="s">
        <v>60</v>
      </c>
      <c r="G74" s="559" t="s">
        <v>31</v>
      </c>
      <c r="H74" s="445" t="s">
        <v>27</v>
      </c>
      <c r="I74" s="445" t="s">
        <v>27</v>
      </c>
      <c r="J74" s="445" t="s">
        <v>27</v>
      </c>
      <c r="K74" s="557" t="s">
        <v>27</v>
      </c>
    </row>
    <row r="75" spans="1:11">
      <c r="A75" s="558" t="s">
        <v>55</v>
      </c>
      <c r="B75" s="559" t="s">
        <v>56</v>
      </c>
      <c r="C75" s="559">
        <v>2021488</v>
      </c>
      <c r="D75" s="560">
        <v>41593</v>
      </c>
      <c r="E75" s="561">
        <v>429200</v>
      </c>
      <c r="F75" s="559" t="s">
        <v>60</v>
      </c>
      <c r="G75" s="559" t="s">
        <v>31</v>
      </c>
      <c r="H75" s="445" t="s">
        <v>27</v>
      </c>
      <c r="I75" s="445" t="s">
        <v>27</v>
      </c>
      <c r="J75" s="445" t="s">
        <v>27</v>
      </c>
      <c r="K75" s="557" t="s">
        <v>27</v>
      </c>
    </row>
    <row r="76" spans="1:11">
      <c r="A76" s="558" t="s">
        <v>55</v>
      </c>
      <c r="B76" s="559" t="s">
        <v>56</v>
      </c>
      <c r="C76" s="559">
        <v>2021489</v>
      </c>
      <c r="D76" s="560">
        <v>41593</v>
      </c>
      <c r="E76" s="561">
        <v>429200</v>
      </c>
      <c r="F76" s="559" t="s">
        <v>60</v>
      </c>
      <c r="G76" s="559" t="s">
        <v>31</v>
      </c>
      <c r="H76" s="445" t="s">
        <v>27</v>
      </c>
      <c r="I76" s="445" t="s">
        <v>27</v>
      </c>
      <c r="J76" s="445" t="s">
        <v>27</v>
      </c>
      <c r="K76" s="557" t="s">
        <v>27</v>
      </c>
    </row>
    <row r="77" spans="1:11">
      <c r="A77" s="558" t="s">
        <v>55</v>
      </c>
      <c r="B77" s="559" t="s">
        <v>56</v>
      </c>
      <c r="C77" s="559">
        <v>2021490</v>
      </c>
      <c r="D77" s="560">
        <v>41593</v>
      </c>
      <c r="E77" s="561">
        <v>429200</v>
      </c>
      <c r="F77" s="559" t="s">
        <v>60</v>
      </c>
      <c r="G77" s="559" t="s">
        <v>31</v>
      </c>
      <c r="H77" s="445" t="s">
        <v>27</v>
      </c>
      <c r="I77" s="445" t="s">
        <v>27</v>
      </c>
      <c r="J77" s="445" t="s">
        <v>27</v>
      </c>
      <c r="K77" s="557" t="s">
        <v>27</v>
      </c>
    </row>
    <row r="78" spans="1:11">
      <c r="A78" s="558" t="s">
        <v>55</v>
      </c>
      <c r="B78" s="559" t="s">
        <v>56</v>
      </c>
      <c r="C78" s="559">
        <v>2021491</v>
      </c>
      <c r="D78" s="560">
        <v>41593</v>
      </c>
      <c r="E78" s="561">
        <v>429200</v>
      </c>
      <c r="F78" s="559" t="s">
        <v>60</v>
      </c>
      <c r="G78" s="559" t="s">
        <v>31</v>
      </c>
      <c r="H78" s="445" t="s">
        <v>27</v>
      </c>
      <c r="I78" s="445" t="s">
        <v>27</v>
      </c>
      <c r="J78" s="445" t="s">
        <v>27</v>
      </c>
      <c r="K78" s="557" t="s">
        <v>27</v>
      </c>
    </row>
    <row r="79" spans="1:11">
      <c r="A79" s="558" t="s">
        <v>55</v>
      </c>
      <c r="B79" s="559" t="s">
        <v>56</v>
      </c>
      <c r="C79" s="559">
        <v>2021492</v>
      </c>
      <c r="D79" s="560">
        <v>41593</v>
      </c>
      <c r="E79" s="561">
        <v>429200</v>
      </c>
      <c r="F79" s="559" t="s">
        <v>60</v>
      </c>
      <c r="G79" s="559" t="s">
        <v>31</v>
      </c>
      <c r="H79" s="445" t="s">
        <v>27</v>
      </c>
      <c r="I79" s="445" t="s">
        <v>27</v>
      </c>
      <c r="J79" s="445" t="s">
        <v>27</v>
      </c>
      <c r="K79" s="557" t="s">
        <v>27</v>
      </c>
    </row>
    <row r="80" spans="1:11">
      <c r="A80" s="558" t="s">
        <v>55</v>
      </c>
      <c r="B80" s="559" t="s">
        <v>56</v>
      </c>
      <c r="C80" s="559">
        <v>2021493</v>
      </c>
      <c r="D80" s="560">
        <v>41593</v>
      </c>
      <c r="E80" s="561">
        <v>380002</v>
      </c>
      <c r="F80" s="559" t="s">
        <v>59</v>
      </c>
      <c r="G80" s="559" t="s">
        <v>31</v>
      </c>
      <c r="H80" s="445" t="s">
        <v>27</v>
      </c>
      <c r="I80" s="445" t="s">
        <v>27</v>
      </c>
      <c r="J80" s="445" t="s">
        <v>27</v>
      </c>
      <c r="K80" s="557" t="s">
        <v>27</v>
      </c>
    </row>
    <row r="81" spans="1:11">
      <c r="A81" s="558" t="s">
        <v>55</v>
      </c>
      <c r="B81" s="559" t="s">
        <v>56</v>
      </c>
      <c r="C81" s="559">
        <v>2021494</v>
      </c>
      <c r="D81" s="560">
        <v>41593</v>
      </c>
      <c r="E81" s="561">
        <v>380002</v>
      </c>
      <c r="F81" s="559" t="s">
        <v>59</v>
      </c>
      <c r="G81" s="559" t="s">
        <v>31</v>
      </c>
      <c r="H81" s="445" t="s">
        <v>27</v>
      </c>
      <c r="I81" s="445" t="s">
        <v>27</v>
      </c>
      <c r="J81" s="445" t="s">
        <v>27</v>
      </c>
      <c r="K81" s="557" t="s">
        <v>27</v>
      </c>
    </row>
    <row r="82" spans="1:11" ht="26.25">
      <c r="A82" s="558" t="s">
        <v>55</v>
      </c>
      <c r="B82" s="559" t="s">
        <v>56</v>
      </c>
      <c r="C82" s="559">
        <v>2021505</v>
      </c>
      <c r="D82" s="560">
        <v>41593</v>
      </c>
      <c r="E82" s="561">
        <v>1948800</v>
      </c>
      <c r="F82" s="559" t="s">
        <v>61</v>
      </c>
      <c r="G82" s="559" t="s">
        <v>31</v>
      </c>
      <c r="H82" s="445" t="s">
        <v>27</v>
      </c>
      <c r="I82" s="445" t="s">
        <v>27</v>
      </c>
      <c r="J82" s="445" t="s">
        <v>27</v>
      </c>
      <c r="K82" s="557" t="s">
        <v>27</v>
      </c>
    </row>
    <row r="83" spans="1:11">
      <c r="A83" s="558" t="s">
        <v>55</v>
      </c>
      <c r="B83" s="559" t="s">
        <v>56</v>
      </c>
      <c r="C83" s="559">
        <v>2021506</v>
      </c>
      <c r="D83" s="560">
        <v>41593</v>
      </c>
      <c r="E83" s="561">
        <v>2580000</v>
      </c>
      <c r="F83" s="559" t="s">
        <v>62</v>
      </c>
      <c r="G83" s="559" t="s">
        <v>31</v>
      </c>
      <c r="H83" s="445" t="s">
        <v>27</v>
      </c>
      <c r="I83" s="445" t="s">
        <v>27</v>
      </c>
      <c r="J83" s="445" t="s">
        <v>27</v>
      </c>
      <c r="K83" s="557" t="s">
        <v>27</v>
      </c>
    </row>
    <row r="84" spans="1:11">
      <c r="A84" s="558" t="s">
        <v>55</v>
      </c>
      <c r="B84" s="559" t="s">
        <v>56</v>
      </c>
      <c r="C84" s="559">
        <v>2021507</v>
      </c>
      <c r="D84" s="560">
        <v>41593</v>
      </c>
      <c r="E84" s="561">
        <v>2580000</v>
      </c>
      <c r="F84" s="559" t="s">
        <v>62</v>
      </c>
      <c r="G84" s="559" t="s">
        <v>31</v>
      </c>
      <c r="H84" s="445" t="s">
        <v>27</v>
      </c>
      <c r="I84" s="445" t="s">
        <v>27</v>
      </c>
      <c r="J84" s="445" t="s">
        <v>27</v>
      </c>
      <c r="K84" s="557" t="s">
        <v>27</v>
      </c>
    </row>
    <row r="85" spans="1:11">
      <c r="A85" s="558" t="s">
        <v>55</v>
      </c>
      <c r="B85" s="559" t="s">
        <v>56</v>
      </c>
      <c r="C85" s="559">
        <v>2021508</v>
      </c>
      <c r="D85" s="560">
        <v>41593</v>
      </c>
      <c r="E85" s="561">
        <v>710029</v>
      </c>
      <c r="F85" s="559" t="s">
        <v>63</v>
      </c>
      <c r="G85" s="559" t="s">
        <v>31</v>
      </c>
      <c r="H85" s="445" t="s">
        <v>27</v>
      </c>
      <c r="I85" s="445" t="s">
        <v>27</v>
      </c>
      <c r="J85" s="445" t="s">
        <v>27</v>
      </c>
      <c r="K85" s="557" t="s">
        <v>27</v>
      </c>
    </row>
    <row r="86" spans="1:11">
      <c r="A86" s="558" t="s">
        <v>55</v>
      </c>
      <c r="B86" s="559" t="s">
        <v>56</v>
      </c>
      <c r="C86" s="559">
        <v>2021509</v>
      </c>
      <c r="D86" s="560">
        <v>41593</v>
      </c>
      <c r="E86" s="561">
        <v>710029</v>
      </c>
      <c r="F86" s="559" t="s">
        <v>63</v>
      </c>
      <c r="G86" s="559" t="s">
        <v>31</v>
      </c>
      <c r="H86" s="445" t="s">
        <v>27</v>
      </c>
      <c r="I86" s="445" t="s">
        <v>27</v>
      </c>
      <c r="J86" s="445" t="s">
        <v>27</v>
      </c>
      <c r="K86" s="557" t="s">
        <v>27</v>
      </c>
    </row>
    <row r="87" spans="1:11">
      <c r="A87" s="558" t="s">
        <v>55</v>
      </c>
      <c r="B87" s="559" t="s">
        <v>56</v>
      </c>
      <c r="C87" s="559">
        <v>2021510</v>
      </c>
      <c r="D87" s="560">
        <v>41593</v>
      </c>
      <c r="E87" s="561">
        <v>849314</v>
      </c>
      <c r="F87" s="559" t="s">
        <v>63</v>
      </c>
      <c r="G87" s="559" t="s">
        <v>31</v>
      </c>
      <c r="H87" s="445" t="s">
        <v>27</v>
      </c>
      <c r="I87" s="445" t="s">
        <v>27</v>
      </c>
      <c r="J87" s="445" t="s">
        <v>27</v>
      </c>
      <c r="K87" s="557" t="s">
        <v>27</v>
      </c>
    </row>
    <row r="88" spans="1:11">
      <c r="A88" s="558" t="s">
        <v>55</v>
      </c>
      <c r="B88" s="559" t="s">
        <v>56</v>
      </c>
      <c r="C88" s="559">
        <v>2021511</v>
      </c>
      <c r="D88" s="560">
        <v>41593</v>
      </c>
      <c r="E88" s="561">
        <v>849314</v>
      </c>
      <c r="F88" s="559" t="s">
        <v>63</v>
      </c>
      <c r="G88" s="559" t="s">
        <v>31</v>
      </c>
      <c r="H88" s="445" t="s">
        <v>27</v>
      </c>
      <c r="I88" s="445" t="s">
        <v>27</v>
      </c>
      <c r="J88" s="445" t="s">
        <v>27</v>
      </c>
      <c r="K88" s="557" t="s">
        <v>27</v>
      </c>
    </row>
    <row r="89" spans="1:11">
      <c r="A89" s="558" t="s">
        <v>55</v>
      </c>
      <c r="B89" s="559" t="s">
        <v>56</v>
      </c>
      <c r="C89" s="559">
        <v>2021512</v>
      </c>
      <c r="D89" s="560">
        <v>41593</v>
      </c>
      <c r="E89" s="561">
        <v>862866</v>
      </c>
      <c r="F89" s="559" t="s">
        <v>64</v>
      </c>
      <c r="G89" s="559" t="s">
        <v>31</v>
      </c>
      <c r="H89" s="445" t="s">
        <v>27</v>
      </c>
      <c r="I89" s="445" t="s">
        <v>27</v>
      </c>
      <c r="J89" s="445" t="s">
        <v>27</v>
      </c>
      <c r="K89" s="557" t="s">
        <v>27</v>
      </c>
    </row>
    <row r="90" spans="1:11">
      <c r="A90" s="558" t="s">
        <v>55</v>
      </c>
      <c r="B90" s="559" t="s">
        <v>56</v>
      </c>
      <c r="C90" s="559">
        <v>2021513</v>
      </c>
      <c r="D90" s="560">
        <v>41593</v>
      </c>
      <c r="E90" s="561">
        <v>8063160</v>
      </c>
      <c r="F90" s="559" t="s">
        <v>64</v>
      </c>
      <c r="G90" s="559" t="s">
        <v>31</v>
      </c>
      <c r="H90" s="445" t="s">
        <v>27</v>
      </c>
      <c r="I90" s="445" t="s">
        <v>27</v>
      </c>
      <c r="J90" s="445" t="s">
        <v>27</v>
      </c>
      <c r="K90" s="557" t="s">
        <v>27</v>
      </c>
    </row>
    <row r="91" spans="1:11" ht="26.25">
      <c r="A91" s="558" t="s">
        <v>55</v>
      </c>
      <c r="B91" s="559" t="s">
        <v>56</v>
      </c>
      <c r="C91" s="559">
        <v>2021514</v>
      </c>
      <c r="D91" s="560">
        <v>41593</v>
      </c>
      <c r="E91" s="561">
        <v>1078800</v>
      </c>
      <c r="F91" s="559" t="s">
        <v>65</v>
      </c>
      <c r="G91" s="559" t="s">
        <v>31</v>
      </c>
      <c r="H91" s="445" t="s">
        <v>27</v>
      </c>
      <c r="I91" s="445" t="s">
        <v>27</v>
      </c>
      <c r="J91" s="445" t="s">
        <v>27</v>
      </c>
      <c r="K91" s="557" t="s">
        <v>27</v>
      </c>
    </row>
    <row r="92" spans="1:11" ht="26.25">
      <c r="A92" s="558" t="s">
        <v>55</v>
      </c>
      <c r="B92" s="559" t="s">
        <v>56</v>
      </c>
      <c r="C92" s="559">
        <v>2021515</v>
      </c>
      <c r="D92" s="560">
        <v>41593</v>
      </c>
      <c r="E92" s="561">
        <v>1078800</v>
      </c>
      <c r="F92" s="559" t="s">
        <v>65</v>
      </c>
      <c r="G92" s="559" t="s">
        <v>31</v>
      </c>
      <c r="H92" s="445" t="s">
        <v>27</v>
      </c>
      <c r="I92" s="445" t="s">
        <v>27</v>
      </c>
      <c r="J92" s="445" t="s">
        <v>27</v>
      </c>
      <c r="K92" s="557" t="s">
        <v>27</v>
      </c>
    </row>
    <row r="93" spans="1:11">
      <c r="A93" s="558" t="s">
        <v>55</v>
      </c>
      <c r="B93" s="559" t="s">
        <v>56</v>
      </c>
      <c r="C93" s="559">
        <v>2021516</v>
      </c>
      <c r="D93" s="560">
        <v>41593</v>
      </c>
      <c r="E93" s="561">
        <v>380002</v>
      </c>
      <c r="F93" s="559" t="s">
        <v>59</v>
      </c>
      <c r="G93" s="559" t="s">
        <v>31</v>
      </c>
      <c r="H93" s="445" t="s">
        <v>27</v>
      </c>
      <c r="I93" s="445" t="s">
        <v>27</v>
      </c>
      <c r="J93" s="445" t="s">
        <v>27</v>
      </c>
      <c r="K93" s="557" t="s">
        <v>27</v>
      </c>
    </row>
    <row r="94" spans="1:11">
      <c r="A94" s="558" t="s">
        <v>55</v>
      </c>
      <c r="B94" s="559" t="s">
        <v>56</v>
      </c>
      <c r="C94" s="559">
        <v>2021517</v>
      </c>
      <c r="D94" s="560">
        <v>41593</v>
      </c>
      <c r="E94" s="561">
        <v>380002</v>
      </c>
      <c r="F94" s="559" t="s">
        <v>59</v>
      </c>
      <c r="G94" s="559" t="s">
        <v>31</v>
      </c>
      <c r="H94" s="445" t="s">
        <v>27</v>
      </c>
      <c r="I94" s="445" t="s">
        <v>27</v>
      </c>
      <c r="J94" s="445" t="s">
        <v>27</v>
      </c>
      <c r="K94" s="557" t="s">
        <v>27</v>
      </c>
    </row>
    <row r="95" spans="1:11" ht="26.25">
      <c r="A95" s="558" t="s">
        <v>66</v>
      </c>
      <c r="B95" s="559" t="s">
        <v>67</v>
      </c>
      <c r="C95" s="559">
        <v>200560</v>
      </c>
      <c r="D95" s="560">
        <v>34673</v>
      </c>
      <c r="E95" s="561">
        <v>1137302</v>
      </c>
      <c r="F95" s="559" t="s">
        <v>68</v>
      </c>
      <c r="G95" s="559" t="s">
        <v>31</v>
      </c>
      <c r="H95" s="445" t="s">
        <v>27</v>
      </c>
      <c r="I95" s="445" t="s">
        <v>27</v>
      </c>
      <c r="J95" s="445" t="s">
        <v>27</v>
      </c>
      <c r="K95" s="557" t="s">
        <v>27</v>
      </c>
    </row>
    <row r="96" spans="1:11" ht="26.25">
      <c r="A96" s="558" t="s">
        <v>66</v>
      </c>
      <c r="B96" s="559" t="s">
        <v>69</v>
      </c>
      <c r="C96" s="559">
        <v>200360</v>
      </c>
      <c r="D96" s="560">
        <v>40512</v>
      </c>
      <c r="E96" s="561">
        <v>1044000</v>
      </c>
      <c r="F96" s="559" t="s">
        <v>68</v>
      </c>
      <c r="G96" s="559" t="s">
        <v>31</v>
      </c>
      <c r="H96" s="445" t="s">
        <v>27</v>
      </c>
      <c r="I96" s="445" t="s">
        <v>27</v>
      </c>
      <c r="J96" s="445" t="s">
        <v>27</v>
      </c>
      <c r="K96" s="557" t="s">
        <v>27</v>
      </c>
    </row>
    <row r="97" spans="1:11" ht="26.25">
      <c r="A97" s="558" t="s">
        <v>66</v>
      </c>
      <c r="B97" s="559" t="s">
        <v>67</v>
      </c>
      <c r="C97" s="559">
        <v>2023242</v>
      </c>
      <c r="D97" s="560">
        <v>42083</v>
      </c>
      <c r="E97" s="561">
        <v>885029</v>
      </c>
      <c r="F97" s="559" t="s">
        <v>70</v>
      </c>
      <c r="G97" s="559" t="s">
        <v>31</v>
      </c>
      <c r="H97" s="445" t="s">
        <v>27</v>
      </c>
      <c r="I97" s="445" t="s">
        <v>27</v>
      </c>
      <c r="J97" s="445" t="s">
        <v>27</v>
      </c>
      <c r="K97" s="557" t="s">
        <v>27</v>
      </c>
    </row>
    <row r="98" spans="1:11" ht="26.25">
      <c r="A98" s="558" t="s">
        <v>66</v>
      </c>
      <c r="B98" s="559" t="s">
        <v>67</v>
      </c>
      <c r="C98" s="559">
        <v>2023244</v>
      </c>
      <c r="D98" s="560">
        <v>42083</v>
      </c>
      <c r="E98" s="561">
        <v>564594</v>
      </c>
      <c r="F98" s="559" t="s">
        <v>71</v>
      </c>
      <c r="G98" s="559" t="s">
        <v>31</v>
      </c>
      <c r="H98" s="445" t="s">
        <v>27</v>
      </c>
      <c r="I98" s="445" t="s">
        <v>27</v>
      </c>
      <c r="J98" s="445" t="s">
        <v>27</v>
      </c>
      <c r="K98" s="557" t="s">
        <v>27</v>
      </c>
    </row>
    <row r="99" spans="1:11" ht="26.25">
      <c r="A99" s="558" t="s">
        <v>66</v>
      </c>
      <c r="B99" s="559" t="s">
        <v>53</v>
      </c>
      <c r="C99" s="559">
        <v>2024630</v>
      </c>
      <c r="D99" s="560">
        <v>44984</v>
      </c>
      <c r="E99" s="561">
        <v>528603</v>
      </c>
      <c r="F99" s="559" t="s">
        <v>72</v>
      </c>
      <c r="G99" s="559" t="s">
        <v>31</v>
      </c>
      <c r="H99" s="445" t="s">
        <v>27</v>
      </c>
      <c r="I99" s="445" t="s">
        <v>27</v>
      </c>
      <c r="J99" s="445" t="s">
        <v>27</v>
      </c>
      <c r="K99" s="557" t="s">
        <v>27</v>
      </c>
    </row>
    <row r="100" spans="1:11" ht="26.25">
      <c r="A100" s="558" t="s">
        <v>66</v>
      </c>
      <c r="B100" s="559" t="s">
        <v>53</v>
      </c>
      <c r="C100" s="559">
        <v>2024654</v>
      </c>
      <c r="D100" s="560">
        <v>45030</v>
      </c>
      <c r="E100" s="561">
        <v>2164458</v>
      </c>
      <c r="F100" s="559" t="s">
        <v>68</v>
      </c>
      <c r="G100" s="559" t="s">
        <v>31</v>
      </c>
      <c r="H100" s="445" t="s">
        <v>27</v>
      </c>
      <c r="I100" s="445" t="s">
        <v>27</v>
      </c>
      <c r="J100" s="445" t="s">
        <v>27</v>
      </c>
      <c r="K100" s="557" t="s">
        <v>27</v>
      </c>
    </row>
    <row r="101" spans="1:11" ht="39">
      <c r="A101" s="558" t="s">
        <v>73</v>
      </c>
      <c r="B101" s="559" t="s">
        <v>51</v>
      </c>
      <c r="C101" s="559">
        <v>206865</v>
      </c>
      <c r="D101" s="560">
        <v>40827</v>
      </c>
      <c r="E101" s="561">
        <v>9037444</v>
      </c>
      <c r="F101" s="559" t="s">
        <v>74</v>
      </c>
      <c r="G101" s="559" t="s">
        <v>31</v>
      </c>
      <c r="H101" s="445" t="s">
        <v>27</v>
      </c>
      <c r="I101" s="445" t="s">
        <v>27</v>
      </c>
      <c r="J101" s="445" t="s">
        <v>27</v>
      </c>
      <c r="K101" s="557" t="s">
        <v>27</v>
      </c>
    </row>
    <row r="102" spans="1:11">
      <c r="A102" s="558" t="s">
        <v>73</v>
      </c>
      <c r="B102" s="559" t="s">
        <v>40</v>
      </c>
      <c r="C102" s="559">
        <v>2023558</v>
      </c>
      <c r="D102" s="560">
        <v>42369</v>
      </c>
      <c r="E102" s="561">
        <v>33999999</v>
      </c>
      <c r="F102" s="559" t="s">
        <v>75</v>
      </c>
      <c r="G102" s="559" t="s">
        <v>31</v>
      </c>
      <c r="H102" s="445" t="s">
        <v>27</v>
      </c>
      <c r="I102" s="445" t="s">
        <v>27</v>
      </c>
      <c r="J102" s="445" t="s">
        <v>27</v>
      </c>
      <c r="K102" s="557" t="s">
        <v>27</v>
      </c>
    </row>
    <row r="103" spans="1:11" ht="26.25">
      <c r="A103" s="558" t="s">
        <v>76</v>
      </c>
      <c r="B103" s="559" t="s">
        <v>51</v>
      </c>
      <c r="C103" s="559">
        <v>206858</v>
      </c>
      <c r="D103" s="560">
        <v>40827</v>
      </c>
      <c r="E103" s="561">
        <v>292366</v>
      </c>
      <c r="F103" s="559" t="s">
        <v>77</v>
      </c>
      <c r="G103" s="559" t="s">
        <v>31</v>
      </c>
      <c r="H103" s="445" t="s">
        <v>27</v>
      </c>
      <c r="I103" s="445" t="s">
        <v>27</v>
      </c>
      <c r="J103" s="445" t="s">
        <v>27</v>
      </c>
      <c r="K103" s="557" t="s">
        <v>27</v>
      </c>
    </row>
    <row r="104" spans="1:11" ht="26.25">
      <c r="A104" s="558" t="s">
        <v>76</v>
      </c>
      <c r="B104" s="559" t="s">
        <v>51</v>
      </c>
      <c r="C104" s="559">
        <v>206859</v>
      </c>
      <c r="D104" s="560">
        <v>40827</v>
      </c>
      <c r="E104" s="561">
        <v>292366</v>
      </c>
      <c r="F104" s="559" t="s">
        <v>77</v>
      </c>
      <c r="G104" s="559" t="s">
        <v>31</v>
      </c>
      <c r="H104" s="445" t="s">
        <v>27</v>
      </c>
      <c r="I104" s="445" t="s">
        <v>27</v>
      </c>
      <c r="J104" s="445" t="s">
        <v>27</v>
      </c>
      <c r="K104" s="557" t="s">
        <v>27</v>
      </c>
    </row>
    <row r="105" spans="1:11" ht="26.25">
      <c r="A105" s="558" t="s">
        <v>76</v>
      </c>
      <c r="B105" s="559" t="s">
        <v>51</v>
      </c>
      <c r="C105" s="559">
        <v>206860</v>
      </c>
      <c r="D105" s="560">
        <v>40827</v>
      </c>
      <c r="E105" s="561">
        <v>292366</v>
      </c>
      <c r="F105" s="559" t="s">
        <v>77</v>
      </c>
      <c r="G105" s="559" t="s">
        <v>31</v>
      </c>
      <c r="H105" s="445" t="s">
        <v>27</v>
      </c>
      <c r="I105" s="445" t="s">
        <v>27</v>
      </c>
      <c r="J105" s="445" t="s">
        <v>27</v>
      </c>
      <c r="K105" s="557" t="s">
        <v>27</v>
      </c>
    </row>
    <row r="106" spans="1:11" ht="39">
      <c r="A106" s="558" t="s">
        <v>76</v>
      </c>
      <c r="B106" s="559" t="s">
        <v>51</v>
      </c>
      <c r="C106" s="559">
        <v>206875</v>
      </c>
      <c r="D106" s="560">
        <v>40827</v>
      </c>
      <c r="E106" s="561">
        <v>5569631</v>
      </c>
      <c r="F106" s="559" t="s">
        <v>78</v>
      </c>
      <c r="G106" s="559" t="s">
        <v>31</v>
      </c>
      <c r="H106" s="445" t="s">
        <v>27</v>
      </c>
      <c r="I106" s="445" t="s">
        <v>27</v>
      </c>
      <c r="J106" s="445" t="s">
        <v>27</v>
      </c>
      <c r="K106" s="557" t="s">
        <v>27</v>
      </c>
    </row>
    <row r="107" spans="1:11" ht="26.25">
      <c r="A107" s="558" t="s">
        <v>76</v>
      </c>
      <c r="B107" s="559" t="s">
        <v>51</v>
      </c>
      <c r="C107" s="559">
        <v>206856</v>
      </c>
      <c r="D107" s="560">
        <v>40827</v>
      </c>
      <c r="E107" s="561">
        <v>292366</v>
      </c>
      <c r="F107" s="559" t="s">
        <v>77</v>
      </c>
      <c r="G107" s="559" t="s">
        <v>31</v>
      </c>
      <c r="H107" s="445" t="s">
        <v>27</v>
      </c>
      <c r="I107" s="445" t="s">
        <v>27</v>
      </c>
      <c r="J107" s="445" t="s">
        <v>27</v>
      </c>
      <c r="K107" s="557" t="s">
        <v>27</v>
      </c>
    </row>
    <row r="108" spans="1:11" ht="26.25">
      <c r="A108" s="558" t="s">
        <v>76</v>
      </c>
      <c r="B108" s="559" t="s">
        <v>51</v>
      </c>
      <c r="C108" s="559">
        <v>206857</v>
      </c>
      <c r="D108" s="560">
        <v>40827</v>
      </c>
      <c r="E108" s="561">
        <v>292366</v>
      </c>
      <c r="F108" s="559" t="s">
        <v>77</v>
      </c>
      <c r="G108" s="559" t="s">
        <v>31</v>
      </c>
      <c r="H108" s="445" t="s">
        <v>27</v>
      </c>
      <c r="I108" s="445" t="s">
        <v>27</v>
      </c>
      <c r="J108" s="445" t="s">
        <v>27</v>
      </c>
      <c r="K108" s="557" t="s">
        <v>27</v>
      </c>
    </row>
    <row r="109" spans="1:11">
      <c r="A109" s="558" t="s">
        <v>76</v>
      </c>
      <c r="B109" s="559" t="s">
        <v>46</v>
      </c>
      <c r="C109" s="559">
        <v>200511</v>
      </c>
      <c r="D109" s="560">
        <v>38814</v>
      </c>
      <c r="E109" s="561">
        <v>804135</v>
      </c>
      <c r="F109" s="559" t="s">
        <v>79</v>
      </c>
      <c r="G109" s="559" t="s">
        <v>48</v>
      </c>
      <c r="H109" s="445" t="s">
        <v>27</v>
      </c>
      <c r="I109" s="445" t="s">
        <v>27</v>
      </c>
      <c r="J109" s="445" t="s">
        <v>27</v>
      </c>
      <c r="K109" s="557" t="s">
        <v>27</v>
      </c>
    </row>
    <row r="110" spans="1:11">
      <c r="A110" s="558" t="s">
        <v>76</v>
      </c>
      <c r="B110" s="559" t="s">
        <v>46</v>
      </c>
      <c r="C110" s="559">
        <v>200512</v>
      </c>
      <c r="D110" s="560">
        <v>38814</v>
      </c>
      <c r="E110" s="561">
        <v>804135</v>
      </c>
      <c r="F110" s="559" t="s">
        <v>79</v>
      </c>
      <c r="G110" s="559" t="s">
        <v>48</v>
      </c>
      <c r="H110" s="445" t="s">
        <v>27</v>
      </c>
      <c r="I110" s="445" t="s">
        <v>27</v>
      </c>
      <c r="J110" s="445" t="s">
        <v>27</v>
      </c>
      <c r="K110" s="557" t="s">
        <v>27</v>
      </c>
    </row>
    <row r="111" spans="1:11">
      <c r="A111" s="558" t="s">
        <v>76</v>
      </c>
      <c r="B111" s="559" t="s">
        <v>46</v>
      </c>
      <c r="C111" s="559">
        <v>200513</v>
      </c>
      <c r="D111" s="560">
        <v>38814</v>
      </c>
      <c r="E111" s="561">
        <v>804135</v>
      </c>
      <c r="F111" s="559" t="s">
        <v>79</v>
      </c>
      <c r="G111" s="559" t="s">
        <v>48</v>
      </c>
      <c r="H111" s="445" t="s">
        <v>27</v>
      </c>
      <c r="I111" s="445" t="s">
        <v>27</v>
      </c>
      <c r="J111" s="445" t="s">
        <v>27</v>
      </c>
      <c r="K111" s="557" t="s">
        <v>27</v>
      </c>
    </row>
    <row r="112" spans="1:11">
      <c r="A112" s="558" t="s">
        <v>76</v>
      </c>
      <c r="B112" s="559" t="s">
        <v>46</v>
      </c>
      <c r="C112" s="559">
        <v>200514</v>
      </c>
      <c r="D112" s="560">
        <v>38814</v>
      </c>
      <c r="E112" s="561">
        <v>804135</v>
      </c>
      <c r="F112" s="559" t="s">
        <v>79</v>
      </c>
      <c r="G112" s="559" t="s">
        <v>48</v>
      </c>
      <c r="H112" s="445" t="s">
        <v>27</v>
      </c>
      <c r="I112" s="445" t="s">
        <v>27</v>
      </c>
      <c r="J112" s="445" t="s">
        <v>27</v>
      </c>
      <c r="K112" s="557" t="s">
        <v>27</v>
      </c>
    </row>
    <row r="113" spans="1:11">
      <c r="A113" s="558" t="s">
        <v>76</v>
      </c>
      <c r="B113" s="559" t="s">
        <v>46</v>
      </c>
      <c r="C113" s="559">
        <v>200515</v>
      </c>
      <c r="D113" s="560">
        <v>38814</v>
      </c>
      <c r="E113" s="561">
        <v>804135</v>
      </c>
      <c r="F113" s="559" t="s">
        <v>79</v>
      </c>
      <c r="G113" s="559" t="s">
        <v>48</v>
      </c>
      <c r="H113" s="445" t="s">
        <v>27</v>
      </c>
      <c r="I113" s="445" t="s">
        <v>27</v>
      </c>
      <c r="J113" s="445" t="s">
        <v>27</v>
      </c>
      <c r="K113" s="557" t="s">
        <v>27</v>
      </c>
    </row>
    <row r="114" spans="1:11">
      <c r="A114" s="558" t="s">
        <v>76</v>
      </c>
      <c r="B114" s="559" t="s">
        <v>46</v>
      </c>
      <c r="C114" s="559">
        <v>200516</v>
      </c>
      <c r="D114" s="560">
        <v>38814</v>
      </c>
      <c r="E114" s="561">
        <v>804135</v>
      </c>
      <c r="F114" s="559" t="s">
        <v>79</v>
      </c>
      <c r="G114" s="559" t="s">
        <v>48</v>
      </c>
      <c r="H114" s="445" t="s">
        <v>27</v>
      </c>
      <c r="I114" s="445" t="s">
        <v>27</v>
      </c>
      <c r="J114" s="445" t="s">
        <v>27</v>
      </c>
      <c r="K114" s="557" t="s">
        <v>27</v>
      </c>
    </row>
    <row r="115" spans="1:11">
      <c r="A115" s="558" t="s">
        <v>76</v>
      </c>
      <c r="B115" s="559" t="s">
        <v>38</v>
      </c>
      <c r="C115" s="559">
        <v>200439</v>
      </c>
      <c r="D115" s="560">
        <v>38384</v>
      </c>
      <c r="E115" s="561">
        <v>1127288</v>
      </c>
      <c r="F115" s="559" t="s">
        <v>80</v>
      </c>
      <c r="G115" s="559" t="s">
        <v>31</v>
      </c>
      <c r="H115" s="445" t="s">
        <v>27</v>
      </c>
      <c r="I115" s="445" t="s">
        <v>27</v>
      </c>
      <c r="J115" s="445" t="s">
        <v>27</v>
      </c>
      <c r="K115" s="557" t="s">
        <v>27</v>
      </c>
    </row>
    <row r="116" spans="1:11">
      <c r="A116" s="558" t="s">
        <v>76</v>
      </c>
      <c r="B116" s="559" t="s">
        <v>38</v>
      </c>
      <c r="C116" s="559">
        <v>200440</v>
      </c>
      <c r="D116" s="560">
        <v>38384</v>
      </c>
      <c r="E116" s="561">
        <v>1127288</v>
      </c>
      <c r="F116" s="559" t="s">
        <v>80</v>
      </c>
      <c r="G116" s="559" t="s">
        <v>31</v>
      </c>
      <c r="H116" s="445" t="s">
        <v>27</v>
      </c>
      <c r="I116" s="445" t="s">
        <v>27</v>
      </c>
      <c r="J116" s="445" t="s">
        <v>27</v>
      </c>
      <c r="K116" s="557" t="s">
        <v>27</v>
      </c>
    </row>
    <row r="117" spans="1:11">
      <c r="A117" s="558" t="s">
        <v>76</v>
      </c>
      <c r="B117" s="559" t="s">
        <v>38</v>
      </c>
      <c r="C117" s="559">
        <v>200441</v>
      </c>
      <c r="D117" s="560">
        <v>38384</v>
      </c>
      <c r="E117" s="561">
        <v>1127288</v>
      </c>
      <c r="F117" s="559" t="s">
        <v>80</v>
      </c>
      <c r="G117" s="559" t="s">
        <v>31</v>
      </c>
      <c r="H117" s="445" t="s">
        <v>27</v>
      </c>
      <c r="I117" s="445" t="s">
        <v>27</v>
      </c>
      <c r="J117" s="445" t="s">
        <v>27</v>
      </c>
      <c r="K117" s="557" t="s">
        <v>27</v>
      </c>
    </row>
    <row r="118" spans="1:11">
      <c r="A118" s="558" t="s">
        <v>76</v>
      </c>
      <c r="B118" s="559" t="s">
        <v>38</v>
      </c>
      <c r="C118" s="559">
        <v>200442</v>
      </c>
      <c r="D118" s="560">
        <v>38384</v>
      </c>
      <c r="E118" s="561">
        <v>1127288</v>
      </c>
      <c r="F118" s="559" t="s">
        <v>80</v>
      </c>
      <c r="G118" s="559" t="s">
        <v>31</v>
      </c>
      <c r="H118" s="445" t="s">
        <v>27</v>
      </c>
      <c r="I118" s="445" t="s">
        <v>27</v>
      </c>
      <c r="J118" s="445" t="s">
        <v>27</v>
      </c>
      <c r="K118" s="557" t="s">
        <v>27</v>
      </c>
    </row>
    <row r="119" spans="1:11">
      <c r="A119" s="558" t="s">
        <v>76</v>
      </c>
      <c r="B119" s="559" t="s">
        <v>38</v>
      </c>
      <c r="C119" s="559">
        <v>200443</v>
      </c>
      <c r="D119" s="560">
        <v>38384</v>
      </c>
      <c r="E119" s="561">
        <v>1622260</v>
      </c>
      <c r="F119" s="559" t="s">
        <v>80</v>
      </c>
      <c r="G119" s="559" t="s">
        <v>31</v>
      </c>
      <c r="H119" s="445" t="s">
        <v>27</v>
      </c>
      <c r="I119" s="445" t="s">
        <v>27</v>
      </c>
      <c r="J119" s="445" t="s">
        <v>27</v>
      </c>
      <c r="K119" s="557" t="s">
        <v>27</v>
      </c>
    </row>
    <row r="120" spans="1:11">
      <c r="A120" s="558" t="s">
        <v>76</v>
      </c>
      <c r="B120" s="559" t="s">
        <v>38</v>
      </c>
      <c r="C120" s="559">
        <v>200444</v>
      </c>
      <c r="D120" s="560">
        <v>38384</v>
      </c>
      <c r="E120" s="561">
        <v>1622260</v>
      </c>
      <c r="F120" s="559" t="s">
        <v>80</v>
      </c>
      <c r="G120" s="559" t="s">
        <v>31</v>
      </c>
      <c r="H120" s="445" t="s">
        <v>27</v>
      </c>
      <c r="I120" s="445" t="s">
        <v>27</v>
      </c>
      <c r="J120" s="445" t="s">
        <v>27</v>
      </c>
      <c r="K120" s="557" t="s">
        <v>27</v>
      </c>
    </row>
    <row r="121" spans="1:11">
      <c r="A121" s="558" t="s">
        <v>76</v>
      </c>
      <c r="B121" s="559" t="s">
        <v>81</v>
      </c>
      <c r="C121" s="559">
        <v>245427</v>
      </c>
      <c r="D121" s="560">
        <v>40319</v>
      </c>
      <c r="E121" s="561">
        <v>3600000</v>
      </c>
      <c r="F121" s="559" t="s">
        <v>82</v>
      </c>
      <c r="G121" s="559" t="s">
        <v>31</v>
      </c>
      <c r="H121" s="445" t="s">
        <v>27</v>
      </c>
      <c r="I121" s="445" t="s">
        <v>27</v>
      </c>
      <c r="J121" s="445" t="s">
        <v>27</v>
      </c>
      <c r="K121" s="557" t="s">
        <v>27</v>
      </c>
    </row>
    <row r="122" spans="1:11" ht="51.75">
      <c r="A122" s="558" t="s">
        <v>76</v>
      </c>
      <c r="B122" s="559" t="s">
        <v>83</v>
      </c>
      <c r="C122" s="559">
        <v>200424</v>
      </c>
      <c r="D122" s="560">
        <v>39101</v>
      </c>
      <c r="E122" s="561">
        <v>3420000</v>
      </c>
      <c r="F122" s="559" t="s">
        <v>84</v>
      </c>
      <c r="G122" s="559" t="s">
        <v>31</v>
      </c>
      <c r="H122" s="445" t="s">
        <v>27</v>
      </c>
      <c r="I122" s="445" t="s">
        <v>27</v>
      </c>
      <c r="J122" s="445" t="s">
        <v>27</v>
      </c>
      <c r="K122" s="557" t="s">
        <v>27</v>
      </c>
    </row>
    <row r="123" spans="1:11">
      <c r="A123" s="558" t="s">
        <v>76</v>
      </c>
      <c r="B123" s="559" t="s">
        <v>51</v>
      </c>
      <c r="C123" s="559">
        <v>206862</v>
      </c>
      <c r="D123" s="560">
        <v>40827</v>
      </c>
      <c r="E123" s="561">
        <v>5234303</v>
      </c>
      <c r="F123" s="559" t="s">
        <v>80</v>
      </c>
      <c r="G123" s="559" t="s">
        <v>31</v>
      </c>
      <c r="H123" s="445" t="s">
        <v>27</v>
      </c>
      <c r="I123" s="445" t="s">
        <v>27</v>
      </c>
      <c r="J123" s="445" t="s">
        <v>27</v>
      </c>
      <c r="K123" s="557" t="s">
        <v>27</v>
      </c>
    </row>
    <row r="124" spans="1:11">
      <c r="A124" s="558" t="s">
        <v>76</v>
      </c>
      <c r="B124" s="559" t="s">
        <v>51</v>
      </c>
      <c r="C124" s="559">
        <v>206828</v>
      </c>
      <c r="D124" s="560">
        <v>40827</v>
      </c>
      <c r="E124" s="561">
        <v>566173</v>
      </c>
      <c r="F124" s="559" t="s">
        <v>85</v>
      </c>
      <c r="G124" s="559" t="s">
        <v>31</v>
      </c>
      <c r="H124" s="445" t="s">
        <v>27</v>
      </c>
      <c r="I124" s="445" t="s">
        <v>27</v>
      </c>
      <c r="J124" s="445" t="s">
        <v>27</v>
      </c>
      <c r="K124" s="557" t="s">
        <v>27</v>
      </c>
    </row>
    <row r="125" spans="1:11">
      <c r="A125" s="558" t="s">
        <v>76</v>
      </c>
      <c r="B125" s="559" t="s">
        <v>51</v>
      </c>
      <c r="C125" s="559">
        <v>206829</v>
      </c>
      <c r="D125" s="560">
        <v>40827</v>
      </c>
      <c r="E125" s="561">
        <v>566173</v>
      </c>
      <c r="F125" s="559" t="s">
        <v>85</v>
      </c>
      <c r="G125" s="559" t="s">
        <v>31</v>
      </c>
      <c r="H125" s="445" t="s">
        <v>27</v>
      </c>
      <c r="I125" s="445" t="s">
        <v>27</v>
      </c>
      <c r="J125" s="445" t="s">
        <v>27</v>
      </c>
      <c r="K125" s="557" t="s">
        <v>27</v>
      </c>
    </row>
    <row r="126" spans="1:11">
      <c r="A126" s="558" t="s">
        <v>76</v>
      </c>
      <c r="B126" s="559" t="s">
        <v>51</v>
      </c>
      <c r="C126" s="559">
        <v>206830</v>
      </c>
      <c r="D126" s="560">
        <v>40827</v>
      </c>
      <c r="E126" s="561">
        <v>566173</v>
      </c>
      <c r="F126" s="559" t="s">
        <v>85</v>
      </c>
      <c r="G126" s="559" t="s">
        <v>31</v>
      </c>
      <c r="H126" s="445" t="s">
        <v>27</v>
      </c>
      <c r="I126" s="445" t="s">
        <v>27</v>
      </c>
      <c r="J126" s="445" t="s">
        <v>27</v>
      </c>
      <c r="K126" s="557" t="s">
        <v>27</v>
      </c>
    </row>
    <row r="127" spans="1:11">
      <c r="A127" s="558" t="s">
        <v>76</v>
      </c>
      <c r="B127" s="559" t="s">
        <v>51</v>
      </c>
      <c r="C127" s="559">
        <v>206831</v>
      </c>
      <c r="D127" s="560">
        <v>40827</v>
      </c>
      <c r="E127" s="561">
        <v>566173</v>
      </c>
      <c r="F127" s="559" t="s">
        <v>85</v>
      </c>
      <c r="G127" s="559" t="s">
        <v>31</v>
      </c>
      <c r="H127" s="445" t="s">
        <v>27</v>
      </c>
      <c r="I127" s="445" t="s">
        <v>27</v>
      </c>
      <c r="J127" s="445" t="s">
        <v>27</v>
      </c>
      <c r="K127" s="557" t="s">
        <v>27</v>
      </c>
    </row>
    <row r="128" spans="1:11">
      <c r="A128" s="558" t="s">
        <v>76</v>
      </c>
      <c r="B128" s="559" t="s">
        <v>51</v>
      </c>
      <c r="C128" s="559">
        <v>206833</v>
      </c>
      <c r="D128" s="560">
        <v>40827</v>
      </c>
      <c r="E128" s="561">
        <v>566173</v>
      </c>
      <c r="F128" s="559" t="s">
        <v>85</v>
      </c>
      <c r="G128" s="559" t="s">
        <v>31</v>
      </c>
      <c r="H128" s="445" t="s">
        <v>27</v>
      </c>
      <c r="I128" s="445" t="s">
        <v>27</v>
      </c>
      <c r="J128" s="445" t="s">
        <v>27</v>
      </c>
      <c r="K128" s="557" t="s">
        <v>27</v>
      </c>
    </row>
    <row r="129" spans="1:11">
      <c r="A129" s="558" t="s">
        <v>76</v>
      </c>
      <c r="B129" s="559" t="s">
        <v>51</v>
      </c>
      <c r="C129" s="559">
        <v>206834</v>
      </c>
      <c r="D129" s="560">
        <v>40827</v>
      </c>
      <c r="E129" s="561">
        <v>566173</v>
      </c>
      <c r="F129" s="559" t="s">
        <v>85</v>
      </c>
      <c r="G129" s="559" t="s">
        <v>31</v>
      </c>
      <c r="H129" s="445" t="s">
        <v>27</v>
      </c>
      <c r="I129" s="445" t="s">
        <v>27</v>
      </c>
      <c r="J129" s="445" t="s">
        <v>27</v>
      </c>
      <c r="K129" s="557" t="s">
        <v>27</v>
      </c>
    </row>
    <row r="130" spans="1:11">
      <c r="A130" s="558" t="s">
        <v>76</v>
      </c>
      <c r="B130" s="559" t="s">
        <v>51</v>
      </c>
      <c r="C130" s="559">
        <v>206835</v>
      </c>
      <c r="D130" s="560">
        <v>40827</v>
      </c>
      <c r="E130" s="561">
        <v>566173</v>
      </c>
      <c r="F130" s="559" t="s">
        <v>85</v>
      </c>
      <c r="G130" s="559" t="s">
        <v>31</v>
      </c>
      <c r="H130" s="445" t="s">
        <v>27</v>
      </c>
      <c r="I130" s="445" t="s">
        <v>27</v>
      </c>
      <c r="J130" s="445" t="s">
        <v>27</v>
      </c>
      <c r="K130" s="557" t="s">
        <v>27</v>
      </c>
    </row>
    <row r="131" spans="1:11">
      <c r="A131" s="558" t="s">
        <v>76</v>
      </c>
      <c r="B131" s="559" t="s">
        <v>51</v>
      </c>
      <c r="C131" s="559">
        <v>206836</v>
      </c>
      <c r="D131" s="560">
        <v>40827</v>
      </c>
      <c r="E131" s="561">
        <v>566173</v>
      </c>
      <c r="F131" s="559" t="s">
        <v>85</v>
      </c>
      <c r="G131" s="559" t="s">
        <v>31</v>
      </c>
      <c r="H131" s="445" t="s">
        <v>27</v>
      </c>
      <c r="I131" s="445" t="s">
        <v>27</v>
      </c>
      <c r="J131" s="445" t="s">
        <v>27</v>
      </c>
      <c r="K131" s="557" t="s">
        <v>27</v>
      </c>
    </row>
    <row r="132" spans="1:11">
      <c r="A132" s="558" t="s">
        <v>76</v>
      </c>
      <c r="B132" s="559" t="s">
        <v>51</v>
      </c>
      <c r="C132" s="559">
        <v>206837</v>
      </c>
      <c r="D132" s="560">
        <v>40827</v>
      </c>
      <c r="E132" s="561">
        <v>566173</v>
      </c>
      <c r="F132" s="559" t="s">
        <v>85</v>
      </c>
      <c r="G132" s="559" t="s">
        <v>31</v>
      </c>
      <c r="H132" s="445" t="s">
        <v>27</v>
      </c>
      <c r="I132" s="445" t="s">
        <v>27</v>
      </c>
      <c r="J132" s="445" t="s">
        <v>27</v>
      </c>
      <c r="K132" s="557" t="s">
        <v>27</v>
      </c>
    </row>
    <row r="133" spans="1:11" ht="51.75">
      <c r="A133" s="558" t="s">
        <v>76</v>
      </c>
      <c r="B133" s="559" t="s">
        <v>38</v>
      </c>
      <c r="C133" s="559">
        <v>206863</v>
      </c>
      <c r="D133" s="560">
        <v>40827</v>
      </c>
      <c r="E133" s="561">
        <v>267867</v>
      </c>
      <c r="F133" s="559" t="s">
        <v>86</v>
      </c>
      <c r="G133" s="559" t="s">
        <v>31</v>
      </c>
      <c r="H133" s="445" t="s">
        <v>27</v>
      </c>
      <c r="I133" s="445" t="s">
        <v>27</v>
      </c>
      <c r="J133" s="445" t="s">
        <v>27</v>
      </c>
      <c r="K133" s="557" t="s">
        <v>27</v>
      </c>
    </row>
    <row r="134" spans="1:11" ht="51.75">
      <c r="A134" s="558" t="s">
        <v>76</v>
      </c>
      <c r="B134" s="559" t="s">
        <v>38</v>
      </c>
      <c r="C134" s="559">
        <v>206864</v>
      </c>
      <c r="D134" s="560">
        <v>40827</v>
      </c>
      <c r="E134" s="561">
        <v>267867</v>
      </c>
      <c r="F134" s="559" t="s">
        <v>86</v>
      </c>
      <c r="G134" s="559" t="s">
        <v>31</v>
      </c>
      <c r="H134" s="445" t="s">
        <v>27</v>
      </c>
      <c r="I134" s="445" t="s">
        <v>27</v>
      </c>
      <c r="J134" s="445" t="s">
        <v>27</v>
      </c>
      <c r="K134" s="557" t="s">
        <v>27</v>
      </c>
    </row>
    <row r="135" spans="1:11" ht="39">
      <c r="A135" s="558" t="s">
        <v>76</v>
      </c>
      <c r="B135" s="559" t="s">
        <v>51</v>
      </c>
      <c r="C135" s="559">
        <v>206838</v>
      </c>
      <c r="D135" s="560">
        <v>40827</v>
      </c>
      <c r="E135" s="561">
        <v>395560</v>
      </c>
      <c r="F135" s="559" t="s">
        <v>87</v>
      </c>
      <c r="G135" s="559" t="s">
        <v>31</v>
      </c>
      <c r="H135" s="445" t="s">
        <v>27</v>
      </c>
      <c r="I135" s="445" t="s">
        <v>27</v>
      </c>
      <c r="J135" s="445" t="s">
        <v>27</v>
      </c>
      <c r="K135" s="557" t="s">
        <v>27</v>
      </c>
    </row>
    <row r="136" spans="1:11" ht="39">
      <c r="A136" s="558" t="s">
        <v>76</v>
      </c>
      <c r="B136" s="559" t="s">
        <v>51</v>
      </c>
      <c r="C136" s="559">
        <v>206839</v>
      </c>
      <c r="D136" s="560">
        <v>40827</v>
      </c>
      <c r="E136" s="561">
        <v>395560</v>
      </c>
      <c r="F136" s="559" t="s">
        <v>87</v>
      </c>
      <c r="G136" s="559" t="s">
        <v>31</v>
      </c>
      <c r="H136" s="445" t="s">
        <v>27</v>
      </c>
      <c r="I136" s="445" t="s">
        <v>27</v>
      </c>
      <c r="J136" s="445" t="s">
        <v>27</v>
      </c>
      <c r="K136" s="557" t="s">
        <v>27</v>
      </c>
    </row>
    <row r="137" spans="1:11" ht="39">
      <c r="A137" s="558" t="s">
        <v>76</v>
      </c>
      <c r="B137" s="559" t="s">
        <v>51</v>
      </c>
      <c r="C137" s="559">
        <v>206840</v>
      </c>
      <c r="D137" s="560">
        <v>40827</v>
      </c>
      <c r="E137" s="561">
        <v>395560</v>
      </c>
      <c r="F137" s="559" t="s">
        <v>87</v>
      </c>
      <c r="G137" s="559" t="s">
        <v>31</v>
      </c>
      <c r="H137" s="445" t="s">
        <v>27</v>
      </c>
      <c r="I137" s="445" t="s">
        <v>27</v>
      </c>
      <c r="J137" s="445" t="s">
        <v>27</v>
      </c>
      <c r="K137" s="557" t="s">
        <v>27</v>
      </c>
    </row>
    <row r="138" spans="1:11" ht="39">
      <c r="A138" s="558" t="s">
        <v>76</v>
      </c>
      <c r="B138" s="559" t="s">
        <v>51</v>
      </c>
      <c r="C138" s="559">
        <v>206842</v>
      </c>
      <c r="D138" s="560">
        <v>40827</v>
      </c>
      <c r="E138" s="561">
        <v>395560</v>
      </c>
      <c r="F138" s="559" t="s">
        <v>87</v>
      </c>
      <c r="G138" s="559" t="s">
        <v>31</v>
      </c>
      <c r="H138" s="445" t="s">
        <v>27</v>
      </c>
      <c r="I138" s="445" t="s">
        <v>27</v>
      </c>
      <c r="J138" s="445" t="s">
        <v>27</v>
      </c>
      <c r="K138" s="557" t="s">
        <v>27</v>
      </c>
    </row>
    <row r="139" spans="1:11" ht="39">
      <c r="A139" s="558" t="s">
        <v>76</v>
      </c>
      <c r="B139" s="559" t="s">
        <v>51</v>
      </c>
      <c r="C139" s="559">
        <v>206843</v>
      </c>
      <c r="D139" s="560">
        <v>40827</v>
      </c>
      <c r="E139" s="561">
        <v>395560</v>
      </c>
      <c r="F139" s="559" t="s">
        <v>87</v>
      </c>
      <c r="G139" s="559" t="s">
        <v>31</v>
      </c>
      <c r="H139" s="445" t="s">
        <v>27</v>
      </c>
      <c r="I139" s="445" t="s">
        <v>27</v>
      </c>
      <c r="J139" s="445" t="s">
        <v>27</v>
      </c>
      <c r="K139" s="557" t="s">
        <v>27</v>
      </c>
    </row>
    <row r="140" spans="1:11" ht="39">
      <c r="A140" s="558" t="s">
        <v>76</v>
      </c>
      <c r="B140" s="559" t="s">
        <v>51</v>
      </c>
      <c r="C140" s="559">
        <v>206844</v>
      </c>
      <c r="D140" s="560">
        <v>40827</v>
      </c>
      <c r="E140" s="561">
        <v>395560</v>
      </c>
      <c r="F140" s="559" t="s">
        <v>87</v>
      </c>
      <c r="G140" s="559" t="s">
        <v>31</v>
      </c>
      <c r="H140" s="445" t="s">
        <v>27</v>
      </c>
      <c r="I140" s="445" t="s">
        <v>27</v>
      </c>
      <c r="J140" s="445" t="s">
        <v>27</v>
      </c>
      <c r="K140" s="557" t="s">
        <v>27</v>
      </c>
    </row>
    <row r="141" spans="1:11" ht="39">
      <c r="A141" s="558" t="s">
        <v>76</v>
      </c>
      <c r="B141" s="559" t="s">
        <v>51</v>
      </c>
      <c r="C141" s="559">
        <v>206845</v>
      </c>
      <c r="D141" s="560">
        <v>40827</v>
      </c>
      <c r="E141" s="561">
        <v>395560</v>
      </c>
      <c r="F141" s="559" t="s">
        <v>87</v>
      </c>
      <c r="G141" s="559" t="s">
        <v>31</v>
      </c>
      <c r="H141" s="445" t="s">
        <v>27</v>
      </c>
      <c r="I141" s="445" t="s">
        <v>27</v>
      </c>
      <c r="J141" s="445" t="s">
        <v>27</v>
      </c>
      <c r="K141" s="557" t="s">
        <v>27</v>
      </c>
    </row>
    <row r="142" spans="1:11" ht="39">
      <c r="A142" s="558" t="s">
        <v>76</v>
      </c>
      <c r="B142" s="559" t="s">
        <v>51</v>
      </c>
      <c r="C142" s="559">
        <v>206846</v>
      </c>
      <c r="D142" s="560">
        <v>40827</v>
      </c>
      <c r="E142" s="561">
        <v>395560</v>
      </c>
      <c r="F142" s="559" t="s">
        <v>87</v>
      </c>
      <c r="G142" s="559" t="s">
        <v>31</v>
      </c>
      <c r="H142" s="445" t="s">
        <v>27</v>
      </c>
      <c r="I142" s="445" t="s">
        <v>27</v>
      </c>
      <c r="J142" s="445" t="s">
        <v>27</v>
      </c>
      <c r="K142" s="557" t="s">
        <v>27</v>
      </c>
    </row>
    <row r="143" spans="1:11" ht="39">
      <c r="A143" s="558" t="s">
        <v>76</v>
      </c>
      <c r="B143" s="559" t="s">
        <v>51</v>
      </c>
      <c r="C143" s="559">
        <v>206847</v>
      </c>
      <c r="D143" s="560">
        <v>40827</v>
      </c>
      <c r="E143" s="561">
        <v>395560</v>
      </c>
      <c r="F143" s="559" t="s">
        <v>87</v>
      </c>
      <c r="G143" s="559" t="s">
        <v>31</v>
      </c>
      <c r="H143" s="445" t="s">
        <v>27</v>
      </c>
      <c r="I143" s="445" t="s">
        <v>27</v>
      </c>
      <c r="J143" s="445" t="s">
        <v>27</v>
      </c>
      <c r="K143" s="557" t="s">
        <v>27</v>
      </c>
    </row>
    <row r="144" spans="1:11" ht="26.25">
      <c r="A144" s="558" t="s">
        <v>76</v>
      </c>
      <c r="B144" s="559" t="s">
        <v>51</v>
      </c>
      <c r="C144" s="559">
        <v>206850</v>
      </c>
      <c r="D144" s="560">
        <v>40827</v>
      </c>
      <c r="E144" s="561">
        <v>292366</v>
      </c>
      <c r="F144" s="559" t="s">
        <v>77</v>
      </c>
      <c r="G144" s="559" t="s">
        <v>31</v>
      </c>
      <c r="H144" s="445" t="s">
        <v>27</v>
      </c>
      <c r="I144" s="445" t="s">
        <v>27</v>
      </c>
      <c r="J144" s="445" t="s">
        <v>27</v>
      </c>
      <c r="K144" s="557" t="s">
        <v>27</v>
      </c>
    </row>
    <row r="145" spans="1:11" ht="26.25">
      <c r="A145" s="558" t="s">
        <v>76</v>
      </c>
      <c r="B145" s="559" t="s">
        <v>51</v>
      </c>
      <c r="C145" s="559">
        <v>206851</v>
      </c>
      <c r="D145" s="560">
        <v>40827</v>
      </c>
      <c r="E145" s="561">
        <v>292366</v>
      </c>
      <c r="F145" s="559" t="s">
        <v>77</v>
      </c>
      <c r="G145" s="559" t="s">
        <v>31</v>
      </c>
      <c r="H145" s="445" t="s">
        <v>27</v>
      </c>
      <c r="I145" s="445" t="s">
        <v>27</v>
      </c>
      <c r="J145" s="445" t="s">
        <v>27</v>
      </c>
      <c r="K145" s="557" t="s">
        <v>27</v>
      </c>
    </row>
    <row r="146" spans="1:11" ht="26.25">
      <c r="A146" s="558" t="s">
        <v>76</v>
      </c>
      <c r="B146" s="559" t="s">
        <v>51</v>
      </c>
      <c r="C146" s="559">
        <v>206853</v>
      </c>
      <c r="D146" s="560">
        <v>40827</v>
      </c>
      <c r="E146" s="561">
        <v>292366</v>
      </c>
      <c r="F146" s="559" t="s">
        <v>77</v>
      </c>
      <c r="G146" s="559" t="s">
        <v>31</v>
      </c>
      <c r="H146" s="445" t="s">
        <v>27</v>
      </c>
      <c r="I146" s="445" t="s">
        <v>27</v>
      </c>
      <c r="J146" s="445" t="s">
        <v>27</v>
      </c>
      <c r="K146" s="557" t="s">
        <v>27</v>
      </c>
    </row>
    <row r="147" spans="1:11" ht="26.25">
      <c r="A147" s="558" t="s">
        <v>76</v>
      </c>
      <c r="B147" s="559" t="s">
        <v>51</v>
      </c>
      <c r="C147" s="559">
        <v>206854</v>
      </c>
      <c r="D147" s="560">
        <v>40827</v>
      </c>
      <c r="E147" s="561">
        <v>292366</v>
      </c>
      <c r="F147" s="559" t="s">
        <v>77</v>
      </c>
      <c r="G147" s="559" t="s">
        <v>31</v>
      </c>
      <c r="H147" s="445" t="s">
        <v>27</v>
      </c>
      <c r="I147" s="445" t="s">
        <v>27</v>
      </c>
      <c r="J147" s="445" t="s">
        <v>27</v>
      </c>
      <c r="K147" s="557" t="s">
        <v>27</v>
      </c>
    </row>
    <row r="148" spans="1:11">
      <c r="A148" s="558" t="s">
        <v>76</v>
      </c>
      <c r="B148" s="559" t="s">
        <v>38</v>
      </c>
      <c r="C148" s="559">
        <v>2023103</v>
      </c>
      <c r="D148" s="560">
        <v>42076</v>
      </c>
      <c r="E148" s="561">
        <v>800000</v>
      </c>
      <c r="F148" s="559" t="s">
        <v>80</v>
      </c>
      <c r="G148" s="559" t="s">
        <v>31</v>
      </c>
      <c r="H148" s="445" t="s">
        <v>27</v>
      </c>
      <c r="I148" s="445" t="s">
        <v>27</v>
      </c>
      <c r="J148" s="445" t="s">
        <v>27</v>
      </c>
      <c r="K148" s="557" t="s">
        <v>27</v>
      </c>
    </row>
    <row r="149" spans="1:11">
      <c r="A149" s="558" t="s">
        <v>76</v>
      </c>
      <c r="B149" s="559" t="s">
        <v>38</v>
      </c>
      <c r="C149" s="559">
        <v>2023104</v>
      </c>
      <c r="D149" s="560">
        <v>42076</v>
      </c>
      <c r="E149" s="561">
        <v>800000</v>
      </c>
      <c r="F149" s="559" t="s">
        <v>80</v>
      </c>
      <c r="G149" s="559" t="s">
        <v>31</v>
      </c>
      <c r="H149" s="445" t="s">
        <v>27</v>
      </c>
      <c r="I149" s="445" t="s">
        <v>27</v>
      </c>
      <c r="J149" s="445" t="s">
        <v>27</v>
      </c>
      <c r="K149" s="557" t="s">
        <v>27</v>
      </c>
    </row>
    <row r="150" spans="1:11">
      <c r="A150" s="558" t="s">
        <v>76</v>
      </c>
      <c r="B150" s="559" t="s">
        <v>38</v>
      </c>
      <c r="C150" s="559">
        <v>2023105</v>
      </c>
      <c r="D150" s="560">
        <v>42076</v>
      </c>
      <c r="E150" s="561">
        <v>800000</v>
      </c>
      <c r="F150" s="559" t="s">
        <v>80</v>
      </c>
      <c r="G150" s="559" t="s">
        <v>31</v>
      </c>
      <c r="H150" s="445" t="s">
        <v>27</v>
      </c>
      <c r="I150" s="445" t="s">
        <v>27</v>
      </c>
      <c r="J150" s="445" t="s">
        <v>27</v>
      </c>
      <c r="K150" s="557" t="s">
        <v>27</v>
      </c>
    </row>
    <row r="151" spans="1:11">
      <c r="A151" s="558" t="s">
        <v>76</v>
      </c>
      <c r="B151" s="559" t="s">
        <v>38</v>
      </c>
      <c r="C151" s="559">
        <v>2023106</v>
      </c>
      <c r="D151" s="560">
        <v>42076</v>
      </c>
      <c r="E151" s="561">
        <v>800000</v>
      </c>
      <c r="F151" s="559" t="s">
        <v>80</v>
      </c>
      <c r="G151" s="559" t="s">
        <v>31</v>
      </c>
      <c r="H151" s="445" t="s">
        <v>27</v>
      </c>
      <c r="I151" s="445" t="s">
        <v>27</v>
      </c>
      <c r="J151" s="445" t="s">
        <v>27</v>
      </c>
      <c r="K151" s="557" t="s">
        <v>27</v>
      </c>
    </row>
    <row r="152" spans="1:11">
      <c r="A152" s="558" t="s">
        <v>76</v>
      </c>
      <c r="B152" s="559" t="s">
        <v>38</v>
      </c>
      <c r="C152" s="559">
        <v>2023107</v>
      </c>
      <c r="D152" s="560">
        <v>42076</v>
      </c>
      <c r="E152" s="561">
        <v>800000</v>
      </c>
      <c r="F152" s="559" t="s">
        <v>80</v>
      </c>
      <c r="G152" s="559" t="s">
        <v>31</v>
      </c>
      <c r="H152" s="445" t="s">
        <v>27</v>
      </c>
      <c r="I152" s="445" t="s">
        <v>27</v>
      </c>
      <c r="J152" s="445" t="s">
        <v>27</v>
      </c>
      <c r="K152" s="557" t="s">
        <v>27</v>
      </c>
    </row>
    <row r="153" spans="1:11" ht="39">
      <c r="A153" s="558" t="s">
        <v>76</v>
      </c>
      <c r="B153" s="559" t="s">
        <v>88</v>
      </c>
      <c r="C153" s="559">
        <v>2023239</v>
      </c>
      <c r="D153" s="560">
        <v>42083</v>
      </c>
      <c r="E153" s="561">
        <v>371200</v>
      </c>
      <c r="F153" s="559" t="s">
        <v>89</v>
      </c>
      <c r="G153" s="559" t="s">
        <v>31</v>
      </c>
      <c r="H153" s="445" t="s">
        <v>27</v>
      </c>
      <c r="I153" s="445" t="s">
        <v>27</v>
      </c>
      <c r="J153" s="445" t="s">
        <v>27</v>
      </c>
      <c r="K153" s="557" t="s">
        <v>27</v>
      </c>
    </row>
    <row r="154" spans="1:11">
      <c r="A154" s="558" t="s">
        <v>76</v>
      </c>
      <c r="B154" s="559" t="s">
        <v>88</v>
      </c>
      <c r="C154" s="559">
        <v>2023389</v>
      </c>
      <c r="D154" s="560">
        <v>42129</v>
      </c>
      <c r="E154" s="561">
        <v>1892200</v>
      </c>
      <c r="F154" s="559" t="s">
        <v>90</v>
      </c>
      <c r="G154" s="559" t="s">
        <v>31</v>
      </c>
      <c r="H154" s="445" t="s">
        <v>27</v>
      </c>
      <c r="I154" s="445" t="s">
        <v>27</v>
      </c>
      <c r="J154" s="445" t="s">
        <v>27</v>
      </c>
      <c r="K154" s="557" t="s">
        <v>27</v>
      </c>
    </row>
    <row r="155" spans="1:11">
      <c r="A155" s="558" t="s">
        <v>76</v>
      </c>
      <c r="B155" s="559" t="s">
        <v>88</v>
      </c>
      <c r="C155" s="559">
        <v>2023390</v>
      </c>
      <c r="D155" s="560">
        <v>42129</v>
      </c>
      <c r="E155" s="561">
        <v>1892200</v>
      </c>
      <c r="F155" s="559" t="s">
        <v>90</v>
      </c>
      <c r="G155" s="559" t="s">
        <v>31</v>
      </c>
      <c r="H155" s="445" t="s">
        <v>27</v>
      </c>
      <c r="I155" s="445" t="s">
        <v>27</v>
      </c>
      <c r="J155" s="445" t="s">
        <v>27</v>
      </c>
      <c r="K155" s="557" t="s">
        <v>27</v>
      </c>
    </row>
    <row r="156" spans="1:11" ht="26.25">
      <c r="A156" s="558" t="s">
        <v>76</v>
      </c>
      <c r="B156" s="559" t="s">
        <v>91</v>
      </c>
      <c r="C156" s="559">
        <v>2023785</v>
      </c>
      <c r="D156" s="560">
        <v>43217</v>
      </c>
      <c r="E156" s="561">
        <v>684250</v>
      </c>
      <c r="F156" s="559" t="s">
        <v>92</v>
      </c>
      <c r="G156" s="559" t="s">
        <v>31</v>
      </c>
      <c r="H156" s="445" t="s">
        <v>27</v>
      </c>
      <c r="I156" s="445" t="s">
        <v>27</v>
      </c>
      <c r="J156" s="445" t="s">
        <v>27</v>
      </c>
      <c r="K156" s="557" t="s">
        <v>27</v>
      </c>
    </row>
    <row r="157" spans="1:11" ht="26.25">
      <c r="A157" s="558" t="s">
        <v>76</v>
      </c>
      <c r="B157" s="559" t="s">
        <v>93</v>
      </c>
      <c r="C157" s="559">
        <v>2024461</v>
      </c>
      <c r="D157" s="560">
        <v>44883</v>
      </c>
      <c r="E157" s="561">
        <v>1150001</v>
      </c>
      <c r="F157" s="559" t="s">
        <v>94</v>
      </c>
      <c r="G157" s="559" t="s">
        <v>31</v>
      </c>
      <c r="H157" s="445" t="s">
        <v>27</v>
      </c>
      <c r="I157" s="445" t="s">
        <v>27</v>
      </c>
      <c r="J157" s="445" t="s">
        <v>27</v>
      </c>
      <c r="K157" s="557" t="s">
        <v>27</v>
      </c>
    </row>
    <row r="158" spans="1:11">
      <c r="A158" s="558" t="s">
        <v>76</v>
      </c>
      <c r="B158" s="559" t="s">
        <v>38</v>
      </c>
      <c r="C158" s="559">
        <v>2024464</v>
      </c>
      <c r="D158" s="560">
        <v>44893</v>
      </c>
      <c r="E158" s="561">
        <v>1117638</v>
      </c>
      <c r="F158" s="559" t="s">
        <v>80</v>
      </c>
      <c r="G158" s="559" t="s">
        <v>31</v>
      </c>
      <c r="H158" s="445" t="s">
        <v>27</v>
      </c>
      <c r="I158" s="445" t="s">
        <v>27</v>
      </c>
      <c r="J158" s="445" t="s">
        <v>27</v>
      </c>
      <c r="K158" s="557" t="s">
        <v>27</v>
      </c>
    </row>
    <row r="159" spans="1:11">
      <c r="A159" s="558" t="s">
        <v>76</v>
      </c>
      <c r="B159" s="559" t="s">
        <v>38</v>
      </c>
      <c r="C159" s="559">
        <v>2024465</v>
      </c>
      <c r="D159" s="560">
        <v>44893</v>
      </c>
      <c r="E159" s="561">
        <v>1117639</v>
      </c>
      <c r="F159" s="559" t="s">
        <v>80</v>
      </c>
      <c r="G159" s="559" t="s">
        <v>31</v>
      </c>
      <c r="H159" s="445" t="s">
        <v>27</v>
      </c>
      <c r="I159" s="445" t="s">
        <v>27</v>
      </c>
      <c r="J159" s="445" t="s">
        <v>27</v>
      </c>
      <c r="K159" s="557" t="s">
        <v>27</v>
      </c>
    </row>
    <row r="160" spans="1:11">
      <c r="A160" s="558" t="s">
        <v>95</v>
      </c>
      <c r="B160" s="559" t="s">
        <v>88</v>
      </c>
      <c r="C160" s="559">
        <v>2024459</v>
      </c>
      <c r="D160" s="560">
        <v>44798</v>
      </c>
      <c r="E160" s="561">
        <v>830400</v>
      </c>
      <c r="F160" s="559" t="s">
        <v>95</v>
      </c>
      <c r="G160" s="559" t="s">
        <v>31</v>
      </c>
      <c r="H160" s="445" t="s">
        <v>27</v>
      </c>
      <c r="I160" s="445" t="s">
        <v>27</v>
      </c>
      <c r="J160" s="445" t="s">
        <v>27</v>
      </c>
      <c r="K160" s="557" t="s">
        <v>27</v>
      </c>
    </row>
    <row r="161" spans="1:11">
      <c r="A161" s="558" t="s">
        <v>95</v>
      </c>
      <c r="B161" s="559" t="s">
        <v>88</v>
      </c>
      <c r="C161" s="559">
        <v>2024460</v>
      </c>
      <c r="D161" s="560">
        <v>44798</v>
      </c>
      <c r="E161" s="561">
        <v>124176000</v>
      </c>
      <c r="F161" s="559" t="s">
        <v>95</v>
      </c>
      <c r="G161" s="559" t="s">
        <v>31</v>
      </c>
      <c r="H161" s="445" t="s">
        <v>27</v>
      </c>
      <c r="I161" s="445" t="s">
        <v>27</v>
      </c>
      <c r="J161" s="445" t="s">
        <v>27</v>
      </c>
      <c r="K161" s="557" t="s">
        <v>27</v>
      </c>
    </row>
    <row r="162" spans="1:11">
      <c r="A162" s="206" t="s">
        <v>96</v>
      </c>
      <c r="B162" s="445" t="s">
        <v>27</v>
      </c>
      <c r="C162" s="445" t="s">
        <v>27</v>
      </c>
      <c r="D162" s="444" t="s">
        <v>27</v>
      </c>
      <c r="E162" s="445" t="s">
        <v>27</v>
      </c>
      <c r="F162" s="445" t="s">
        <v>27</v>
      </c>
      <c r="G162" s="445" t="s">
        <v>27</v>
      </c>
      <c r="H162" s="445" t="s">
        <v>27</v>
      </c>
      <c r="I162" s="445" t="s">
        <v>27</v>
      </c>
      <c r="J162" s="445" t="s">
        <v>27</v>
      </c>
      <c r="K162" s="557" t="s">
        <v>27</v>
      </c>
    </row>
    <row r="163" spans="1:11" ht="45">
      <c r="A163" s="558" t="s">
        <v>97</v>
      </c>
      <c r="B163" s="559" t="s">
        <v>83</v>
      </c>
      <c r="C163" s="559">
        <v>200425</v>
      </c>
      <c r="D163" s="560">
        <v>37642</v>
      </c>
      <c r="E163" s="561">
        <v>32470000</v>
      </c>
      <c r="F163" s="559" t="s">
        <v>98</v>
      </c>
      <c r="G163" s="207" t="s">
        <v>31</v>
      </c>
      <c r="H163" s="525" t="s">
        <v>27</v>
      </c>
      <c r="I163" s="445" t="s">
        <v>27</v>
      </c>
      <c r="J163" s="445" t="s">
        <v>32</v>
      </c>
      <c r="K163" s="445" t="s">
        <v>27</v>
      </c>
    </row>
    <row r="164" spans="1:11" ht="45">
      <c r="A164" s="558" t="s">
        <v>97</v>
      </c>
      <c r="B164" s="559" t="s">
        <v>81</v>
      </c>
      <c r="C164" s="559">
        <v>200426</v>
      </c>
      <c r="D164" s="560">
        <v>40177</v>
      </c>
      <c r="E164" s="561">
        <v>38400000</v>
      </c>
      <c r="F164" s="559" t="s">
        <v>98</v>
      </c>
      <c r="G164" s="207" t="s">
        <v>31</v>
      </c>
      <c r="H164" s="525" t="s">
        <v>27</v>
      </c>
      <c r="I164" s="445" t="s">
        <v>27</v>
      </c>
      <c r="J164" s="445" t="s">
        <v>32</v>
      </c>
      <c r="K164" s="557" t="s">
        <v>27</v>
      </c>
    </row>
    <row r="165" spans="1:11" ht="45">
      <c r="A165" s="558" t="s">
        <v>97</v>
      </c>
      <c r="B165" s="559" t="s">
        <v>99</v>
      </c>
      <c r="C165" s="559">
        <v>200427</v>
      </c>
      <c r="D165" s="560">
        <v>39105</v>
      </c>
      <c r="E165" s="561">
        <v>47100000</v>
      </c>
      <c r="F165" s="559" t="s">
        <v>100</v>
      </c>
      <c r="G165" s="207" t="s">
        <v>31</v>
      </c>
      <c r="H165" s="525" t="s">
        <v>27</v>
      </c>
      <c r="I165" s="445" t="s">
        <v>27</v>
      </c>
      <c r="J165" s="445" t="s">
        <v>32</v>
      </c>
      <c r="K165" s="557" t="s">
        <v>27</v>
      </c>
    </row>
    <row r="166" spans="1:11" ht="45">
      <c r="A166" s="558" t="s">
        <v>97</v>
      </c>
      <c r="B166" s="559" t="s">
        <v>101</v>
      </c>
      <c r="C166" s="559">
        <v>200040</v>
      </c>
      <c r="D166" s="560">
        <v>39706</v>
      </c>
      <c r="E166" s="561">
        <v>37000000</v>
      </c>
      <c r="F166" s="559" t="s">
        <v>102</v>
      </c>
      <c r="G166" s="207" t="s">
        <v>31</v>
      </c>
      <c r="H166" s="525" t="s">
        <v>27</v>
      </c>
      <c r="I166" s="445" t="s">
        <v>27</v>
      </c>
      <c r="J166" s="445" t="s">
        <v>32</v>
      </c>
      <c r="K166" s="557" t="s">
        <v>27</v>
      </c>
    </row>
    <row r="167" spans="1:11" ht="45">
      <c r="A167" s="558" t="s">
        <v>97</v>
      </c>
      <c r="B167" s="559" t="s">
        <v>103</v>
      </c>
      <c r="C167" s="559">
        <v>2023579</v>
      </c>
      <c r="D167" s="560">
        <v>42773</v>
      </c>
      <c r="E167" s="561">
        <v>174166500</v>
      </c>
      <c r="F167" s="559" t="s">
        <v>102</v>
      </c>
      <c r="G167" s="207" t="s">
        <v>31</v>
      </c>
      <c r="H167" s="525" t="s">
        <v>27</v>
      </c>
      <c r="I167" s="445" t="s">
        <v>27</v>
      </c>
      <c r="J167" s="445" t="s">
        <v>32</v>
      </c>
      <c r="K167" s="557" t="s">
        <v>27</v>
      </c>
    </row>
    <row r="168" spans="1:11">
      <c r="A168" s="206" t="s">
        <v>104</v>
      </c>
      <c r="B168" s="445" t="s">
        <v>27</v>
      </c>
      <c r="C168" s="445" t="s">
        <v>27</v>
      </c>
      <c r="D168" s="444" t="s">
        <v>27</v>
      </c>
      <c r="E168" s="445" t="s">
        <v>27</v>
      </c>
      <c r="F168" s="445" t="s">
        <v>27</v>
      </c>
      <c r="G168" s="562" t="s">
        <v>27</v>
      </c>
      <c r="H168" s="445" t="s">
        <v>27</v>
      </c>
      <c r="I168" s="445" t="s">
        <v>27</v>
      </c>
      <c r="J168" s="445" t="s">
        <v>27</v>
      </c>
      <c r="K168" s="557" t="s">
        <v>27</v>
      </c>
    </row>
    <row r="169" spans="1:11">
      <c r="A169" s="558" t="s">
        <v>105</v>
      </c>
      <c r="B169" s="559" t="s">
        <v>106</v>
      </c>
      <c r="C169" s="559">
        <v>2021081</v>
      </c>
      <c r="D169" s="560">
        <v>41010</v>
      </c>
      <c r="E169" s="561">
        <v>1919402</v>
      </c>
      <c r="F169" s="559" t="s">
        <v>107</v>
      </c>
      <c r="G169" s="559" t="s">
        <v>31</v>
      </c>
      <c r="H169" s="445" t="s">
        <v>27</v>
      </c>
      <c r="I169" s="445" t="s">
        <v>27</v>
      </c>
      <c r="J169" s="445" t="s">
        <v>27</v>
      </c>
      <c r="K169" s="557" t="s">
        <v>27</v>
      </c>
    </row>
    <row r="170" spans="1:11">
      <c r="A170" s="558" t="s">
        <v>105</v>
      </c>
      <c r="B170" s="559" t="s">
        <v>91</v>
      </c>
      <c r="C170" s="559">
        <v>2021083</v>
      </c>
      <c r="D170" s="560">
        <v>41010</v>
      </c>
      <c r="E170" s="561">
        <v>2364325</v>
      </c>
      <c r="F170" s="559" t="s">
        <v>108</v>
      </c>
      <c r="G170" s="559" t="s">
        <v>31</v>
      </c>
      <c r="H170" s="445" t="s">
        <v>27</v>
      </c>
      <c r="I170" s="445" t="s">
        <v>27</v>
      </c>
      <c r="J170" s="445" t="s">
        <v>27</v>
      </c>
      <c r="K170" s="557" t="s">
        <v>27</v>
      </c>
    </row>
    <row r="171" spans="1:11">
      <c r="A171" s="558" t="s">
        <v>105</v>
      </c>
      <c r="B171" s="559" t="s">
        <v>38</v>
      </c>
      <c r="C171" s="559">
        <v>200336</v>
      </c>
      <c r="D171" s="560">
        <v>39217</v>
      </c>
      <c r="E171" s="561">
        <v>2313863</v>
      </c>
      <c r="F171" s="559" t="s">
        <v>108</v>
      </c>
      <c r="G171" s="559" t="s">
        <v>31</v>
      </c>
      <c r="H171" s="445" t="s">
        <v>27</v>
      </c>
      <c r="I171" s="445" t="s">
        <v>27</v>
      </c>
      <c r="J171" s="445" t="s">
        <v>27</v>
      </c>
      <c r="K171" s="557" t="s">
        <v>27</v>
      </c>
    </row>
    <row r="172" spans="1:11">
      <c r="A172" s="558" t="s">
        <v>105</v>
      </c>
      <c r="B172" s="559" t="s">
        <v>88</v>
      </c>
      <c r="C172" s="559">
        <v>200290</v>
      </c>
      <c r="D172" s="560">
        <v>37278</v>
      </c>
      <c r="E172" s="561">
        <v>365033</v>
      </c>
      <c r="F172" s="559" t="s">
        <v>109</v>
      </c>
      <c r="G172" s="559" t="s">
        <v>31</v>
      </c>
      <c r="H172" s="445" t="s">
        <v>27</v>
      </c>
      <c r="I172" s="445" t="s">
        <v>27</v>
      </c>
      <c r="J172" s="445" t="s">
        <v>27</v>
      </c>
      <c r="K172" s="557" t="s">
        <v>27</v>
      </c>
    </row>
    <row r="173" spans="1:11">
      <c r="A173" s="558" t="s">
        <v>105</v>
      </c>
      <c r="B173" s="559" t="s">
        <v>88</v>
      </c>
      <c r="C173" s="559">
        <v>200291</v>
      </c>
      <c r="D173" s="560">
        <v>39437</v>
      </c>
      <c r="E173" s="561">
        <v>18339757</v>
      </c>
      <c r="F173" s="559" t="s">
        <v>110</v>
      </c>
      <c r="G173" s="559" t="s">
        <v>31</v>
      </c>
      <c r="H173" s="445" t="s">
        <v>27</v>
      </c>
      <c r="I173" s="445" t="s">
        <v>27</v>
      </c>
      <c r="J173" s="445" t="s">
        <v>27</v>
      </c>
      <c r="K173" s="557" t="s">
        <v>27</v>
      </c>
    </row>
    <row r="174" spans="1:11">
      <c r="A174" s="558" t="s">
        <v>105</v>
      </c>
      <c r="B174" s="559" t="s">
        <v>88</v>
      </c>
      <c r="C174" s="559">
        <v>200268</v>
      </c>
      <c r="D174" s="560">
        <v>39435</v>
      </c>
      <c r="E174" s="561">
        <v>580000</v>
      </c>
      <c r="F174" s="559" t="s">
        <v>109</v>
      </c>
      <c r="G174" s="559" t="s">
        <v>31</v>
      </c>
      <c r="H174" s="445" t="s">
        <v>27</v>
      </c>
      <c r="I174" s="445" t="s">
        <v>27</v>
      </c>
      <c r="J174" s="445" t="s">
        <v>27</v>
      </c>
      <c r="K174" s="557" t="s">
        <v>27</v>
      </c>
    </row>
    <row r="175" spans="1:11">
      <c r="A175" s="558" t="s">
        <v>105</v>
      </c>
      <c r="B175" s="559" t="s">
        <v>106</v>
      </c>
      <c r="C175" s="559">
        <v>200156</v>
      </c>
      <c r="D175" s="560">
        <v>40197</v>
      </c>
      <c r="E175" s="561">
        <v>2122183</v>
      </c>
      <c r="F175" s="559" t="s">
        <v>107</v>
      </c>
      <c r="G175" s="559" t="s">
        <v>31</v>
      </c>
      <c r="H175" s="445" t="s">
        <v>27</v>
      </c>
      <c r="I175" s="445" t="s">
        <v>27</v>
      </c>
      <c r="J175" s="445" t="s">
        <v>27</v>
      </c>
      <c r="K175" s="557" t="s">
        <v>27</v>
      </c>
    </row>
    <row r="176" spans="1:11">
      <c r="A176" s="558" t="s">
        <v>105</v>
      </c>
      <c r="B176" s="559" t="s">
        <v>40</v>
      </c>
      <c r="C176" s="559">
        <v>200118</v>
      </c>
      <c r="D176" s="560">
        <v>40197</v>
      </c>
      <c r="E176" s="561">
        <v>1839364</v>
      </c>
      <c r="F176" s="559" t="s">
        <v>107</v>
      </c>
      <c r="G176" s="559" t="s">
        <v>31</v>
      </c>
      <c r="H176" s="445" t="s">
        <v>27</v>
      </c>
      <c r="I176" s="445" t="s">
        <v>27</v>
      </c>
      <c r="J176" s="445" t="s">
        <v>27</v>
      </c>
      <c r="K176" s="557" t="s">
        <v>27</v>
      </c>
    </row>
    <row r="177" spans="1:11">
      <c r="A177" s="558" t="s">
        <v>105</v>
      </c>
      <c r="B177" s="559" t="s">
        <v>111</v>
      </c>
      <c r="C177" s="559">
        <v>200148</v>
      </c>
      <c r="D177" s="560">
        <v>40197</v>
      </c>
      <c r="E177" s="561">
        <v>2162857</v>
      </c>
      <c r="F177" s="559" t="s">
        <v>107</v>
      </c>
      <c r="G177" s="559" t="s">
        <v>31</v>
      </c>
      <c r="H177" s="445" t="s">
        <v>27</v>
      </c>
      <c r="I177" s="445" t="s">
        <v>27</v>
      </c>
      <c r="J177" s="445" t="s">
        <v>27</v>
      </c>
      <c r="K177" s="557" t="s">
        <v>27</v>
      </c>
    </row>
    <row r="178" spans="1:11">
      <c r="A178" s="558" t="s">
        <v>105</v>
      </c>
      <c r="B178" s="559" t="s">
        <v>112</v>
      </c>
      <c r="C178" s="559">
        <v>200130</v>
      </c>
      <c r="D178" s="560">
        <v>40197</v>
      </c>
      <c r="E178" s="561">
        <v>1778092</v>
      </c>
      <c r="F178" s="559" t="s">
        <v>107</v>
      </c>
      <c r="G178" s="559" t="s">
        <v>31</v>
      </c>
      <c r="H178" s="445" t="s">
        <v>27</v>
      </c>
      <c r="I178" s="445" t="s">
        <v>27</v>
      </c>
      <c r="J178" s="445" t="s">
        <v>27</v>
      </c>
      <c r="K178" s="557" t="s">
        <v>27</v>
      </c>
    </row>
    <row r="179" spans="1:11">
      <c r="A179" s="558" t="s">
        <v>105</v>
      </c>
      <c r="B179" s="559" t="s">
        <v>113</v>
      </c>
      <c r="C179" s="559">
        <v>200128</v>
      </c>
      <c r="D179" s="560">
        <v>40297</v>
      </c>
      <c r="E179" s="561">
        <v>3229186</v>
      </c>
      <c r="F179" s="559" t="s">
        <v>107</v>
      </c>
      <c r="G179" s="559" t="s">
        <v>31</v>
      </c>
      <c r="H179" s="445" t="s">
        <v>27</v>
      </c>
      <c r="I179" s="445" t="s">
        <v>27</v>
      </c>
      <c r="J179" s="445" t="s">
        <v>27</v>
      </c>
      <c r="K179" s="557" t="s">
        <v>27</v>
      </c>
    </row>
    <row r="180" spans="1:11">
      <c r="A180" s="558" t="s">
        <v>105</v>
      </c>
      <c r="B180" s="559" t="s">
        <v>114</v>
      </c>
      <c r="C180" s="559">
        <v>200159</v>
      </c>
      <c r="D180" s="560">
        <v>40297</v>
      </c>
      <c r="E180" s="561">
        <v>2536873</v>
      </c>
      <c r="F180" s="559" t="s">
        <v>107</v>
      </c>
      <c r="G180" s="559" t="s">
        <v>31</v>
      </c>
      <c r="H180" s="445" t="s">
        <v>27</v>
      </c>
      <c r="I180" s="445" t="s">
        <v>27</v>
      </c>
      <c r="J180" s="445" t="s">
        <v>27</v>
      </c>
      <c r="K180" s="557" t="s">
        <v>27</v>
      </c>
    </row>
    <row r="181" spans="1:11">
      <c r="A181" s="558" t="s">
        <v>105</v>
      </c>
      <c r="B181" s="559" t="s">
        <v>115</v>
      </c>
      <c r="C181" s="559">
        <v>200032</v>
      </c>
      <c r="D181" s="560">
        <v>39806</v>
      </c>
      <c r="E181" s="561">
        <v>3598005</v>
      </c>
      <c r="F181" s="559" t="s">
        <v>108</v>
      </c>
      <c r="G181" s="559" t="s">
        <v>31</v>
      </c>
      <c r="H181" s="445" t="s">
        <v>27</v>
      </c>
      <c r="I181" s="445" t="s">
        <v>27</v>
      </c>
      <c r="J181" s="445" t="s">
        <v>27</v>
      </c>
      <c r="K181" s="557" t="s">
        <v>27</v>
      </c>
    </row>
    <row r="182" spans="1:11">
      <c r="A182" s="558" t="s">
        <v>105</v>
      </c>
      <c r="B182" s="559" t="s">
        <v>116</v>
      </c>
      <c r="C182" s="559">
        <v>200044</v>
      </c>
      <c r="D182" s="560">
        <v>39806</v>
      </c>
      <c r="E182" s="561">
        <v>3598005</v>
      </c>
      <c r="F182" s="559" t="s">
        <v>108</v>
      </c>
      <c r="G182" s="559" t="s">
        <v>31</v>
      </c>
      <c r="H182" s="445" t="s">
        <v>27</v>
      </c>
      <c r="I182" s="445" t="s">
        <v>27</v>
      </c>
      <c r="J182" s="445" t="s">
        <v>27</v>
      </c>
      <c r="K182" s="557" t="s">
        <v>27</v>
      </c>
    </row>
    <row r="183" spans="1:11">
      <c r="A183" s="558" t="s">
        <v>105</v>
      </c>
      <c r="B183" s="559" t="s">
        <v>117</v>
      </c>
      <c r="C183" s="559">
        <v>2021330</v>
      </c>
      <c r="D183" s="560">
        <v>41481</v>
      </c>
      <c r="E183" s="561">
        <v>2155507</v>
      </c>
      <c r="F183" s="559" t="s">
        <v>107</v>
      </c>
      <c r="G183" s="559" t="s">
        <v>31</v>
      </c>
      <c r="H183" s="445" t="s">
        <v>27</v>
      </c>
      <c r="I183" s="445" t="s">
        <v>27</v>
      </c>
      <c r="J183" s="445" t="s">
        <v>27</v>
      </c>
      <c r="K183" s="557" t="s">
        <v>27</v>
      </c>
    </row>
    <row r="184" spans="1:11">
      <c r="A184" s="558" t="s">
        <v>105</v>
      </c>
      <c r="B184" s="559" t="s">
        <v>118</v>
      </c>
      <c r="C184" s="559">
        <v>2021332</v>
      </c>
      <c r="D184" s="560">
        <v>41481</v>
      </c>
      <c r="E184" s="561">
        <v>1615595</v>
      </c>
      <c r="F184" s="559" t="s">
        <v>107</v>
      </c>
      <c r="G184" s="559" t="s">
        <v>31</v>
      </c>
      <c r="H184" s="445" t="s">
        <v>27</v>
      </c>
      <c r="I184" s="445" t="s">
        <v>27</v>
      </c>
      <c r="J184" s="445" t="s">
        <v>27</v>
      </c>
      <c r="K184" s="557" t="s">
        <v>27</v>
      </c>
    </row>
    <row r="185" spans="1:11" ht="26.25">
      <c r="A185" s="558" t="s">
        <v>105</v>
      </c>
      <c r="B185" s="559" t="s">
        <v>106</v>
      </c>
      <c r="C185" s="559">
        <v>2021333</v>
      </c>
      <c r="D185" s="560">
        <v>41481</v>
      </c>
      <c r="E185" s="561">
        <v>1649472</v>
      </c>
      <c r="F185" s="559" t="s">
        <v>119</v>
      </c>
      <c r="G185" s="559" t="s">
        <v>31</v>
      </c>
      <c r="H185" s="445" t="s">
        <v>27</v>
      </c>
      <c r="I185" s="445" t="s">
        <v>27</v>
      </c>
      <c r="J185" s="445" t="s">
        <v>27</v>
      </c>
      <c r="K185" s="557" t="s">
        <v>27</v>
      </c>
    </row>
    <row r="186" spans="1:11">
      <c r="A186" s="558" t="s">
        <v>105</v>
      </c>
      <c r="B186" s="559" t="s">
        <v>120</v>
      </c>
      <c r="C186" s="559">
        <v>2023095</v>
      </c>
      <c r="D186" s="560">
        <v>42054</v>
      </c>
      <c r="E186" s="561">
        <v>2485800</v>
      </c>
      <c r="F186" s="559" t="s">
        <v>107</v>
      </c>
      <c r="G186" s="559" t="s">
        <v>31</v>
      </c>
      <c r="H186" s="445" t="s">
        <v>27</v>
      </c>
      <c r="I186" s="445" t="s">
        <v>27</v>
      </c>
      <c r="J186" s="445" t="s">
        <v>27</v>
      </c>
      <c r="K186" s="557" t="s">
        <v>27</v>
      </c>
    </row>
    <row r="187" spans="1:11">
      <c r="A187" s="558" t="s">
        <v>105</v>
      </c>
      <c r="B187" s="559" t="s">
        <v>121</v>
      </c>
      <c r="C187" s="559">
        <v>2023096</v>
      </c>
      <c r="D187" s="560">
        <v>42054</v>
      </c>
      <c r="E187" s="561">
        <v>2485800</v>
      </c>
      <c r="F187" s="559" t="s">
        <v>107</v>
      </c>
      <c r="G187" s="559" t="s">
        <v>31</v>
      </c>
      <c r="H187" s="445" t="s">
        <v>27</v>
      </c>
      <c r="I187" s="445" t="s">
        <v>27</v>
      </c>
      <c r="J187" s="445" t="s">
        <v>27</v>
      </c>
      <c r="K187" s="557" t="s">
        <v>27</v>
      </c>
    </row>
    <row r="188" spans="1:11">
      <c r="A188" s="558" t="s">
        <v>105</v>
      </c>
      <c r="B188" s="559" t="s">
        <v>122</v>
      </c>
      <c r="C188" s="559">
        <v>2023097</v>
      </c>
      <c r="D188" s="560">
        <v>42054</v>
      </c>
      <c r="E188" s="561">
        <v>2485800</v>
      </c>
      <c r="F188" s="559" t="s">
        <v>107</v>
      </c>
      <c r="G188" s="559" t="s">
        <v>31</v>
      </c>
      <c r="H188" s="445" t="s">
        <v>27</v>
      </c>
      <c r="I188" s="445" t="s">
        <v>27</v>
      </c>
      <c r="J188" s="445" t="s">
        <v>27</v>
      </c>
      <c r="K188" s="557" t="s">
        <v>27</v>
      </c>
    </row>
    <row r="189" spans="1:11" ht="26.25">
      <c r="A189" s="558" t="s">
        <v>105</v>
      </c>
      <c r="B189" s="559" t="s">
        <v>123</v>
      </c>
      <c r="C189" s="559">
        <v>2023364</v>
      </c>
      <c r="D189" s="560">
        <v>42129</v>
      </c>
      <c r="E189" s="561">
        <v>2360490</v>
      </c>
      <c r="F189" s="559" t="s">
        <v>119</v>
      </c>
      <c r="G189" s="559" t="s">
        <v>31</v>
      </c>
      <c r="H189" s="445" t="s">
        <v>27</v>
      </c>
      <c r="I189" s="445" t="s">
        <v>27</v>
      </c>
      <c r="J189" s="445" t="s">
        <v>27</v>
      </c>
      <c r="K189" s="557" t="s">
        <v>27</v>
      </c>
    </row>
    <row r="190" spans="1:11" ht="26.25">
      <c r="A190" s="558" t="s">
        <v>105</v>
      </c>
      <c r="B190" s="559" t="s">
        <v>88</v>
      </c>
      <c r="C190" s="559">
        <v>2023365</v>
      </c>
      <c r="D190" s="560">
        <v>42129</v>
      </c>
      <c r="E190" s="561">
        <v>2360490</v>
      </c>
      <c r="F190" s="559" t="s">
        <v>119</v>
      </c>
      <c r="G190" s="559" t="s">
        <v>31</v>
      </c>
      <c r="H190" s="445" t="s">
        <v>27</v>
      </c>
      <c r="I190" s="445" t="s">
        <v>27</v>
      </c>
      <c r="J190" s="445" t="s">
        <v>27</v>
      </c>
      <c r="K190" s="557" t="s">
        <v>27</v>
      </c>
    </row>
    <row r="191" spans="1:11" ht="26.25">
      <c r="A191" s="558" t="s">
        <v>105</v>
      </c>
      <c r="B191" s="559" t="s">
        <v>124</v>
      </c>
      <c r="C191" s="559">
        <v>2023367</v>
      </c>
      <c r="D191" s="560">
        <v>42129</v>
      </c>
      <c r="E191" s="561">
        <v>2360490</v>
      </c>
      <c r="F191" s="559" t="s">
        <v>119</v>
      </c>
      <c r="G191" s="559" t="s">
        <v>31</v>
      </c>
      <c r="H191" s="445" t="s">
        <v>27</v>
      </c>
      <c r="I191" s="445" t="s">
        <v>27</v>
      </c>
      <c r="J191" s="445" t="s">
        <v>27</v>
      </c>
      <c r="K191" s="557" t="s">
        <v>27</v>
      </c>
    </row>
    <row r="192" spans="1:11" ht="26.25">
      <c r="A192" s="558" t="s">
        <v>105</v>
      </c>
      <c r="B192" s="559" t="s">
        <v>125</v>
      </c>
      <c r="C192" s="559">
        <v>2023369</v>
      </c>
      <c r="D192" s="560">
        <v>42129</v>
      </c>
      <c r="E192" s="561">
        <v>2360490</v>
      </c>
      <c r="F192" s="559" t="s">
        <v>119</v>
      </c>
      <c r="G192" s="559" t="s">
        <v>31</v>
      </c>
      <c r="H192" s="445" t="s">
        <v>27</v>
      </c>
      <c r="I192" s="445" t="s">
        <v>27</v>
      </c>
      <c r="J192" s="445" t="s">
        <v>27</v>
      </c>
      <c r="K192" s="557" t="s">
        <v>27</v>
      </c>
    </row>
    <row r="193" spans="1:11" ht="26.25">
      <c r="A193" s="558" t="s">
        <v>105</v>
      </c>
      <c r="B193" s="559" t="s">
        <v>88</v>
      </c>
      <c r="C193" s="559">
        <v>2023370</v>
      </c>
      <c r="D193" s="560">
        <v>42129</v>
      </c>
      <c r="E193" s="561">
        <v>2360490</v>
      </c>
      <c r="F193" s="559" t="s">
        <v>119</v>
      </c>
      <c r="G193" s="559" t="s">
        <v>31</v>
      </c>
      <c r="H193" s="445" t="s">
        <v>27</v>
      </c>
      <c r="I193" s="445" t="s">
        <v>27</v>
      </c>
      <c r="J193" s="445" t="s">
        <v>27</v>
      </c>
      <c r="K193" s="557" t="s">
        <v>27</v>
      </c>
    </row>
    <row r="194" spans="1:11" ht="26.25">
      <c r="A194" s="558" t="s">
        <v>105</v>
      </c>
      <c r="B194" s="559" t="s">
        <v>126</v>
      </c>
      <c r="C194" s="559">
        <v>2023371</v>
      </c>
      <c r="D194" s="560">
        <v>42129</v>
      </c>
      <c r="E194" s="561">
        <v>2360490</v>
      </c>
      <c r="F194" s="559" t="s">
        <v>119</v>
      </c>
      <c r="G194" s="559" t="s">
        <v>31</v>
      </c>
      <c r="H194" s="445" t="s">
        <v>27</v>
      </c>
      <c r="I194" s="445" t="s">
        <v>27</v>
      </c>
      <c r="J194" s="445" t="s">
        <v>27</v>
      </c>
      <c r="K194" s="557" t="s">
        <v>27</v>
      </c>
    </row>
    <row r="195" spans="1:11" ht="26.25">
      <c r="A195" s="558" t="s">
        <v>105</v>
      </c>
      <c r="B195" s="559" t="s">
        <v>127</v>
      </c>
      <c r="C195" s="559">
        <v>2023372</v>
      </c>
      <c r="D195" s="560">
        <v>42129</v>
      </c>
      <c r="E195" s="561">
        <v>2360490</v>
      </c>
      <c r="F195" s="559" t="s">
        <v>119</v>
      </c>
      <c r="G195" s="559" t="s">
        <v>31</v>
      </c>
      <c r="H195" s="445" t="s">
        <v>27</v>
      </c>
      <c r="I195" s="445" t="s">
        <v>27</v>
      </c>
      <c r="J195" s="445" t="s">
        <v>27</v>
      </c>
      <c r="K195" s="557" t="s">
        <v>27</v>
      </c>
    </row>
    <row r="196" spans="1:11" ht="26.25">
      <c r="A196" s="558" t="s">
        <v>105</v>
      </c>
      <c r="B196" s="559" t="s">
        <v>88</v>
      </c>
      <c r="C196" s="559">
        <v>2023373</v>
      </c>
      <c r="D196" s="560">
        <v>42129</v>
      </c>
      <c r="E196" s="561">
        <v>1686868</v>
      </c>
      <c r="F196" s="559" t="s">
        <v>119</v>
      </c>
      <c r="G196" s="559" t="s">
        <v>31</v>
      </c>
      <c r="H196" s="445" t="s">
        <v>27</v>
      </c>
      <c r="I196" s="445" t="s">
        <v>27</v>
      </c>
      <c r="J196" s="445" t="s">
        <v>27</v>
      </c>
      <c r="K196" s="557" t="s">
        <v>27</v>
      </c>
    </row>
    <row r="197" spans="1:11" ht="26.25">
      <c r="A197" s="558" t="s">
        <v>105</v>
      </c>
      <c r="B197" s="559" t="s">
        <v>113</v>
      </c>
      <c r="C197" s="559">
        <v>2023374</v>
      </c>
      <c r="D197" s="560">
        <v>42129</v>
      </c>
      <c r="E197" s="561">
        <v>1714127</v>
      </c>
      <c r="F197" s="559" t="s">
        <v>119</v>
      </c>
      <c r="G197" s="559" t="s">
        <v>31</v>
      </c>
      <c r="H197" s="445" t="s">
        <v>27</v>
      </c>
      <c r="I197" s="445" t="s">
        <v>27</v>
      </c>
      <c r="J197" s="445" t="s">
        <v>27</v>
      </c>
      <c r="K197" s="557" t="s">
        <v>27</v>
      </c>
    </row>
    <row r="198" spans="1:11">
      <c r="A198" s="558" t="s">
        <v>105</v>
      </c>
      <c r="B198" s="559" t="s">
        <v>88</v>
      </c>
      <c r="C198" s="559">
        <v>2023388</v>
      </c>
      <c r="D198" s="560">
        <v>42129</v>
      </c>
      <c r="E198" s="561">
        <v>3100000</v>
      </c>
      <c r="F198" s="559" t="s">
        <v>128</v>
      </c>
      <c r="G198" s="559" t="s">
        <v>31</v>
      </c>
      <c r="H198" s="445" t="s">
        <v>27</v>
      </c>
      <c r="I198" s="445" t="s">
        <v>27</v>
      </c>
      <c r="J198" s="445" t="s">
        <v>27</v>
      </c>
      <c r="K198" s="557" t="s">
        <v>27</v>
      </c>
    </row>
    <row r="199" spans="1:11">
      <c r="A199" s="558" t="s">
        <v>105</v>
      </c>
      <c r="B199" s="559" t="s">
        <v>129</v>
      </c>
      <c r="C199" s="559">
        <v>2023504</v>
      </c>
      <c r="D199" s="560">
        <v>42241</v>
      </c>
      <c r="E199" s="561">
        <v>2976597</v>
      </c>
      <c r="F199" s="559" t="s">
        <v>107</v>
      </c>
      <c r="G199" s="559" t="s">
        <v>31</v>
      </c>
      <c r="H199" s="445" t="s">
        <v>27</v>
      </c>
      <c r="I199" s="445" t="s">
        <v>27</v>
      </c>
      <c r="J199" s="445" t="s">
        <v>27</v>
      </c>
      <c r="K199" s="557" t="s">
        <v>27</v>
      </c>
    </row>
    <row r="200" spans="1:11">
      <c r="A200" s="558" t="s">
        <v>105</v>
      </c>
      <c r="B200" s="559" t="s">
        <v>130</v>
      </c>
      <c r="C200" s="559">
        <v>2023505</v>
      </c>
      <c r="D200" s="560">
        <v>42241</v>
      </c>
      <c r="E200" s="561">
        <v>2896619</v>
      </c>
      <c r="F200" s="559" t="s">
        <v>107</v>
      </c>
      <c r="G200" s="559" t="s">
        <v>31</v>
      </c>
      <c r="H200" s="445" t="s">
        <v>27</v>
      </c>
      <c r="I200" s="445" t="s">
        <v>27</v>
      </c>
      <c r="J200" s="445" t="s">
        <v>27</v>
      </c>
      <c r="K200" s="557" t="s">
        <v>27</v>
      </c>
    </row>
    <row r="201" spans="1:11">
      <c r="A201" s="558" t="s">
        <v>105</v>
      </c>
      <c r="B201" s="559" t="s">
        <v>131</v>
      </c>
      <c r="C201" s="559">
        <v>2023509</v>
      </c>
      <c r="D201" s="560">
        <v>42241</v>
      </c>
      <c r="E201" s="561">
        <v>2403753</v>
      </c>
      <c r="F201" s="559" t="s">
        <v>107</v>
      </c>
      <c r="G201" s="559" t="s">
        <v>31</v>
      </c>
      <c r="H201" s="445" t="s">
        <v>27</v>
      </c>
      <c r="I201" s="445" t="s">
        <v>27</v>
      </c>
      <c r="J201" s="445" t="s">
        <v>27</v>
      </c>
      <c r="K201" s="557" t="s">
        <v>27</v>
      </c>
    </row>
    <row r="202" spans="1:11">
      <c r="A202" s="558" t="s">
        <v>105</v>
      </c>
      <c r="B202" s="559" t="s">
        <v>69</v>
      </c>
      <c r="C202" s="559">
        <v>2023576</v>
      </c>
      <c r="D202" s="560">
        <v>42613</v>
      </c>
      <c r="E202" s="561">
        <v>1484800</v>
      </c>
      <c r="F202" s="559" t="s">
        <v>132</v>
      </c>
      <c r="G202" s="559" t="s">
        <v>31</v>
      </c>
      <c r="H202" s="445" t="s">
        <v>27</v>
      </c>
      <c r="I202" s="445" t="s">
        <v>27</v>
      </c>
      <c r="J202" s="445" t="s">
        <v>27</v>
      </c>
      <c r="K202" s="557" t="s">
        <v>27</v>
      </c>
    </row>
    <row r="203" spans="1:11">
      <c r="A203" s="558" t="s">
        <v>105</v>
      </c>
      <c r="B203" s="559" t="s">
        <v>133</v>
      </c>
      <c r="C203" s="559">
        <v>2023580</v>
      </c>
      <c r="D203" s="560">
        <v>42825</v>
      </c>
      <c r="E203" s="561">
        <v>4361968</v>
      </c>
      <c r="F203" s="559" t="s">
        <v>107</v>
      </c>
      <c r="G203" s="559" t="s">
        <v>31</v>
      </c>
      <c r="H203" s="445" t="s">
        <v>27</v>
      </c>
      <c r="I203" s="445" t="s">
        <v>27</v>
      </c>
      <c r="J203" s="445" t="s">
        <v>27</v>
      </c>
      <c r="K203" s="557" t="s">
        <v>27</v>
      </c>
    </row>
    <row r="204" spans="1:11">
      <c r="A204" s="558" t="s">
        <v>105</v>
      </c>
      <c r="B204" s="559" t="s">
        <v>134</v>
      </c>
      <c r="C204" s="559">
        <v>2023737</v>
      </c>
      <c r="D204" s="560">
        <v>42901</v>
      </c>
      <c r="E204" s="561">
        <v>522000</v>
      </c>
      <c r="F204" s="559" t="s">
        <v>109</v>
      </c>
      <c r="G204" s="559" t="s">
        <v>31</v>
      </c>
      <c r="H204" s="445" t="s">
        <v>27</v>
      </c>
      <c r="I204" s="445" t="s">
        <v>27</v>
      </c>
      <c r="J204" s="445" t="s">
        <v>27</v>
      </c>
      <c r="K204" s="557" t="s">
        <v>27</v>
      </c>
    </row>
    <row r="205" spans="1:11">
      <c r="A205" s="558" t="s">
        <v>105</v>
      </c>
      <c r="B205" s="559" t="s">
        <v>69</v>
      </c>
      <c r="C205" s="559">
        <v>2023881</v>
      </c>
      <c r="D205" s="560">
        <v>43552</v>
      </c>
      <c r="E205" s="561">
        <v>6153002</v>
      </c>
      <c r="F205" s="559" t="s">
        <v>108</v>
      </c>
      <c r="G205" s="559" t="s">
        <v>31</v>
      </c>
      <c r="H205" s="445" t="s">
        <v>27</v>
      </c>
      <c r="I205" s="445" t="s">
        <v>27</v>
      </c>
      <c r="J205" s="445" t="s">
        <v>27</v>
      </c>
      <c r="K205" s="557" t="s">
        <v>27</v>
      </c>
    </row>
    <row r="206" spans="1:11">
      <c r="A206" s="558" t="s">
        <v>105</v>
      </c>
      <c r="B206" s="559" t="s">
        <v>135</v>
      </c>
      <c r="C206" s="559">
        <v>2023882</v>
      </c>
      <c r="D206" s="560">
        <v>43552</v>
      </c>
      <c r="E206" s="561">
        <v>6153002</v>
      </c>
      <c r="F206" s="559" t="s">
        <v>108</v>
      </c>
      <c r="G206" s="559" t="s">
        <v>31</v>
      </c>
      <c r="H206" s="445" t="s">
        <v>27</v>
      </c>
      <c r="I206" s="445" t="s">
        <v>27</v>
      </c>
      <c r="J206" s="445" t="s">
        <v>27</v>
      </c>
      <c r="K206" s="557" t="s">
        <v>27</v>
      </c>
    </row>
    <row r="207" spans="1:11">
      <c r="A207" s="558" t="s">
        <v>105</v>
      </c>
      <c r="B207" s="559" t="s">
        <v>113</v>
      </c>
      <c r="C207" s="559">
        <v>2024062</v>
      </c>
      <c r="D207" s="560">
        <v>44197</v>
      </c>
      <c r="E207" s="561">
        <v>2515572</v>
      </c>
      <c r="F207" s="559" t="s">
        <v>107</v>
      </c>
      <c r="G207" s="559" t="s">
        <v>31</v>
      </c>
      <c r="H207" s="445" t="s">
        <v>27</v>
      </c>
      <c r="I207" s="445" t="s">
        <v>27</v>
      </c>
      <c r="J207" s="445" t="s">
        <v>27</v>
      </c>
      <c r="K207" s="557" t="s">
        <v>27</v>
      </c>
    </row>
    <row r="208" spans="1:11">
      <c r="A208" s="558" t="s">
        <v>105</v>
      </c>
      <c r="B208" s="559" t="s">
        <v>136</v>
      </c>
      <c r="C208" s="559">
        <v>2024063</v>
      </c>
      <c r="D208" s="560">
        <v>44197</v>
      </c>
      <c r="E208" s="561">
        <v>2515572</v>
      </c>
      <c r="F208" s="559" t="s">
        <v>107</v>
      </c>
      <c r="G208" s="559" t="s">
        <v>31</v>
      </c>
      <c r="H208" s="445" t="s">
        <v>27</v>
      </c>
      <c r="I208" s="445" t="s">
        <v>27</v>
      </c>
      <c r="J208" s="445" t="s">
        <v>27</v>
      </c>
      <c r="K208" s="557" t="s">
        <v>27</v>
      </c>
    </row>
    <row r="209" spans="1:11">
      <c r="A209" s="558" t="s">
        <v>105</v>
      </c>
      <c r="B209" s="559" t="s">
        <v>38</v>
      </c>
      <c r="C209" s="559">
        <v>2024064</v>
      </c>
      <c r="D209" s="560">
        <v>44197</v>
      </c>
      <c r="E209" s="561">
        <v>2515572</v>
      </c>
      <c r="F209" s="559" t="s">
        <v>107</v>
      </c>
      <c r="G209" s="559" t="s">
        <v>31</v>
      </c>
      <c r="H209" s="445" t="s">
        <v>27</v>
      </c>
      <c r="I209" s="445" t="s">
        <v>27</v>
      </c>
      <c r="J209" s="445" t="s">
        <v>27</v>
      </c>
      <c r="K209" s="557" t="s">
        <v>27</v>
      </c>
    </row>
    <row r="210" spans="1:11">
      <c r="A210" s="558" t="s">
        <v>105</v>
      </c>
      <c r="B210" s="559" t="s">
        <v>137</v>
      </c>
      <c r="C210" s="559">
        <v>2024069</v>
      </c>
      <c r="D210" s="560">
        <v>44274</v>
      </c>
      <c r="E210" s="561">
        <v>3563467</v>
      </c>
      <c r="F210" s="559" t="s">
        <v>107</v>
      </c>
      <c r="G210" s="559" t="s">
        <v>31</v>
      </c>
      <c r="H210" s="445" t="s">
        <v>27</v>
      </c>
      <c r="I210" s="445" t="s">
        <v>27</v>
      </c>
      <c r="J210" s="445" t="s">
        <v>27</v>
      </c>
      <c r="K210" s="557" t="s">
        <v>27</v>
      </c>
    </row>
    <row r="211" spans="1:11">
      <c r="A211" s="558" t="s">
        <v>105</v>
      </c>
      <c r="B211" s="559" t="s">
        <v>56</v>
      </c>
      <c r="C211" s="559">
        <v>2024070</v>
      </c>
      <c r="D211" s="560">
        <v>44274</v>
      </c>
      <c r="E211" s="561">
        <v>3563467</v>
      </c>
      <c r="F211" s="559" t="s">
        <v>107</v>
      </c>
      <c r="G211" s="559" t="s">
        <v>31</v>
      </c>
      <c r="H211" s="445" t="s">
        <v>27</v>
      </c>
      <c r="I211" s="445" t="s">
        <v>27</v>
      </c>
      <c r="J211" s="445" t="s">
        <v>27</v>
      </c>
      <c r="K211" s="557" t="s">
        <v>27</v>
      </c>
    </row>
    <row r="212" spans="1:11">
      <c r="A212" s="558" t="s">
        <v>105</v>
      </c>
      <c r="B212" s="559" t="s">
        <v>138</v>
      </c>
      <c r="C212" s="559">
        <v>2024071</v>
      </c>
      <c r="D212" s="560">
        <v>44274</v>
      </c>
      <c r="E212" s="561">
        <v>3563467</v>
      </c>
      <c r="F212" s="559" t="s">
        <v>107</v>
      </c>
      <c r="G212" s="559" t="s">
        <v>31</v>
      </c>
      <c r="H212" s="445" t="s">
        <v>27</v>
      </c>
      <c r="I212" s="445" t="s">
        <v>27</v>
      </c>
      <c r="J212" s="445" t="s">
        <v>27</v>
      </c>
      <c r="K212" s="557" t="s">
        <v>27</v>
      </c>
    </row>
    <row r="213" spans="1:11">
      <c r="A213" s="558" t="s">
        <v>105</v>
      </c>
      <c r="B213" s="559" t="s">
        <v>139</v>
      </c>
      <c r="C213" s="559">
        <v>2024072</v>
      </c>
      <c r="D213" s="560">
        <v>44274</v>
      </c>
      <c r="E213" s="561">
        <v>3563467</v>
      </c>
      <c r="F213" s="559" t="s">
        <v>107</v>
      </c>
      <c r="G213" s="559" t="s">
        <v>31</v>
      </c>
      <c r="H213" s="445" t="s">
        <v>27</v>
      </c>
      <c r="I213" s="445" t="s">
        <v>27</v>
      </c>
      <c r="J213" s="445" t="s">
        <v>27</v>
      </c>
      <c r="K213" s="557" t="s">
        <v>27</v>
      </c>
    </row>
    <row r="214" spans="1:11">
      <c r="A214" s="558" t="s">
        <v>105</v>
      </c>
      <c r="B214" s="559" t="s">
        <v>140</v>
      </c>
      <c r="C214" s="559">
        <v>2024073</v>
      </c>
      <c r="D214" s="560">
        <v>44274</v>
      </c>
      <c r="E214" s="561">
        <v>3563467</v>
      </c>
      <c r="F214" s="559" t="s">
        <v>107</v>
      </c>
      <c r="G214" s="559" t="s">
        <v>31</v>
      </c>
      <c r="H214" s="445" t="s">
        <v>27</v>
      </c>
      <c r="I214" s="445" t="s">
        <v>27</v>
      </c>
      <c r="J214" s="445" t="s">
        <v>27</v>
      </c>
      <c r="K214" s="557" t="s">
        <v>27</v>
      </c>
    </row>
    <row r="215" spans="1:11">
      <c r="A215" s="558" t="s">
        <v>105</v>
      </c>
      <c r="B215" s="559" t="s">
        <v>53</v>
      </c>
      <c r="C215" s="559">
        <v>2024074</v>
      </c>
      <c r="D215" s="560">
        <v>44274</v>
      </c>
      <c r="E215" s="561">
        <v>3563466</v>
      </c>
      <c r="F215" s="559" t="s">
        <v>107</v>
      </c>
      <c r="G215" s="559" t="s">
        <v>31</v>
      </c>
      <c r="H215" s="445" t="s">
        <v>27</v>
      </c>
      <c r="I215" s="445" t="s">
        <v>27</v>
      </c>
      <c r="J215" s="445" t="s">
        <v>27</v>
      </c>
      <c r="K215" s="557" t="s">
        <v>27</v>
      </c>
    </row>
    <row r="216" spans="1:11" ht="26.25">
      <c r="A216" s="558" t="s">
        <v>105</v>
      </c>
      <c r="B216" s="559" t="s">
        <v>103</v>
      </c>
      <c r="C216" s="559">
        <v>2024098</v>
      </c>
      <c r="D216" s="560">
        <v>44448</v>
      </c>
      <c r="E216" s="561">
        <v>3485566</v>
      </c>
      <c r="F216" s="559" t="s">
        <v>119</v>
      </c>
      <c r="G216" s="559" t="s">
        <v>31</v>
      </c>
      <c r="H216" s="445" t="s">
        <v>27</v>
      </c>
      <c r="I216" s="445" t="s">
        <v>27</v>
      </c>
      <c r="J216" s="445" t="s">
        <v>27</v>
      </c>
      <c r="K216" s="557" t="s">
        <v>27</v>
      </c>
    </row>
    <row r="217" spans="1:11" ht="26.25">
      <c r="A217" s="558" t="s">
        <v>105</v>
      </c>
      <c r="B217" s="559" t="s">
        <v>88</v>
      </c>
      <c r="C217" s="559">
        <v>2024099</v>
      </c>
      <c r="D217" s="560">
        <v>44448</v>
      </c>
      <c r="E217" s="561">
        <v>3485566</v>
      </c>
      <c r="F217" s="559" t="s">
        <v>119</v>
      </c>
      <c r="G217" s="559" t="s">
        <v>31</v>
      </c>
      <c r="H217" s="445" t="s">
        <v>27</v>
      </c>
      <c r="I217" s="445" t="s">
        <v>27</v>
      </c>
      <c r="J217" s="445" t="s">
        <v>27</v>
      </c>
      <c r="K217" s="557" t="s">
        <v>27</v>
      </c>
    </row>
    <row r="218" spans="1:11" ht="26.25">
      <c r="A218" s="558" t="s">
        <v>105</v>
      </c>
      <c r="B218" s="559" t="s">
        <v>141</v>
      </c>
      <c r="C218" s="559">
        <v>2024129</v>
      </c>
      <c r="D218" s="560">
        <v>44511</v>
      </c>
      <c r="E218" s="561">
        <v>141097</v>
      </c>
      <c r="F218" s="559" t="s">
        <v>142</v>
      </c>
      <c r="G218" s="559" t="s">
        <v>48</v>
      </c>
      <c r="H218" s="445" t="s">
        <v>27</v>
      </c>
      <c r="I218" s="445" t="s">
        <v>27</v>
      </c>
      <c r="J218" s="445" t="s">
        <v>27</v>
      </c>
      <c r="K218" s="557" t="s">
        <v>27</v>
      </c>
    </row>
    <row r="219" spans="1:11">
      <c r="A219" s="558" t="s">
        <v>105</v>
      </c>
      <c r="B219" s="559" t="s">
        <v>143</v>
      </c>
      <c r="C219" s="559">
        <v>2024130</v>
      </c>
      <c r="D219" s="560">
        <v>44511</v>
      </c>
      <c r="E219" s="561">
        <v>141097</v>
      </c>
      <c r="F219" s="559" t="s">
        <v>142</v>
      </c>
      <c r="G219" s="559" t="s">
        <v>48</v>
      </c>
      <c r="H219" s="445" t="s">
        <v>27</v>
      </c>
      <c r="I219" s="445" t="s">
        <v>27</v>
      </c>
      <c r="J219" s="445" t="s">
        <v>27</v>
      </c>
      <c r="K219" s="557" t="s">
        <v>27</v>
      </c>
    </row>
    <row r="220" spans="1:11" ht="26.25">
      <c r="A220" s="558" t="s">
        <v>105</v>
      </c>
      <c r="B220" s="559" t="s">
        <v>144</v>
      </c>
      <c r="C220" s="559">
        <v>2024131</v>
      </c>
      <c r="D220" s="560">
        <v>44511</v>
      </c>
      <c r="E220" s="561">
        <v>141097</v>
      </c>
      <c r="F220" s="559" t="s">
        <v>142</v>
      </c>
      <c r="G220" s="559" t="s">
        <v>48</v>
      </c>
      <c r="H220" s="445" t="s">
        <v>27</v>
      </c>
      <c r="I220" s="445" t="s">
        <v>27</v>
      </c>
      <c r="J220" s="445" t="s">
        <v>27</v>
      </c>
      <c r="K220" s="557" t="s">
        <v>27</v>
      </c>
    </row>
    <row r="221" spans="1:11" ht="26.25">
      <c r="A221" s="558" t="s">
        <v>105</v>
      </c>
      <c r="B221" s="559" t="s">
        <v>145</v>
      </c>
      <c r="C221" s="559">
        <v>2024132</v>
      </c>
      <c r="D221" s="560">
        <v>44511</v>
      </c>
      <c r="E221" s="561">
        <v>141097</v>
      </c>
      <c r="F221" s="559" t="s">
        <v>142</v>
      </c>
      <c r="G221" s="559" t="s">
        <v>48</v>
      </c>
      <c r="H221" s="445" t="s">
        <v>27</v>
      </c>
      <c r="I221" s="445" t="s">
        <v>27</v>
      </c>
      <c r="J221" s="445" t="s">
        <v>27</v>
      </c>
      <c r="K221" s="557" t="s">
        <v>27</v>
      </c>
    </row>
    <row r="222" spans="1:11" ht="26.25">
      <c r="A222" s="558" t="s">
        <v>105</v>
      </c>
      <c r="B222" s="559" t="s">
        <v>146</v>
      </c>
      <c r="C222" s="559">
        <v>2024133</v>
      </c>
      <c r="D222" s="560">
        <v>44511</v>
      </c>
      <c r="E222" s="561">
        <v>141097</v>
      </c>
      <c r="F222" s="559" t="s">
        <v>142</v>
      </c>
      <c r="G222" s="559" t="s">
        <v>48</v>
      </c>
      <c r="H222" s="445" t="s">
        <v>27</v>
      </c>
      <c r="I222" s="445" t="s">
        <v>27</v>
      </c>
      <c r="J222" s="445" t="s">
        <v>27</v>
      </c>
      <c r="K222" s="557" t="s">
        <v>27</v>
      </c>
    </row>
    <row r="223" spans="1:11" ht="26.25">
      <c r="A223" s="558" t="s">
        <v>105</v>
      </c>
      <c r="B223" s="559" t="s">
        <v>147</v>
      </c>
      <c r="C223" s="559">
        <v>2024134</v>
      </c>
      <c r="D223" s="560">
        <v>44511</v>
      </c>
      <c r="E223" s="561">
        <v>141097</v>
      </c>
      <c r="F223" s="559" t="s">
        <v>142</v>
      </c>
      <c r="G223" s="559" t="s">
        <v>48</v>
      </c>
      <c r="H223" s="445" t="s">
        <v>27</v>
      </c>
      <c r="I223" s="445" t="s">
        <v>27</v>
      </c>
      <c r="J223" s="445" t="s">
        <v>27</v>
      </c>
      <c r="K223" s="557" t="s">
        <v>27</v>
      </c>
    </row>
    <row r="224" spans="1:11">
      <c r="A224" s="558" t="s">
        <v>105</v>
      </c>
      <c r="B224" s="559" t="s">
        <v>148</v>
      </c>
      <c r="C224" s="559">
        <v>2024135</v>
      </c>
      <c r="D224" s="560">
        <v>44511</v>
      </c>
      <c r="E224" s="561">
        <v>141097</v>
      </c>
      <c r="F224" s="559" t="s">
        <v>142</v>
      </c>
      <c r="G224" s="559" t="s">
        <v>48</v>
      </c>
      <c r="H224" s="445" t="s">
        <v>27</v>
      </c>
      <c r="I224" s="445" t="s">
        <v>27</v>
      </c>
      <c r="J224" s="445" t="s">
        <v>27</v>
      </c>
      <c r="K224" s="557" t="s">
        <v>27</v>
      </c>
    </row>
    <row r="225" spans="1:11">
      <c r="A225" s="558" t="s">
        <v>105</v>
      </c>
      <c r="B225" s="559" t="s">
        <v>149</v>
      </c>
      <c r="C225" s="559">
        <v>2024136</v>
      </c>
      <c r="D225" s="560">
        <v>44511</v>
      </c>
      <c r="E225" s="561">
        <v>141097</v>
      </c>
      <c r="F225" s="559" t="s">
        <v>142</v>
      </c>
      <c r="G225" s="559" t="s">
        <v>48</v>
      </c>
      <c r="H225" s="445" t="s">
        <v>27</v>
      </c>
      <c r="I225" s="445" t="s">
        <v>27</v>
      </c>
      <c r="J225" s="445" t="s">
        <v>27</v>
      </c>
      <c r="K225" s="557" t="s">
        <v>27</v>
      </c>
    </row>
    <row r="226" spans="1:11" ht="26.25">
      <c r="A226" s="558" t="s">
        <v>105</v>
      </c>
      <c r="B226" s="559" t="s">
        <v>150</v>
      </c>
      <c r="C226" s="559">
        <v>2024137</v>
      </c>
      <c r="D226" s="560">
        <v>44511</v>
      </c>
      <c r="E226" s="561">
        <v>141097</v>
      </c>
      <c r="F226" s="559" t="s">
        <v>142</v>
      </c>
      <c r="G226" s="559" t="s">
        <v>48</v>
      </c>
      <c r="H226" s="445" t="s">
        <v>27</v>
      </c>
      <c r="I226" s="445" t="s">
        <v>27</v>
      </c>
      <c r="J226" s="445" t="s">
        <v>27</v>
      </c>
      <c r="K226" s="557" t="s">
        <v>27</v>
      </c>
    </row>
    <row r="227" spans="1:11" ht="26.25">
      <c r="A227" s="558" t="s">
        <v>105</v>
      </c>
      <c r="B227" s="559" t="s">
        <v>151</v>
      </c>
      <c r="C227" s="559">
        <v>2024138</v>
      </c>
      <c r="D227" s="560">
        <v>44511</v>
      </c>
      <c r="E227" s="561">
        <v>141097</v>
      </c>
      <c r="F227" s="559" t="s">
        <v>142</v>
      </c>
      <c r="G227" s="559" t="s">
        <v>48</v>
      </c>
      <c r="H227" s="445" t="s">
        <v>27</v>
      </c>
      <c r="I227" s="445" t="s">
        <v>27</v>
      </c>
      <c r="J227" s="445" t="s">
        <v>27</v>
      </c>
      <c r="K227" s="557" t="s">
        <v>27</v>
      </c>
    </row>
    <row r="228" spans="1:11" ht="26.25">
      <c r="A228" s="558" t="s">
        <v>105</v>
      </c>
      <c r="B228" s="559" t="s">
        <v>152</v>
      </c>
      <c r="C228" s="559">
        <v>2024139</v>
      </c>
      <c r="D228" s="560">
        <v>44511</v>
      </c>
      <c r="E228" s="561">
        <v>141097</v>
      </c>
      <c r="F228" s="559" t="s">
        <v>142</v>
      </c>
      <c r="G228" s="559" t="s">
        <v>48</v>
      </c>
      <c r="H228" s="445" t="s">
        <v>27</v>
      </c>
      <c r="I228" s="445" t="s">
        <v>27</v>
      </c>
      <c r="J228" s="445" t="s">
        <v>27</v>
      </c>
      <c r="K228" s="557" t="s">
        <v>27</v>
      </c>
    </row>
    <row r="229" spans="1:11" ht="26.25">
      <c r="A229" s="558" t="s">
        <v>105</v>
      </c>
      <c r="B229" s="559" t="s">
        <v>153</v>
      </c>
      <c r="C229" s="559">
        <v>2024140</v>
      </c>
      <c r="D229" s="560">
        <v>44511</v>
      </c>
      <c r="E229" s="561">
        <v>141097</v>
      </c>
      <c r="F229" s="559" t="s">
        <v>142</v>
      </c>
      <c r="G229" s="559" t="s">
        <v>48</v>
      </c>
      <c r="H229" s="445" t="s">
        <v>27</v>
      </c>
      <c r="I229" s="445" t="s">
        <v>27</v>
      </c>
      <c r="J229" s="445" t="s">
        <v>27</v>
      </c>
      <c r="K229" s="557" t="s">
        <v>27</v>
      </c>
    </row>
    <row r="230" spans="1:11" ht="26.25">
      <c r="A230" s="558" t="s">
        <v>105</v>
      </c>
      <c r="B230" s="559" t="s">
        <v>154</v>
      </c>
      <c r="C230" s="559">
        <v>2024141</v>
      </c>
      <c r="D230" s="560">
        <v>44511</v>
      </c>
      <c r="E230" s="561">
        <v>3083604</v>
      </c>
      <c r="F230" s="559" t="s">
        <v>119</v>
      </c>
      <c r="G230" s="559" t="s">
        <v>48</v>
      </c>
      <c r="H230" s="445" t="s">
        <v>27</v>
      </c>
      <c r="I230" s="445" t="s">
        <v>27</v>
      </c>
      <c r="J230" s="445" t="s">
        <v>27</v>
      </c>
      <c r="K230" s="557" t="s">
        <v>27</v>
      </c>
    </row>
    <row r="231" spans="1:11" ht="26.25">
      <c r="A231" s="558" t="s">
        <v>105</v>
      </c>
      <c r="B231" s="559" t="s">
        <v>141</v>
      </c>
      <c r="C231" s="559">
        <v>2024142</v>
      </c>
      <c r="D231" s="560">
        <v>44511</v>
      </c>
      <c r="E231" s="561">
        <v>3083604</v>
      </c>
      <c r="F231" s="559" t="s">
        <v>119</v>
      </c>
      <c r="G231" s="559" t="s">
        <v>48</v>
      </c>
      <c r="H231" s="445" t="s">
        <v>27</v>
      </c>
      <c r="I231" s="445" t="s">
        <v>27</v>
      </c>
      <c r="J231" s="445" t="s">
        <v>27</v>
      </c>
      <c r="K231" s="557" t="s">
        <v>27</v>
      </c>
    </row>
    <row r="232" spans="1:11" ht="26.25">
      <c r="A232" s="558" t="s">
        <v>105</v>
      </c>
      <c r="B232" s="559" t="s">
        <v>143</v>
      </c>
      <c r="C232" s="559">
        <v>2024143</v>
      </c>
      <c r="D232" s="560">
        <v>44511</v>
      </c>
      <c r="E232" s="561">
        <v>3083604</v>
      </c>
      <c r="F232" s="559" t="s">
        <v>119</v>
      </c>
      <c r="G232" s="559" t="s">
        <v>48</v>
      </c>
      <c r="H232" s="445" t="s">
        <v>27</v>
      </c>
      <c r="I232" s="445" t="s">
        <v>27</v>
      </c>
      <c r="J232" s="445" t="s">
        <v>27</v>
      </c>
      <c r="K232" s="557" t="s">
        <v>27</v>
      </c>
    </row>
    <row r="233" spans="1:11" ht="26.25">
      <c r="A233" s="558" t="s">
        <v>105</v>
      </c>
      <c r="B233" s="559" t="s">
        <v>144</v>
      </c>
      <c r="C233" s="559">
        <v>2024144</v>
      </c>
      <c r="D233" s="560">
        <v>44511</v>
      </c>
      <c r="E233" s="561">
        <v>3083604</v>
      </c>
      <c r="F233" s="559" t="s">
        <v>119</v>
      </c>
      <c r="G233" s="559" t="s">
        <v>48</v>
      </c>
      <c r="H233" s="445" t="s">
        <v>27</v>
      </c>
      <c r="I233" s="445" t="s">
        <v>27</v>
      </c>
      <c r="J233" s="445" t="s">
        <v>27</v>
      </c>
      <c r="K233" s="557" t="s">
        <v>27</v>
      </c>
    </row>
    <row r="234" spans="1:11" ht="26.25">
      <c r="A234" s="558" t="s">
        <v>105</v>
      </c>
      <c r="B234" s="559" t="s">
        <v>145</v>
      </c>
      <c r="C234" s="559">
        <v>2024145</v>
      </c>
      <c r="D234" s="560">
        <v>44511</v>
      </c>
      <c r="E234" s="561">
        <v>3083604</v>
      </c>
      <c r="F234" s="559" t="s">
        <v>119</v>
      </c>
      <c r="G234" s="559" t="s">
        <v>48</v>
      </c>
      <c r="H234" s="445" t="s">
        <v>27</v>
      </c>
      <c r="I234" s="445" t="s">
        <v>27</v>
      </c>
      <c r="J234" s="445" t="s">
        <v>27</v>
      </c>
      <c r="K234" s="557" t="s">
        <v>27</v>
      </c>
    </row>
    <row r="235" spans="1:11" ht="26.25">
      <c r="A235" s="558" t="s">
        <v>105</v>
      </c>
      <c r="B235" s="559" t="s">
        <v>146</v>
      </c>
      <c r="C235" s="559">
        <v>2024146</v>
      </c>
      <c r="D235" s="560">
        <v>44511</v>
      </c>
      <c r="E235" s="561">
        <v>3083604</v>
      </c>
      <c r="F235" s="559" t="s">
        <v>119</v>
      </c>
      <c r="G235" s="559" t="s">
        <v>48</v>
      </c>
      <c r="H235" s="445" t="s">
        <v>27</v>
      </c>
      <c r="I235" s="445" t="s">
        <v>27</v>
      </c>
      <c r="J235" s="445" t="s">
        <v>27</v>
      </c>
      <c r="K235" s="557" t="s">
        <v>27</v>
      </c>
    </row>
    <row r="236" spans="1:11" ht="26.25">
      <c r="A236" s="558" t="s">
        <v>105</v>
      </c>
      <c r="B236" s="559" t="s">
        <v>147</v>
      </c>
      <c r="C236" s="559">
        <v>2024147</v>
      </c>
      <c r="D236" s="560">
        <v>44511</v>
      </c>
      <c r="E236" s="561">
        <v>3083604</v>
      </c>
      <c r="F236" s="559" t="s">
        <v>119</v>
      </c>
      <c r="G236" s="559" t="s">
        <v>48</v>
      </c>
      <c r="H236" s="445" t="s">
        <v>27</v>
      </c>
      <c r="I236" s="445" t="s">
        <v>27</v>
      </c>
      <c r="J236" s="445" t="s">
        <v>27</v>
      </c>
      <c r="K236" s="557" t="s">
        <v>27</v>
      </c>
    </row>
    <row r="237" spans="1:11" ht="26.25">
      <c r="A237" s="558" t="s">
        <v>105</v>
      </c>
      <c r="B237" s="559" t="s">
        <v>148</v>
      </c>
      <c r="C237" s="559">
        <v>2024148</v>
      </c>
      <c r="D237" s="560">
        <v>44511</v>
      </c>
      <c r="E237" s="561">
        <v>3083604</v>
      </c>
      <c r="F237" s="559" t="s">
        <v>119</v>
      </c>
      <c r="G237" s="559" t="s">
        <v>48</v>
      </c>
      <c r="H237" s="445" t="s">
        <v>27</v>
      </c>
      <c r="I237" s="445" t="s">
        <v>27</v>
      </c>
      <c r="J237" s="445" t="s">
        <v>27</v>
      </c>
      <c r="K237" s="557" t="s">
        <v>27</v>
      </c>
    </row>
    <row r="238" spans="1:11" ht="26.25">
      <c r="A238" s="558" t="s">
        <v>105</v>
      </c>
      <c r="B238" s="559" t="s">
        <v>150</v>
      </c>
      <c r="C238" s="559">
        <v>2024149</v>
      </c>
      <c r="D238" s="560">
        <v>44511</v>
      </c>
      <c r="E238" s="561">
        <v>3083604</v>
      </c>
      <c r="F238" s="559" t="s">
        <v>119</v>
      </c>
      <c r="G238" s="559" t="s">
        <v>48</v>
      </c>
      <c r="H238" s="445" t="s">
        <v>27</v>
      </c>
      <c r="I238" s="445" t="s">
        <v>27</v>
      </c>
      <c r="J238" s="445" t="s">
        <v>27</v>
      </c>
      <c r="K238" s="557" t="s">
        <v>27</v>
      </c>
    </row>
    <row r="239" spans="1:11" ht="26.25">
      <c r="A239" s="558" t="s">
        <v>105</v>
      </c>
      <c r="B239" s="559" t="s">
        <v>151</v>
      </c>
      <c r="C239" s="559">
        <v>2024150</v>
      </c>
      <c r="D239" s="560">
        <v>44511</v>
      </c>
      <c r="E239" s="561">
        <v>3083604</v>
      </c>
      <c r="F239" s="559" t="s">
        <v>119</v>
      </c>
      <c r="G239" s="559" t="s">
        <v>48</v>
      </c>
      <c r="H239" s="445" t="s">
        <v>27</v>
      </c>
      <c r="I239" s="445" t="s">
        <v>27</v>
      </c>
      <c r="J239" s="445" t="s">
        <v>27</v>
      </c>
      <c r="K239" s="557" t="s">
        <v>27</v>
      </c>
    </row>
    <row r="240" spans="1:11" ht="26.25">
      <c r="A240" s="558" t="s">
        <v>105</v>
      </c>
      <c r="B240" s="559" t="s">
        <v>152</v>
      </c>
      <c r="C240" s="559">
        <v>2024151</v>
      </c>
      <c r="D240" s="560">
        <v>44511</v>
      </c>
      <c r="E240" s="561">
        <v>3083604</v>
      </c>
      <c r="F240" s="559" t="s">
        <v>119</v>
      </c>
      <c r="G240" s="559" t="s">
        <v>48</v>
      </c>
      <c r="H240" s="445" t="s">
        <v>27</v>
      </c>
      <c r="I240" s="445" t="s">
        <v>27</v>
      </c>
      <c r="J240" s="445" t="s">
        <v>27</v>
      </c>
      <c r="K240" s="557" t="s">
        <v>27</v>
      </c>
    </row>
    <row r="241" spans="1:11" ht="26.25">
      <c r="A241" s="558" t="s">
        <v>105</v>
      </c>
      <c r="B241" s="559" t="s">
        <v>155</v>
      </c>
      <c r="C241" s="559">
        <v>2024152</v>
      </c>
      <c r="D241" s="560">
        <v>44511</v>
      </c>
      <c r="E241" s="561">
        <v>3083604</v>
      </c>
      <c r="F241" s="559" t="s">
        <v>119</v>
      </c>
      <c r="G241" s="559" t="s">
        <v>48</v>
      </c>
      <c r="H241" s="445" t="s">
        <v>27</v>
      </c>
      <c r="I241" s="445" t="s">
        <v>27</v>
      </c>
      <c r="J241" s="445" t="s">
        <v>27</v>
      </c>
      <c r="K241" s="557" t="s">
        <v>27</v>
      </c>
    </row>
    <row r="242" spans="1:11" ht="26.25">
      <c r="A242" s="558" t="s">
        <v>105</v>
      </c>
      <c r="B242" s="559" t="s">
        <v>156</v>
      </c>
      <c r="C242" s="559">
        <v>2024153</v>
      </c>
      <c r="D242" s="560">
        <v>44511</v>
      </c>
      <c r="E242" s="561">
        <v>3083604</v>
      </c>
      <c r="F242" s="559" t="s">
        <v>119</v>
      </c>
      <c r="G242" s="559" t="s">
        <v>48</v>
      </c>
      <c r="H242" s="445" t="s">
        <v>27</v>
      </c>
      <c r="I242" s="445" t="s">
        <v>27</v>
      </c>
      <c r="J242" s="445" t="s">
        <v>27</v>
      </c>
      <c r="K242" s="557" t="s">
        <v>27</v>
      </c>
    </row>
    <row r="243" spans="1:11" ht="26.25">
      <c r="A243" s="558" t="s">
        <v>105</v>
      </c>
      <c r="B243" s="559" t="s">
        <v>157</v>
      </c>
      <c r="C243" s="559">
        <v>2024154</v>
      </c>
      <c r="D243" s="560">
        <v>44511</v>
      </c>
      <c r="E243" s="561">
        <v>3083604</v>
      </c>
      <c r="F243" s="559" t="s">
        <v>119</v>
      </c>
      <c r="G243" s="559" t="s">
        <v>48</v>
      </c>
      <c r="H243" s="445" t="s">
        <v>27</v>
      </c>
      <c r="I243" s="445" t="s">
        <v>27</v>
      </c>
      <c r="J243" s="445" t="s">
        <v>27</v>
      </c>
      <c r="K243" s="557" t="s">
        <v>27</v>
      </c>
    </row>
    <row r="244" spans="1:11" ht="26.25">
      <c r="A244" s="558" t="s">
        <v>105</v>
      </c>
      <c r="B244" s="559" t="s">
        <v>158</v>
      </c>
      <c r="C244" s="559">
        <v>2024155</v>
      </c>
      <c r="D244" s="560">
        <v>44511</v>
      </c>
      <c r="E244" s="561">
        <v>3083604</v>
      </c>
      <c r="F244" s="559" t="s">
        <v>119</v>
      </c>
      <c r="G244" s="559" t="s">
        <v>48</v>
      </c>
      <c r="H244" s="445" t="s">
        <v>27</v>
      </c>
      <c r="I244" s="445" t="s">
        <v>27</v>
      </c>
      <c r="J244" s="445" t="s">
        <v>27</v>
      </c>
      <c r="K244" s="557" t="s">
        <v>27</v>
      </c>
    </row>
    <row r="245" spans="1:11">
      <c r="A245" s="558" t="s">
        <v>105</v>
      </c>
      <c r="B245" s="559" t="s">
        <v>143</v>
      </c>
      <c r="C245" s="559">
        <v>2024156</v>
      </c>
      <c r="D245" s="560">
        <v>44511</v>
      </c>
      <c r="E245" s="561">
        <v>3219302</v>
      </c>
      <c r="F245" s="559" t="s">
        <v>107</v>
      </c>
      <c r="G245" s="559" t="s">
        <v>48</v>
      </c>
      <c r="H245" s="445" t="s">
        <v>27</v>
      </c>
      <c r="I245" s="445" t="s">
        <v>27</v>
      </c>
      <c r="J245" s="445" t="s">
        <v>27</v>
      </c>
      <c r="K245" s="557" t="s">
        <v>27</v>
      </c>
    </row>
    <row r="246" spans="1:11" ht="26.25">
      <c r="A246" s="558" t="s">
        <v>105</v>
      </c>
      <c r="B246" s="559" t="s">
        <v>144</v>
      </c>
      <c r="C246" s="559">
        <v>2024157</v>
      </c>
      <c r="D246" s="560">
        <v>44511</v>
      </c>
      <c r="E246" s="561">
        <v>3219302</v>
      </c>
      <c r="F246" s="559" t="s">
        <v>107</v>
      </c>
      <c r="G246" s="559" t="s">
        <v>48</v>
      </c>
      <c r="H246" s="445" t="s">
        <v>27</v>
      </c>
      <c r="I246" s="445" t="s">
        <v>27</v>
      </c>
      <c r="J246" s="445" t="s">
        <v>27</v>
      </c>
      <c r="K246" s="557" t="s">
        <v>27</v>
      </c>
    </row>
    <row r="247" spans="1:11" ht="26.25">
      <c r="A247" s="558" t="s">
        <v>105</v>
      </c>
      <c r="B247" s="559" t="s">
        <v>145</v>
      </c>
      <c r="C247" s="559">
        <v>2024158</v>
      </c>
      <c r="D247" s="560">
        <v>44511</v>
      </c>
      <c r="E247" s="561">
        <v>3219302</v>
      </c>
      <c r="F247" s="559" t="s">
        <v>107</v>
      </c>
      <c r="G247" s="559" t="s">
        <v>48</v>
      </c>
      <c r="H247" s="445" t="s">
        <v>27</v>
      </c>
      <c r="I247" s="445" t="s">
        <v>27</v>
      </c>
      <c r="J247" s="445" t="s">
        <v>27</v>
      </c>
      <c r="K247" s="557" t="s">
        <v>27</v>
      </c>
    </row>
    <row r="248" spans="1:11">
      <c r="A248" s="558" t="s">
        <v>105</v>
      </c>
      <c r="B248" s="559" t="s">
        <v>149</v>
      </c>
      <c r="C248" s="559">
        <v>2024159</v>
      </c>
      <c r="D248" s="560">
        <v>44511</v>
      </c>
      <c r="E248" s="561">
        <v>3219302</v>
      </c>
      <c r="F248" s="559" t="s">
        <v>107</v>
      </c>
      <c r="G248" s="559" t="s">
        <v>48</v>
      </c>
      <c r="H248" s="445" t="s">
        <v>27</v>
      </c>
      <c r="I248" s="445" t="s">
        <v>27</v>
      </c>
      <c r="J248" s="445" t="s">
        <v>27</v>
      </c>
      <c r="K248" s="557" t="s">
        <v>27</v>
      </c>
    </row>
    <row r="249" spans="1:11" ht="26.25">
      <c r="A249" s="558" t="s">
        <v>105</v>
      </c>
      <c r="B249" s="559" t="s">
        <v>151</v>
      </c>
      <c r="C249" s="559">
        <v>2024160</v>
      </c>
      <c r="D249" s="560">
        <v>44511</v>
      </c>
      <c r="E249" s="561">
        <v>3219302</v>
      </c>
      <c r="F249" s="559" t="s">
        <v>107</v>
      </c>
      <c r="G249" s="559" t="s">
        <v>48</v>
      </c>
      <c r="H249" s="445" t="s">
        <v>27</v>
      </c>
      <c r="I249" s="445" t="s">
        <v>27</v>
      </c>
      <c r="J249" s="445" t="s">
        <v>27</v>
      </c>
      <c r="K249" s="557" t="s">
        <v>27</v>
      </c>
    </row>
    <row r="250" spans="1:11" ht="26.25">
      <c r="A250" s="558" t="s">
        <v>105</v>
      </c>
      <c r="B250" s="559" t="s">
        <v>152</v>
      </c>
      <c r="C250" s="559">
        <v>2024161</v>
      </c>
      <c r="D250" s="560">
        <v>44511</v>
      </c>
      <c r="E250" s="561">
        <v>3219302</v>
      </c>
      <c r="F250" s="559" t="s">
        <v>107</v>
      </c>
      <c r="G250" s="559" t="s">
        <v>48</v>
      </c>
      <c r="H250" s="445" t="s">
        <v>27</v>
      </c>
      <c r="I250" s="445" t="s">
        <v>27</v>
      </c>
      <c r="J250" s="445" t="s">
        <v>27</v>
      </c>
      <c r="K250" s="557" t="s">
        <v>27</v>
      </c>
    </row>
    <row r="251" spans="1:11" ht="26.25">
      <c r="A251" s="558" t="s">
        <v>105</v>
      </c>
      <c r="B251" s="559" t="s">
        <v>147</v>
      </c>
      <c r="C251" s="559">
        <v>2024162</v>
      </c>
      <c r="D251" s="560">
        <v>44511</v>
      </c>
      <c r="E251" s="561">
        <v>3219302</v>
      </c>
      <c r="F251" s="559" t="s">
        <v>107</v>
      </c>
      <c r="G251" s="559" t="s">
        <v>48</v>
      </c>
      <c r="H251" s="445" t="s">
        <v>27</v>
      </c>
      <c r="I251" s="445" t="s">
        <v>27</v>
      </c>
      <c r="J251" s="445" t="s">
        <v>27</v>
      </c>
      <c r="K251" s="557" t="s">
        <v>27</v>
      </c>
    </row>
    <row r="252" spans="1:11" ht="26.25">
      <c r="A252" s="558" t="s">
        <v>105</v>
      </c>
      <c r="B252" s="559" t="s">
        <v>154</v>
      </c>
      <c r="C252" s="559">
        <v>2024179</v>
      </c>
      <c r="D252" s="560">
        <v>44511</v>
      </c>
      <c r="E252" s="561">
        <v>996830</v>
      </c>
      <c r="F252" s="559" t="s">
        <v>108</v>
      </c>
      <c r="G252" s="559" t="s">
        <v>48</v>
      </c>
      <c r="H252" s="445" t="s">
        <v>27</v>
      </c>
      <c r="I252" s="445" t="s">
        <v>27</v>
      </c>
      <c r="J252" s="445" t="s">
        <v>27</v>
      </c>
      <c r="K252" s="557" t="s">
        <v>27</v>
      </c>
    </row>
    <row r="253" spans="1:11">
      <c r="A253" s="558" t="s">
        <v>105</v>
      </c>
      <c r="B253" s="559" t="s">
        <v>159</v>
      </c>
      <c r="C253" s="559">
        <v>2024180</v>
      </c>
      <c r="D253" s="560">
        <v>44511</v>
      </c>
      <c r="E253" s="561">
        <v>996830</v>
      </c>
      <c r="F253" s="559" t="s">
        <v>108</v>
      </c>
      <c r="G253" s="559" t="s">
        <v>48</v>
      </c>
      <c r="H253" s="445" t="s">
        <v>27</v>
      </c>
      <c r="I253" s="445" t="s">
        <v>27</v>
      </c>
      <c r="J253" s="445" t="s">
        <v>27</v>
      </c>
      <c r="K253" s="557" t="s">
        <v>27</v>
      </c>
    </row>
    <row r="254" spans="1:11">
      <c r="A254" s="558" t="s">
        <v>105</v>
      </c>
      <c r="B254" s="559" t="s">
        <v>143</v>
      </c>
      <c r="C254" s="559">
        <v>2024181</v>
      </c>
      <c r="D254" s="560">
        <v>44511</v>
      </c>
      <c r="E254" s="561">
        <v>996830</v>
      </c>
      <c r="F254" s="559" t="s">
        <v>108</v>
      </c>
      <c r="G254" s="559" t="s">
        <v>48</v>
      </c>
      <c r="H254" s="445" t="s">
        <v>27</v>
      </c>
      <c r="I254" s="445" t="s">
        <v>27</v>
      </c>
      <c r="J254" s="445" t="s">
        <v>27</v>
      </c>
      <c r="K254" s="557" t="s">
        <v>27</v>
      </c>
    </row>
    <row r="255" spans="1:11" ht="26.25">
      <c r="A255" s="558" t="s">
        <v>105</v>
      </c>
      <c r="B255" s="559" t="s">
        <v>144</v>
      </c>
      <c r="C255" s="559">
        <v>2024182</v>
      </c>
      <c r="D255" s="560">
        <v>44511</v>
      </c>
      <c r="E255" s="561">
        <v>996830</v>
      </c>
      <c r="F255" s="559" t="s">
        <v>108</v>
      </c>
      <c r="G255" s="559" t="s">
        <v>48</v>
      </c>
      <c r="H255" s="445" t="s">
        <v>27</v>
      </c>
      <c r="I255" s="445" t="s">
        <v>27</v>
      </c>
      <c r="J255" s="445" t="s">
        <v>27</v>
      </c>
      <c r="K255" s="557" t="s">
        <v>27</v>
      </c>
    </row>
    <row r="256" spans="1:11" ht="26.25">
      <c r="A256" s="558" t="s">
        <v>105</v>
      </c>
      <c r="B256" s="559" t="s">
        <v>145</v>
      </c>
      <c r="C256" s="559">
        <v>2024183</v>
      </c>
      <c r="D256" s="560">
        <v>44511</v>
      </c>
      <c r="E256" s="561">
        <v>996830</v>
      </c>
      <c r="F256" s="559" t="s">
        <v>108</v>
      </c>
      <c r="G256" s="559" t="s">
        <v>48</v>
      </c>
      <c r="H256" s="445" t="s">
        <v>27</v>
      </c>
      <c r="I256" s="445" t="s">
        <v>27</v>
      </c>
      <c r="J256" s="445" t="s">
        <v>27</v>
      </c>
      <c r="K256" s="557" t="s">
        <v>27</v>
      </c>
    </row>
    <row r="257" spans="1:11" ht="26.25">
      <c r="A257" s="558" t="s">
        <v>105</v>
      </c>
      <c r="B257" s="559" t="s">
        <v>146</v>
      </c>
      <c r="C257" s="559">
        <v>2024184</v>
      </c>
      <c r="D257" s="560">
        <v>44511</v>
      </c>
      <c r="E257" s="561">
        <v>996830</v>
      </c>
      <c r="F257" s="559" t="s">
        <v>108</v>
      </c>
      <c r="G257" s="559" t="s">
        <v>48</v>
      </c>
      <c r="H257" s="445" t="s">
        <v>27</v>
      </c>
      <c r="I257" s="445" t="s">
        <v>27</v>
      </c>
      <c r="J257" s="445" t="s">
        <v>27</v>
      </c>
      <c r="K257" s="557" t="s">
        <v>27</v>
      </c>
    </row>
    <row r="258" spans="1:11" ht="26.25">
      <c r="A258" s="558" t="s">
        <v>105</v>
      </c>
      <c r="B258" s="559" t="s">
        <v>147</v>
      </c>
      <c r="C258" s="559">
        <v>2024185</v>
      </c>
      <c r="D258" s="560">
        <v>44511</v>
      </c>
      <c r="E258" s="561">
        <v>996830</v>
      </c>
      <c r="F258" s="559" t="s">
        <v>108</v>
      </c>
      <c r="G258" s="559" t="s">
        <v>48</v>
      </c>
      <c r="H258" s="445" t="s">
        <v>27</v>
      </c>
      <c r="I258" s="445" t="s">
        <v>27</v>
      </c>
      <c r="J258" s="445" t="s">
        <v>27</v>
      </c>
      <c r="K258" s="557" t="s">
        <v>27</v>
      </c>
    </row>
    <row r="259" spans="1:11">
      <c r="A259" s="558" t="s">
        <v>105</v>
      </c>
      <c r="B259" s="559" t="s">
        <v>149</v>
      </c>
      <c r="C259" s="559">
        <v>2024186</v>
      </c>
      <c r="D259" s="560">
        <v>44511</v>
      </c>
      <c r="E259" s="561">
        <v>996830</v>
      </c>
      <c r="F259" s="559" t="s">
        <v>108</v>
      </c>
      <c r="G259" s="559" t="s">
        <v>48</v>
      </c>
      <c r="H259" s="445" t="s">
        <v>27</v>
      </c>
      <c r="I259" s="445" t="s">
        <v>27</v>
      </c>
      <c r="J259" s="445" t="s">
        <v>27</v>
      </c>
      <c r="K259" s="557" t="s">
        <v>27</v>
      </c>
    </row>
    <row r="260" spans="1:11" ht="26.25">
      <c r="A260" s="558" t="s">
        <v>105</v>
      </c>
      <c r="B260" s="559" t="s">
        <v>150</v>
      </c>
      <c r="C260" s="559">
        <v>2024187</v>
      </c>
      <c r="D260" s="560">
        <v>44511</v>
      </c>
      <c r="E260" s="561">
        <v>996830</v>
      </c>
      <c r="F260" s="559" t="s">
        <v>108</v>
      </c>
      <c r="G260" s="559" t="s">
        <v>48</v>
      </c>
      <c r="H260" s="445" t="s">
        <v>27</v>
      </c>
      <c r="I260" s="445" t="s">
        <v>27</v>
      </c>
      <c r="J260" s="445" t="s">
        <v>27</v>
      </c>
      <c r="K260" s="557" t="s">
        <v>27</v>
      </c>
    </row>
    <row r="261" spans="1:11" ht="26.25">
      <c r="A261" s="558" t="s">
        <v>105</v>
      </c>
      <c r="B261" s="559" t="s">
        <v>151</v>
      </c>
      <c r="C261" s="559">
        <v>2024188</v>
      </c>
      <c r="D261" s="560">
        <v>44511</v>
      </c>
      <c r="E261" s="561">
        <v>996830</v>
      </c>
      <c r="F261" s="559" t="s">
        <v>108</v>
      </c>
      <c r="G261" s="559" t="s">
        <v>48</v>
      </c>
      <c r="H261" s="445" t="s">
        <v>27</v>
      </c>
      <c r="I261" s="445" t="s">
        <v>27</v>
      </c>
      <c r="J261" s="445" t="s">
        <v>27</v>
      </c>
      <c r="K261" s="557" t="s">
        <v>27</v>
      </c>
    </row>
    <row r="262" spans="1:11" ht="26.25">
      <c r="A262" s="558" t="s">
        <v>105</v>
      </c>
      <c r="B262" s="559" t="s">
        <v>152</v>
      </c>
      <c r="C262" s="559">
        <v>2024189</v>
      </c>
      <c r="D262" s="560">
        <v>44511</v>
      </c>
      <c r="E262" s="561">
        <v>996830</v>
      </c>
      <c r="F262" s="559" t="s">
        <v>108</v>
      </c>
      <c r="G262" s="559" t="s">
        <v>48</v>
      </c>
      <c r="H262" s="445" t="s">
        <v>27</v>
      </c>
      <c r="I262" s="445" t="s">
        <v>27</v>
      </c>
      <c r="J262" s="445" t="s">
        <v>27</v>
      </c>
      <c r="K262" s="557" t="s">
        <v>27</v>
      </c>
    </row>
    <row r="263" spans="1:11" ht="26.25">
      <c r="A263" s="558" t="s">
        <v>105</v>
      </c>
      <c r="B263" s="559" t="s">
        <v>153</v>
      </c>
      <c r="C263" s="559">
        <v>2024190</v>
      </c>
      <c r="D263" s="560">
        <v>44511</v>
      </c>
      <c r="E263" s="561">
        <v>996830</v>
      </c>
      <c r="F263" s="559" t="s">
        <v>108</v>
      </c>
      <c r="G263" s="559" t="s">
        <v>48</v>
      </c>
      <c r="H263" s="445" t="s">
        <v>27</v>
      </c>
      <c r="I263" s="445" t="s">
        <v>27</v>
      </c>
      <c r="J263" s="445" t="s">
        <v>27</v>
      </c>
      <c r="K263" s="557" t="s">
        <v>27</v>
      </c>
    </row>
    <row r="264" spans="1:11">
      <c r="A264" s="558" t="s">
        <v>105</v>
      </c>
      <c r="B264" s="559" t="s">
        <v>155</v>
      </c>
      <c r="C264" s="559">
        <v>2024191</v>
      </c>
      <c r="D264" s="560">
        <v>44511</v>
      </c>
      <c r="E264" s="561">
        <v>996830</v>
      </c>
      <c r="F264" s="559" t="s">
        <v>108</v>
      </c>
      <c r="G264" s="559" t="s">
        <v>48</v>
      </c>
      <c r="H264" s="445" t="s">
        <v>27</v>
      </c>
      <c r="I264" s="445" t="s">
        <v>27</v>
      </c>
      <c r="J264" s="445" t="s">
        <v>27</v>
      </c>
      <c r="K264" s="557" t="s">
        <v>27</v>
      </c>
    </row>
    <row r="265" spans="1:11" ht="26.25">
      <c r="A265" s="558" t="s">
        <v>105</v>
      </c>
      <c r="B265" s="559" t="s">
        <v>156</v>
      </c>
      <c r="C265" s="559">
        <v>2024192</v>
      </c>
      <c r="D265" s="560">
        <v>44511</v>
      </c>
      <c r="E265" s="561">
        <v>996830</v>
      </c>
      <c r="F265" s="559" t="s">
        <v>108</v>
      </c>
      <c r="G265" s="559" t="s">
        <v>48</v>
      </c>
      <c r="H265" s="445" t="s">
        <v>27</v>
      </c>
      <c r="I265" s="445" t="s">
        <v>27</v>
      </c>
      <c r="J265" s="445" t="s">
        <v>27</v>
      </c>
      <c r="K265" s="557" t="s">
        <v>27</v>
      </c>
    </row>
    <row r="266" spans="1:11" ht="26.25">
      <c r="A266" s="558" t="s">
        <v>105</v>
      </c>
      <c r="B266" s="559" t="s">
        <v>157</v>
      </c>
      <c r="C266" s="559">
        <v>2024193</v>
      </c>
      <c r="D266" s="560">
        <v>44511</v>
      </c>
      <c r="E266" s="561">
        <v>996830</v>
      </c>
      <c r="F266" s="559" t="s">
        <v>108</v>
      </c>
      <c r="G266" s="559" t="s">
        <v>48</v>
      </c>
      <c r="H266" s="445" t="s">
        <v>27</v>
      </c>
      <c r="I266" s="445" t="s">
        <v>27</v>
      </c>
      <c r="J266" s="445" t="s">
        <v>27</v>
      </c>
      <c r="K266" s="557" t="s">
        <v>27</v>
      </c>
    </row>
    <row r="267" spans="1:11" ht="26.25">
      <c r="A267" s="558" t="s">
        <v>105</v>
      </c>
      <c r="B267" s="559" t="s">
        <v>158</v>
      </c>
      <c r="C267" s="559">
        <v>2024194</v>
      </c>
      <c r="D267" s="560">
        <v>44511</v>
      </c>
      <c r="E267" s="561">
        <v>996830</v>
      </c>
      <c r="F267" s="559" t="s">
        <v>108</v>
      </c>
      <c r="G267" s="559" t="s">
        <v>48</v>
      </c>
      <c r="H267" s="445" t="s">
        <v>27</v>
      </c>
      <c r="I267" s="445" t="s">
        <v>27</v>
      </c>
      <c r="J267" s="445" t="s">
        <v>27</v>
      </c>
      <c r="K267" s="557" t="s">
        <v>27</v>
      </c>
    </row>
    <row r="268" spans="1:11" ht="26.25">
      <c r="A268" s="558" t="s">
        <v>105</v>
      </c>
      <c r="B268" s="559" t="s">
        <v>146</v>
      </c>
      <c r="C268" s="559">
        <v>2024266</v>
      </c>
      <c r="D268" s="560">
        <v>44511</v>
      </c>
      <c r="E268" s="561">
        <v>3144258</v>
      </c>
      <c r="F268" s="559" t="s">
        <v>107</v>
      </c>
      <c r="G268" s="559" t="s">
        <v>48</v>
      </c>
      <c r="H268" s="445" t="s">
        <v>27</v>
      </c>
      <c r="I268" s="445" t="s">
        <v>27</v>
      </c>
      <c r="J268" s="445" t="s">
        <v>27</v>
      </c>
      <c r="K268" s="557" t="s">
        <v>27</v>
      </c>
    </row>
    <row r="269" spans="1:11">
      <c r="A269" s="558" t="s">
        <v>105</v>
      </c>
      <c r="B269" s="559" t="s">
        <v>148</v>
      </c>
      <c r="C269" s="559">
        <v>2024267</v>
      </c>
      <c r="D269" s="560">
        <v>44511</v>
      </c>
      <c r="E269" s="561">
        <v>3144258</v>
      </c>
      <c r="F269" s="559" t="s">
        <v>107</v>
      </c>
      <c r="G269" s="559" t="s">
        <v>48</v>
      </c>
      <c r="H269" s="445" t="s">
        <v>27</v>
      </c>
      <c r="I269" s="445" t="s">
        <v>27</v>
      </c>
      <c r="J269" s="445" t="s">
        <v>27</v>
      </c>
      <c r="K269" s="557" t="s">
        <v>27</v>
      </c>
    </row>
    <row r="270" spans="1:11" ht="26.25">
      <c r="A270" s="558" t="s">
        <v>105</v>
      </c>
      <c r="B270" s="559" t="s">
        <v>150</v>
      </c>
      <c r="C270" s="559">
        <v>2024268</v>
      </c>
      <c r="D270" s="560">
        <v>44511</v>
      </c>
      <c r="E270" s="561">
        <v>3144258</v>
      </c>
      <c r="F270" s="559" t="s">
        <v>107</v>
      </c>
      <c r="G270" s="559" t="s">
        <v>48</v>
      </c>
      <c r="H270" s="445" t="s">
        <v>27</v>
      </c>
      <c r="I270" s="445" t="s">
        <v>27</v>
      </c>
      <c r="J270" s="445" t="s">
        <v>27</v>
      </c>
      <c r="K270" s="557" t="s">
        <v>27</v>
      </c>
    </row>
    <row r="271" spans="1:11" ht="26.25">
      <c r="A271" s="558" t="s">
        <v>105</v>
      </c>
      <c r="B271" s="559" t="s">
        <v>153</v>
      </c>
      <c r="C271" s="559">
        <v>2024269</v>
      </c>
      <c r="D271" s="560">
        <v>44511</v>
      </c>
      <c r="E271" s="561">
        <v>3144258</v>
      </c>
      <c r="F271" s="559" t="s">
        <v>107</v>
      </c>
      <c r="G271" s="559" t="s">
        <v>48</v>
      </c>
      <c r="H271" s="445" t="s">
        <v>27</v>
      </c>
      <c r="I271" s="445" t="s">
        <v>27</v>
      </c>
      <c r="J271" s="445" t="s">
        <v>27</v>
      </c>
      <c r="K271" s="557" t="s">
        <v>27</v>
      </c>
    </row>
    <row r="272" spans="1:11">
      <c r="A272" s="558" t="s">
        <v>105</v>
      </c>
      <c r="B272" s="559" t="s">
        <v>160</v>
      </c>
      <c r="C272" s="559">
        <v>2024280</v>
      </c>
      <c r="D272" s="560">
        <v>44609</v>
      </c>
      <c r="E272" s="561">
        <v>299000</v>
      </c>
      <c r="F272" s="559" t="s">
        <v>161</v>
      </c>
      <c r="G272" s="559" t="s">
        <v>31</v>
      </c>
      <c r="H272" s="445" t="s">
        <v>27</v>
      </c>
      <c r="I272" s="445" t="s">
        <v>27</v>
      </c>
      <c r="J272" s="445" t="s">
        <v>27</v>
      </c>
      <c r="K272" s="557" t="s">
        <v>27</v>
      </c>
    </row>
    <row r="273" spans="1:11">
      <c r="A273" s="558" t="s">
        <v>105</v>
      </c>
      <c r="B273" s="559" t="s">
        <v>88</v>
      </c>
      <c r="C273" s="559">
        <v>2024454</v>
      </c>
      <c r="D273" s="560">
        <v>44761</v>
      </c>
      <c r="E273" s="561">
        <v>25119</v>
      </c>
      <c r="F273" s="559" t="s">
        <v>162</v>
      </c>
      <c r="G273" s="559" t="s">
        <v>31</v>
      </c>
      <c r="H273" s="445" t="s">
        <v>27</v>
      </c>
      <c r="I273" s="445" t="s">
        <v>27</v>
      </c>
      <c r="J273" s="445" t="s">
        <v>27</v>
      </c>
      <c r="K273" s="557" t="s">
        <v>27</v>
      </c>
    </row>
    <row r="274" spans="1:11">
      <c r="A274" s="558" t="s">
        <v>105</v>
      </c>
      <c r="B274" s="559" t="s">
        <v>163</v>
      </c>
      <c r="C274" s="559">
        <v>2024455</v>
      </c>
      <c r="D274" s="560">
        <v>44761</v>
      </c>
      <c r="E274" s="561">
        <v>25119</v>
      </c>
      <c r="F274" s="559" t="s">
        <v>162</v>
      </c>
      <c r="G274" s="559" t="s">
        <v>31</v>
      </c>
      <c r="H274" s="445" t="s">
        <v>27</v>
      </c>
      <c r="I274" s="445" t="s">
        <v>27</v>
      </c>
      <c r="J274" s="445" t="s">
        <v>27</v>
      </c>
      <c r="K274" s="557" t="s">
        <v>27</v>
      </c>
    </row>
    <row r="275" spans="1:11" ht="26.25">
      <c r="A275" s="558" t="s">
        <v>105</v>
      </c>
      <c r="B275" s="559" t="s">
        <v>130</v>
      </c>
      <c r="C275" s="559">
        <v>2024456</v>
      </c>
      <c r="D275" s="560">
        <v>44761</v>
      </c>
      <c r="E275" s="561">
        <v>25119</v>
      </c>
      <c r="F275" s="559" t="s">
        <v>164</v>
      </c>
      <c r="G275" s="559" t="s">
        <v>31</v>
      </c>
      <c r="H275" s="445" t="s">
        <v>27</v>
      </c>
      <c r="I275" s="445" t="s">
        <v>27</v>
      </c>
      <c r="J275" s="445" t="s">
        <v>27</v>
      </c>
      <c r="K275" s="557" t="s">
        <v>27</v>
      </c>
    </row>
    <row r="276" spans="1:11" ht="26.25">
      <c r="A276" s="558" t="s">
        <v>105</v>
      </c>
      <c r="B276" s="559" t="s">
        <v>165</v>
      </c>
      <c r="C276" s="559">
        <v>2024457</v>
      </c>
      <c r="D276" s="560">
        <v>44761</v>
      </c>
      <c r="E276" s="561">
        <v>25117</v>
      </c>
      <c r="F276" s="559" t="s">
        <v>164</v>
      </c>
      <c r="G276" s="559" t="s">
        <v>31</v>
      </c>
      <c r="H276" s="445" t="s">
        <v>27</v>
      </c>
      <c r="I276" s="445" t="s">
        <v>27</v>
      </c>
      <c r="J276" s="445" t="s">
        <v>27</v>
      </c>
      <c r="K276" s="557" t="s">
        <v>27</v>
      </c>
    </row>
    <row r="277" spans="1:11">
      <c r="A277" s="558" t="s">
        <v>105</v>
      </c>
      <c r="B277" s="559" t="s">
        <v>166</v>
      </c>
      <c r="C277" s="559">
        <v>2024635</v>
      </c>
      <c r="D277" s="560">
        <v>45030</v>
      </c>
      <c r="E277" s="561">
        <v>5928543</v>
      </c>
      <c r="F277" s="559" t="s">
        <v>107</v>
      </c>
      <c r="G277" s="559" t="s">
        <v>31</v>
      </c>
      <c r="H277" s="445" t="s">
        <v>27</v>
      </c>
      <c r="I277" s="445" t="s">
        <v>27</v>
      </c>
      <c r="J277" s="445" t="s">
        <v>27</v>
      </c>
      <c r="K277" s="557" t="s">
        <v>27</v>
      </c>
    </row>
    <row r="278" spans="1:11">
      <c r="A278" s="558" t="s">
        <v>105</v>
      </c>
      <c r="B278" s="559" t="s">
        <v>167</v>
      </c>
      <c r="C278" s="559">
        <v>2024636</v>
      </c>
      <c r="D278" s="560">
        <v>45030</v>
      </c>
      <c r="E278" s="561">
        <v>5928543</v>
      </c>
      <c r="F278" s="559" t="s">
        <v>107</v>
      </c>
      <c r="G278" s="559" t="s">
        <v>31</v>
      </c>
      <c r="H278" s="445" t="s">
        <v>27</v>
      </c>
      <c r="I278" s="445" t="s">
        <v>27</v>
      </c>
      <c r="J278" s="445" t="s">
        <v>27</v>
      </c>
      <c r="K278" s="557" t="s">
        <v>27</v>
      </c>
    </row>
    <row r="279" spans="1:11">
      <c r="A279" s="558" t="s">
        <v>105</v>
      </c>
      <c r="B279" s="559" t="s">
        <v>168</v>
      </c>
      <c r="C279" s="559">
        <v>2024637</v>
      </c>
      <c r="D279" s="560">
        <v>45030</v>
      </c>
      <c r="E279" s="561">
        <v>5928543</v>
      </c>
      <c r="F279" s="559" t="s">
        <v>107</v>
      </c>
      <c r="G279" s="559" t="s">
        <v>31</v>
      </c>
      <c r="H279" s="445" t="s">
        <v>27</v>
      </c>
      <c r="I279" s="445" t="s">
        <v>27</v>
      </c>
      <c r="J279" s="445" t="s">
        <v>27</v>
      </c>
      <c r="K279" s="557" t="s">
        <v>27</v>
      </c>
    </row>
    <row r="280" spans="1:11">
      <c r="A280" s="558" t="s">
        <v>105</v>
      </c>
      <c r="B280" s="559" t="s">
        <v>169</v>
      </c>
      <c r="C280" s="559">
        <v>2024638</v>
      </c>
      <c r="D280" s="560">
        <v>45030</v>
      </c>
      <c r="E280" s="561">
        <v>5928543</v>
      </c>
      <c r="F280" s="559" t="s">
        <v>107</v>
      </c>
      <c r="G280" s="559" t="s">
        <v>31</v>
      </c>
      <c r="H280" s="445" t="s">
        <v>27</v>
      </c>
      <c r="I280" s="445" t="s">
        <v>27</v>
      </c>
      <c r="J280" s="445" t="s">
        <v>27</v>
      </c>
      <c r="K280" s="557" t="s">
        <v>27</v>
      </c>
    </row>
    <row r="281" spans="1:11">
      <c r="A281" s="558" t="s">
        <v>105</v>
      </c>
      <c r="B281" s="559" t="s">
        <v>170</v>
      </c>
      <c r="C281" s="559">
        <v>2024639</v>
      </c>
      <c r="D281" s="560">
        <v>45030</v>
      </c>
      <c r="E281" s="561">
        <v>5928543</v>
      </c>
      <c r="F281" s="559" t="s">
        <v>107</v>
      </c>
      <c r="G281" s="559" t="s">
        <v>31</v>
      </c>
      <c r="H281" s="445" t="s">
        <v>27</v>
      </c>
      <c r="I281" s="445" t="s">
        <v>27</v>
      </c>
      <c r="J281" s="445" t="s">
        <v>27</v>
      </c>
      <c r="K281" s="557" t="s">
        <v>27</v>
      </c>
    </row>
    <row r="282" spans="1:11">
      <c r="A282" s="558" t="s">
        <v>105</v>
      </c>
      <c r="B282" s="559" t="s">
        <v>171</v>
      </c>
      <c r="C282" s="559">
        <v>2024640</v>
      </c>
      <c r="D282" s="560">
        <v>45030</v>
      </c>
      <c r="E282" s="561">
        <v>5928543</v>
      </c>
      <c r="F282" s="559" t="s">
        <v>107</v>
      </c>
      <c r="G282" s="559" t="s">
        <v>31</v>
      </c>
      <c r="H282" s="445" t="s">
        <v>27</v>
      </c>
      <c r="I282" s="445" t="s">
        <v>27</v>
      </c>
      <c r="J282" s="445" t="s">
        <v>27</v>
      </c>
      <c r="K282" s="557" t="s">
        <v>27</v>
      </c>
    </row>
    <row r="283" spans="1:11">
      <c r="A283" s="558" t="s">
        <v>105</v>
      </c>
      <c r="B283" s="559" t="s">
        <v>172</v>
      </c>
      <c r="C283" s="559">
        <v>2024641</v>
      </c>
      <c r="D283" s="560">
        <v>45030</v>
      </c>
      <c r="E283" s="561">
        <v>5928543</v>
      </c>
      <c r="F283" s="559" t="s">
        <v>107</v>
      </c>
      <c r="G283" s="559" t="s">
        <v>31</v>
      </c>
      <c r="H283" s="445" t="s">
        <v>27</v>
      </c>
      <c r="I283" s="445" t="s">
        <v>27</v>
      </c>
      <c r="J283" s="445" t="s">
        <v>27</v>
      </c>
      <c r="K283" s="557" t="s">
        <v>27</v>
      </c>
    </row>
    <row r="284" spans="1:11">
      <c r="A284" s="558" t="s">
        <v>105</v>
      </c>
      <c r="B284" s="559" t="s">
        <v>173</v>
      </c>
      <c r="C284" s="559">
        <v>2024642</v>
      </c>
      <c r="D284" s="560">
        <v>45030</v>
      </c>
      <c r="E284" s="561">
        <v>5928543</v>
      </c>
      <c r="F284" s="559" t="s">
        <v>107</v>
      </c>
      <c r="G284" s="559" t="s">
        <v>31</v>
      </c>
      <c r="H284" s="445" t="s">
        <v>27</v>
      </c>
      <c r="I284" s="445" t="s">
        <v>27</v>
      </c>
      <c r="J284" s="445" t="s">
        <v>27</v>
      </c>
      <c r="K284" s="557" t="s">
        <v>27</v>
      </c>
    </row>
    <row r="285" spans="1:11">
      <c r="A285" s="558" t="s">
        <v>105</v>
      </c>
      <c r="B285" s="559" t="s">
        <v>174</v>
      </c>
      <c r="C285" s="559">
        <v>2024643</v>
      </c>
      <c r="D285" s="560">
        <v>45030</v>
      </c>
      <c r="E285" s="561">
        <v>5928543</v>
      </c>
      <c r="F285" s="559" t="s">
        <v>107</v>
      </c>
      <c r="G285" s="559" t="s">
        <v>31</v>
      </c>
      <c r="H285" s="445" t="s">
        <v>27</v>
      </c>
      <c r="I285" s="445" t="s">
        <v>27</v>
      </c>
      <c r="J285" s="445" t="s">
        <v>27</v>
      </c>
      <c r="K285" s="557" t="s">
        <v>27</v>
      </c>
    </row>
    <row r="286" spans="1:11">
      <c r="A286" s="558" t="s">
        <v>105</v>
      </c>
      <c r="B286" s="559" t="s">
        <v>40</v>
      </c>
      <c r="C286" s="559">
        <v>2024644</v>
      </c>
      <c r="D286" s="560">
        <v>45030</v>
      </c>
      <c r="E286" s="561">
        <v>5928543</v>
      </c>
      <c r="F286" s="559" t="s">
        <v>107</v>
      </c>
      <c r="G286" s="559" t="s">
        <v>31</v>
      </c>
      <c r="H286" s="445" t="s">
        <v>27</v>
      </c>
      <c r="I286" s="445" t="s">
        <v>27</v>
      </c>
      <c r="J286" s="445" t="s">
        <v>27</v>
      </c>
      <c r="K286" s="557" t="s">
        <v>27</v>
      </c>
    </row>
    <row r="287" spans="1:11">
      <c r="A287" s="558" t="s">
        <v>105</v>
      </c>
      <c r="B287" s="559" t="s">
        <v>103</v>
      </c>
      <c r="C287" s="559">
        <v>2024645</v>
      </c>
      <c r="D287" s="560">
        <v>45030</v>
      </c>
      <c r="E287" s="561">
        <v>5928543</v>
      </c>
      <c r="F287" s="559" t="s">
        <v>107</v>
      </c>
      <c r="G287" s="559" t="s">
        <v>31</v>
      </c>
      <c r="H287" s="445" t="s">
        <v>27</v>
      </c>
      <c r="I287" s="445" t="s">
        <v>27</v>
      </c>
      <c r="J287" s="445" t="s">
        <v>27</v>
      </c>
      <c r="K287" s="557" t="s">
        <v>27</v>
      </c>
    </row>
    <row r="288" spans="1:11">
      <c r="A288" s="558" t="s">
        <v>105</v>
      </c>
      <c r="B288" s="559" t="s">
        <v>175</v>
      </c>
      <c r="C288" s="559">
        <v>2024646</v>
      </c>
      <c r="D288" s="560">
        <v>45030</v>
      </c>
      <c r="E288" s="561">
        <v>5928218</v>
      </c>
      <c r="F288" s="559" t="s">
        <v>107</v>
      </c>
      <c r="G288" s="559" t="s">
        <v>31</v>
      </c>
      <c r="H288" s="445" t="s">
        <v>27</v>
      </c>
      <c r="I288" s="445" t="s">
        <v>27</v>
      </c>
      <c r="J288" s="445" t="s">
        <v>27</v>
      </c>
      <c r="K288" s="557" t="s">
        <v>27</v>
      </c>
    </row>
    <row r="289" spans="1:11">
      <c r="A289" s="558" t="s">
        <v>105</v>
      </c>
      <c r="B289" s="559" t="s">
        <v>67</v>
      </c>
      <c r="C289" s="559">
        <v>2024647</v>
      </c>
      <c r="D289" s="560">
        <v>45030</v>
      </c>
      <c r="E289" s="561">
        <v>5928543</v>
      </c>
      <c r="F289" s="559" t="s">
        <v>107</v>
      </c>
      <c r="G289" s="559" t="s">
        <v>31</v>
      </c>
      <c r="H289" s="445" t="s">
        <v>27</v>
      </c>
      <c r="I289" s="445" t="s">
        <v>27</v>
      </c>
      <c r="J289" s="445" t="s">
        <v>27</v>
      </c>
      <c r="K289" s="557" t="s">
        <v>27</v>
      </c>
    </row>
    <row r="290" spans="1:11">
      <c r="A290" s="558" t="s">
        <v>105</v>
      </c>
      <c r="B290" s="559" t="s">
        <v>176</v>
      </c>
      <c r="C290" s="559">
        <v>2024648</v>
      </c>
      <c r="D290" s="560">
        <v>45030</v>
      </c>
      <c r="E290" s="561">
        <v>5928543</v>
      </c>
      <c r="F290" s="559" t="s">
        <v>107</v>
      </c>
      <c r="G290" s="559" t="s">
        <v>31</v>
      </c>
      <c r="H290" s="445" t="s">
        <v>27</v>
      </c>
      <c r="I290" s="445" t="s">
        <v>27</v>
      </c>
      <c r="J290" s="445" t="s">
        <v>27</v>
      </c>
      <c r="K290" s="557" t="s">
        <v>27</v>
      </c>
    </row>
    <row r="291" spans="1:11">
      <c r="A291" s="558" t="s">
        <v>105</v>
      </c>
      <c r="B291" s="559" t="s">
        <v>177</v>
      </c>
      <c r="C291" s="559">
        <v>2024649</v>
      </c>
      <c r="D291" s="560">
        <v>45030</v>
      </c>
      <c r="E291" s="561">
        <v>5928543</v>
      </c>
      <c r="F291" s="559" t="s">
        <v>107</v>
      </c>
      <c r="G291" s="559" t="s">
        <v>31</v>
      </c>
      <c r="H291" s="445" t="s">
        <v>27</v>
      </c>
      <c r="I291" s="445" t="s">
        <v>27</v>
      </c>
      <c r="J291" s="445" t="s">
        <v>27</v>
      </c>
      <c r="K291" s="557" t="s">
        <v>27</v>
      </c>
    </row>
    <row r="292" spans="1:11">
      <c r="A292" s="558" t="s">
        <v>105</v>
      </c>
      <c r="B292" s="559" t="s">
        <v>69</v>
      </c>
      <c r="C292" s="559">
        <v>2024650</v>
      </c>
      <c r="D292" s="560">
        <v>45030</v>
      </c>
      <c r="E292" s="561">
        <v>5928543</v>
      </c>
      <c r="F292" s="559" t="s">
        <v>107</v>
      </c>
      <c r="G292" s="559" t="s">
        <v>31</v>
      </c>
      <c r="H292" s="445" t="s">
        <v>27</v>
      </c>
      <c r="I292" s="445" t="s">
        <v>27</v>
      </c>
      <c r="J292" s="445" t="s">
        <v>27</v>
      </c>
      <c r="K292" s="557" t="s">
        <v>27</v>
      </c>
    </row>
    <row r="293" spans="1:11">
      <c r="A293" s="558" t="s">
        <v>105</v>
      </c>
      <c r="B293" s="559" t="s">
        <v>178</v>
      </c>
      <c r="C293" s="559">
        <v>2024651</v>
      </c>
      <c r="D293" s="560">
        <v>45030</v>
      </c>
      <c r="E293" s="561">
        <v>5928543</v>
      </c>
      <c r="F293" s="559" t="s">
        <v>107</v>
      </c>
      <c r="G293" s="559" t="s">
        <v>31</v>
      </c>
      <c r="H293" s="445" t="s">
        <v>27</v>
      </c>
      <c r="I293" s="445" t="s">
        <v>27</v>
      </c>
      <c r="J293" s="445" t="s">
        <v>27</v>
      </c>
      <c r="K293" s="557" t="s">
        <v>27</v>
      </c>
    </row>
    <row r="294" spans="1:11">
      <c r="A294" s="558" t="s">
        <v>105</v>
      </c>
      <c r="B294" s="559" t="s">
        <v>179</v>
      </c>
      <c r="C294" s="559">
        <v>2024652</v>
      </c>
      <c r="D294" s="560">
        <v>45030</v>
      </c>
      <c r="E294" s="561">
        <v>5928543</v>
      </c>
      <c r="F294" s="559" t="s">
        <v>107</v>
      </c>
      <c r="G294" s="559" t="s">
        <v>31</v>
      </c>
      <c r="H294" s="445" t="s">
        <v>27</v>
      </c>
      <c r="I294" s="445" t="s">
        <v>27</v>
      </c>
      <c r="J294" s="445" t="s">
        <v>27</v>
      </c>
      <c r="K294" s="557" t="s">
        <v>27</v>
      </c>
    </row>
    <row r="295" spans="1:11">
      <c r="A295" s="558" t="s">
        <v>105</v>
      </c>
      <c r="B295" s="559" t="s">
        <v>180</v>
      </c>
      <c r="C295" s="559">
        <v>2024653</v>
      </c>
      <c r="D295" s="560">
        <v>45030</v>
      </c>
      <c r="E295" s="561">
        <v>5928543</v>
      </c>
      <c r="F295" s="559" t="s">
        <v>107</v>
      </c>
      <c r="G295" s="559" t="s">
        <v>31</v>
      </c>
      <c r="H295" s="445" t="s">
        <v>27</v>
      </c>
      <c r="I295" s="445" t="s">
        <v>27</v>
      </c>
      <c r="J295" s="445" t="s">
        <v>27</v>
      </c>
      <c r="K295" s="557" t="s">
        <v>27</v>
      </c>
    </row>
    <row r="296" spans="1:11">
      <c r="A296" s="558" t="s">
        <v>105</v>
      </c>
      <c r="B296" s="559" t="s">
        <v>181</v>
      </c>
      <c r="C296" s="559">
        <v>2024659</v>
      </c>
      <c r="D296" s="560">
        <v>45030</v>
      </c>
      <c r="E296" s="561">
        <v>8631060</v>
      </c>
      <c r="F296" s="559" t="s">
        <v>107</v>
      </c>
      <c r="G296" s="559" t="s">
        <v>31</v>
      </c>
      <c r="H296" s="445" t="s">
        <v>27</v>
      </c>
      <c r="I296" s="445" t="s">
        <v>27</v>
      </c>
      <c r="J296" s="445" t="s">
        <v>27</v>
      </c>
      <c r="K296" s="557" t="s">
        <v>27</v>
      </c>
    </row>
    <row r="297" spans="1:11">
      <c r="A297" s="558" t="s">
        <v>105</v>
      </c>
      <c r="B297" s="559" t="s">
        <v>181</v>
      </c>
      <c r="C297" s="559">
        <v>2024664</v>
      </c>
      <c r="D297" s="560">
        <v>45034</v>
      </c>
      <c r="E297" s="561">
        <v>10368330</v>
      </c>
      <c r="F297" s="559" t="s">
        <v>107</v>
      </c>
      <c r="G297" s="559" t="s">
        <v>31</v>
      </c>
      <c r="H297" s="445" t="s">
        <v>27</v>
      </c>
      <c r="I297" s="445" t="s">
        <v>27</v>
      </c>
      <c r="J297" s="445" t="s">
        <v>27</v>
      </c>
      <c r="K297" s="557" t="s">
        <v>27</v>
      </c>
    </row>
    <row r="298" spans="1:11" ht="26.25">
      <c r="A298" s="558" t="s">
        <v>105</v>
      </c>
      <c r="B298" s="559" t="s">
        <v>134</v>
      </c>
      <c r="C298" s="559">
        <v>2024665</v>
      </c>
      <c r="D298" s="560">
        <v>45034</v>
      </c>
      <c r="E298" s="561">
        <v>4965623</v>
      </c>
      <c r="F298" s="559" t="s">
        <v>119</v>
      </c>
      <c r="G298" s="559" t="s">
        <v>31</v>
      </c>
      <c r="H298" s="445" t="s">
        <v>27</v>
      </c>
      <c r="I298" s="445" t="s">
        <v>27</v>
      </c>
      <c r="J298" s="445" t="s">
        <v>27</v>
      </c>
      <c r="K298" s="557" t="s">
        <v>27</v>
      </c>
    </row>
    <row r="299" spans="1:11" ht="26.25">
      <c r="A299" s="558" t="s">
        <v>105</v>
      </c>
      <c r="B299" s="559" t="s">
        <v>88</v>
      </c>
      <c r="C299" s="559">
        <v>2024667</v>
      </c>
      <c r="D299" s="560">
        <v>45091</v>
      </c>
      <c r="E299" s="561">
        <v>1200000</v>
      </c>
      <c r="F299" s="559" t="s">
        <v>119</v>
      </c>
      <c r="G299" s="559" t="s">
        <v>31</v>
      </c>
      <c r="H299" s="445" t="s">
        <v>27</v>
      </c>
      <c r="I299" s="445" t="s">
        <v>27</v>
      </c>
      <c r="J299" s="445" t="s">
        <v>27</v>
      </c>
      <c r="K299" s="557" t="s">
        <v>27</v>
      </c>
    </row>
    <row r="300" spans="1:11" ht="26.25">
      <c r="A300" s="558" t="s">
        <v>105</v>
      </c>
      <c r="B300" s="559" t="s">
        <v>88</v>
      </c>
      <c r="C300" s="559">
        <v>2024668</v>
      </c>
      <c r="D300" s="560">
        <v>45091</v>
      </c>
      <c r="E300" s="561">
        <v>1100000</v>
      </c>
      <c r="F300" s="559" t="s">
        <v>119</v>
      </c>
      <c r="G300" s="559" t="s">
        <v>31</v>
      </c>
      <c r="H300" s="445" t="s">
        <v>27</v>
      </c>
      <c r="I300" s="445" t="s">
        <v>27</v>
      </c>
      <c r="J300" s="445" t="s">
        <v>27</v>
      </c>
      <c r="K300" s="557" t="s">
        <v>27</v>
      </c>
    </row>
    <row r="301" spans="1:11">
      <c r="A301" s="558" t="s">
        <v>105</v>
      </c>
      <c r="B301" s="559" t="s">
        <v>168</v>
      </c>
      <c r="C301" s="559">
        <v>2024669</v>
      </c>
      <c r="D301" s="560">
        <v>45091</v>
      </c>
      <c r="E301" s="561">
        <v>291670</v>
      </c>
      <c r="F301" s="559" t="s">
        <v>161</v>
      </c>
      <c r="G301" s="559" t="s">
        <v>31</v>
      </c>
      <c r="H301" s="445" t="s">
        <v>27</v>
      </c>
      <c r="I301" s="445" t="s">
        <v>27</v>
      </c>
      <c r="J301" s="445" t="s">
        <v>27</v>
      </c>
      <c r="K301" s="557" t="s">
        <v>27</v>
      </c>
    </row>
    <row r="302" spans="1:11" ht="26.25">
      <c r="A302" s="558" t="s">
        <v>105</v>
      </c>
      <c r="B302" s="559" t="s">
        <v>174</v>
      </c>
      <c r="C302" s="559">
        <v>2024670</v>
      </c>
      <c r="D302" s="560">
        <v>45112</v>
      </c>
      <c r="E302" s="561">
        <v>3612840</v>
      </c>
      <c r="F302" s="559" t="s">
        <v>119</v>
      </c>
      <c r="G302" s="559" t="s">
        <v>31</v>
      </c>
      <c r="H302" s="445" t="s">
        <v>27</v>
      </c>
      <c r="I302" s="445" t="s">
        <v>27</v>
      </c>
      <c r="J302" s="445" t="s">
        <v>27</v>
      </c>
      <c r="K302" s="557" t="s">
        <v>27</v>
      </c>
    </row>
    <row r="303" spans="1:11">
      <c r="A303" s="558" t="s">
        <v>105</v>
      </c>
      <c r="B303" s="559" t="s">
        <v>88</v>
      </c>
      <c r="C303" s="559">
        <v>2024671</v>
      </c>
      <c r="D303" s="560">
        <v>45138</v>
      </c>
      <c r="E303" s="561">
        <v>4999999</v>
      </c>
      <c r="F303" s="559" t="s">
        <v>128</v>
      </c>
      <c r="G303" s="559" t="s">
        <v>31</v>
      </c>
      <c r="H303" s="445" t="s">
        <v>27</v>
      </c>
      <c r="I303" s="445" t="s">
        <v>27</v>
      </c>
      <c r="J303" s="445" t="s">
        <v>27</v>
      </c>
      <c r="K303" s="557" t="s">
        <v>27</v>
      </c>
    </row>
    <row r="304" spans="1:11">
      <c r="A304" s="558" t="s">
        <v>105</v>
      </c>
      <c r="B304" s="559" t="s">
        <v>88</v>
      </c>
      <c r="C304" s="559">
        <v>2024672</v>
      </c>
      <c r="D304" s="560">
        <v>45138</v>
      </c>
      <c r="E304" s="561">
        <v>4999999</v>
      </c>
      <c r="F304" s="559" t="s">
        <v>128</v>
      </c>
      <c r="G304" s="559" t="s">
        <v>31</v>
      </c>
      <c r="H304" s="445" t="s">
        <v>27</v>
      </c>
      <c r="I304" s="445" t="s">
        <v>27</v>
      </c>
      <c r="J304" s="445" t="s">
        <v>27</v>
      </c>
      <c r="K304" s="557" t="s">
        <v>27</v>
      </c>
    </row>
    <row r="305" spans="1:11">
      <c r="A305" s="558" t="s">
        <v>105</v>
      </c>
      <c r="B305" s="559" t="s">
        <v>88</v>
      </c>
      <c r="C305" s="559">
        <v>2024673</v>
      </c>
      <c r="D305" s="560">
        <v>45138</v>
      </c>
      <c r="E305" s="561">
        <v>5000002</v>
      </c>
      <c r="F305" s="559" t="s">
        <v>128</v>
      </c>
      <c r="G305" s="559" t="s">
        <v>31</v>
      </c>
      <c r="H305" s="445" t="s">
        <v>27</v>
      </c>
      <c r="I305" s="445" t="s">
        <v>27</v>
      </c>
      <c r="J305" s="445" t="s">
        <v>27</v>
      </c>
      <c r="K305" s="557" t="s">
        <v>27</v>
      </c>
    </row>
    <row r="306" spans="1:11">
      <c r="A306" s="558" t="s">
        <v>182</v>
      </c>
      <c r="B306" s="559" t="s">
        <v>51</v>
      </c>
      <c r="C306" s="559">
        <v>2023983</v>
      </c>
      <c r="D306" s="560">
        <v>43676</v>
      </c>
      <c r="E306" s="561">
        <v>7595000</v>
      </c>
      <c r="F306" s="559" t="s">
        <v>183</v>
      </c>
      <c r="G306" s="559" t="s">
        <v>31</v>
      </c>
      <c r="H306" s="445" t="s">
        <v>27</v>
      </c>
      <c r="I306" s="445" t="s">
        <v>27</v>
      </c>
      <c r="J306" s="445" t="s">
        <v>27</v>
      </c>
      <c r="K306" s="557" t="s">
        <v>27</v>
      </c>
    </row>
    <row r="307" spans="1:11" ht="26.25">
      <c r="A307" s="558" t="s">
        <v>182</v>
      </c>
      <c r="B307" s="559" t="s">
        <v>159</v>
      </c>
      <c r="C307" s="559">
        <v>2024121</v>
      </c>
      <c r="D307" s="560">
        <v>44511</v>
      </c>
      <c r="E307" s="561">
        <v>1433831</v>
      </c>
      <c r="F307" s="559" t="s">
        <v>184</v>
      </c>
      <c r="G307" s="559" t="s">
        <v>48</v>
      </c>
      <c r="H307" s="445" t="s">
        <v>27</v>
      </c>
      <c r="I307" s="445" t="s">
        <v>27</v>
      </c>
      <c r="J307" s="445" t="s">
        <v>27</v>
      </c>
      <c r="K307" s="557" t="s">
        <v>27</v>
      </c>
    </row>
    <row r="308" spans="1:11">
      <c r="A308" s="558" t="s">
        <v>182</v>
      </c>
      <c r="B308" s="559" t="s">
        <v>149</v>
      </c>
      <c r="C308" s="559">
        <v>2024123</v>
      </c>
      <c r="D308" s="560">
        <v>44511</v>
      </c>
      <c r="E308" s="561">
        <v>803715</v>
      </c>
      <c r="F308" s="559" t="s">
        <v>185</v>
      </c>
      <c r="G308" s="559" t="s">
        <v>48</v>
      </c>
      <c r="H308" s="445" t="s">
        <v>27</v>
      </c>
      <c r="I308" s="445" t="s">
        <v>27</v>
      </c>
      <c r="J308" s="445" t="s">
        <v>27</v>
      </c>
      <c r="K308" s="557" t="s">
        <v>27</v>
      </c>
    </row>
    <row r="309" spans="1:11" ht="26.25">
      <c r="A309" s="558" t="s">
        <v>182</v>
      </c>
      <c r="B309" s="559" t="s">
        <v>150</v>
      </c>
      <c r="C309" s="559">
        <v>2024124</v>
      </c>
      <c r="D309" s="560">
        <v>44511</v>
      </c>
      <c r="E309" s="561">
        <v>803715</v>
      </c>
      <c r="F309" s="559" t="s">
        <v>185</v>
      </c>
      <c r="G309" s="559" t="s">
        <v>48</v>
      </c>
      <c r="H309" s="445" t="s">
        <v>27</v>
      </c>
      <c r="I309" s="445" t="s">
        <v>27</v>
      </c>
      <c r="J309" s="445" t="s">
        <v>27</v>
      </c>
      <c r="K309" s="557" t="s">
        <v>27</v>
      </c>
    </row>
    <row r="310" spans="1:11" ht="26.25">
      <c r="A310" s="558" t="s">
        <v>182</v>
      </c>
      <c r="B310" s="559" t="s">
        <v>152</v>
      </c>
      <c r="C310" s="559">
        <v>2024125</v>
      </c>
      <c r="D310" s="560">
        <v>44511</v>
      </c>
      <c r="E310" s="561">
        <v>803715</v>
      </c>
      <c r="F310" s="559" t="s">
        <v>185</v>
      </c>
      <c r="G310" s="559" t="s">
        <v>48</v>
      </c>
      <c r="H310" s="445" t="s">
        <v>27</v>
      </c>
      <c r="I310" s="445" t="s">
        <v>27</v>
      </c>
      <c r="J310" s="445" t="s">
        <v>27</v>
      </c>
      <c r="K310" s="557" t="s">
        <v>27</v>
      </c>
    </row>
    <row r="311" spans="1:11">
      <c r="A311" s="558" t="s">
        <v>182</v>
      </c>
      <c r="B311" s="559" t="s">
        <v>155</v>
      </c>
      <c r="C311" s="559">
        <v>2024126</v>
      </c>
      <c r="D311" s="560">
        <v>44511</v>
      </c>
      <c r="E311" s="561">
        <v>803715</v>
      </c>
      <c r="F311" s="559" t="s">
        <v>185</v>
      </c>
      <c r="G311" s="559" t="s">
        <v>48</v>
      </c>
      <c r="H311" s="445" t="s">
        <v>27</v>
      </c>
      <c r="I311" s="445" t="s">
        <v>27</v>
      </c>
      <c r="J311" s="445" t="s">
        <v>27</v>
      </c>
      <c r="K311" s="557" t="s">
        <v>27</v>
      </c>
    </row>
    <row r="312" spans="1:11" ht="26.25">
      <c r="A312" s="558" t="s">
        <v>182</v>
      </c>
      <c r="B312" s="559" t="s">
        <v>157</v>
      </c>
      <c r="C312" s="559">
        <v>2024127</v>
      </c>
      <c r="D312" s="560">
        <v>44511</v>
      </c>
      <c r="E312" s="561">
        <v>803715</v>
      </c>
      <c r="F312" s="559" t="s">
        <v>185</v>
      </c>
      <c r="G312" s="559" t="s">
        <v>48</v>
      </c>
      <c r="H312" s="445" t="s">
        <v>27</v>
      </c>
      <c r="I312" s="445" t="s">
        <v>27</v>
      </c>
      <c r="J312" s="445" t="s">
        <v>27</v>
      </c>
      <c r="K312" s="557" t="s">
        <v>27</v>
      </c>
    </row>
    <row r="313" spans="1:11" ht="26.25">
      <c r="A313" s="558" t="s">
        <v>182</v>
      </c>
      <c r="B313" s="559" t="s">
        <v>158</v>
      </c>
      <c r="C313" s="559">
        <v>2024128</v>
      </c>
      <c r="D313" s="560">
        <v>44511</v>
      </c>
      <c r="E313" s="561">
        <v>803715</v>
      </c>
      <c r="F313" s="559" t="s">
        <v>185</v>
      </c>
      <c r="G313" s="559" t="s">
        <v>48</v>
      </c>
      <c r="H313" s="445" t="s">
        <v>27</v>
      </c>
      <c r="I313" s="445" t="s">
        <v>27</v>
      </c>
      <c r="J313" s="445" t="s">
        <v>27</v>
      </c>
      <c r="K313" s="557" t="s">
        <v>27</v>
      </c>
    </row>
    <row r="314" spans="1:11">
      <c r="A314" s="558" t="s">
        <v>182</v>
      </c>
      <c r="B314" s="559" t="s">
        <v>160</v>
      </c>
      <c r="C314" s="559">
        <v>2024276</v>
      </c>
      <c r="D314" s="560">
        <v>44609</v>
      </c>
      <c r="E314" s="561">
        <v>403000</v>
      </c>
      <c r="F314" s="559" t="s">
        <v>186</v>
      </c>
      <c r="G314" s="559" t="s">
        <v>31</v>
      </c>
      <c r="H314" s="445" t="s">
        <v>27</v>
      </c>
      <c r="I314" s="445" t="s">
        <v>27</v>
      </c>
      <c r="J314" s="445" t="s">
        <v>27</v>
      </c>
      <c r="K314" s="557" t="s">
        <v>27</v>
      </c>
    </row>
    <row r="315" spans="1:11">
      <c r="A315" s="558" t="s">
        <v>182</v>
      </c>
      <c r="B315" s="559" t="s">
        <v>168</v>
      </c>
      <c r="C315" s="559">
        <v>2024445</v>
      </c>
      <c r="D315" s="560">
        <v>44719</v>
      </c>
      <c r="E315" s="561">
        <v>2469900</v>
      </c>
      <c r="F315" s="559" t="s">
        <v>187</v>
      </c>
      <c r="G315" s="559" t="s">
        <v>31</v>
      </c>
      <c r="H315" s="445" t="s">
        <v>27</v>
      </c>
      <c r="I315" s="445" t="s">
        <v>27</v>
      </c>
      <c r="J315" s="445" t="s">
        <v>27</v>
      </c>
      <c r="K315" s="557" t="s">
        <v>27</v>
      </c>
    </row>
    <row r="316" spans="1:11">
      <c r="A316" s="558" t="s">
        <v>182</v>
      </c>
      <c r="B316" s="559" t="s">
        <v>188</v>
      </c>
      <c r="C316" s="559">
        <v>2024462</v>
      </c>
      <c r="D316" s="560">
        <v>44893</v>
      </c>
      <c r="E316" s="561">
        <v>527177</v>
      </c>
      <c r="F316" s="559" t="s">
        <v>185</v>
      </c>
      <c r="G316" s="559" t="s">
        <v>31</v>
      </c>
      <c r="H316" s="445" t="s">
        <v>27</v>
      </c>
      <c r="I316" s="445" t="s">
        <v>27</v>
      </c>
      <c r="J316" s="445" t="s">
        <v>27</v>
      </c>
      <c r="K316" s="557" t="s">
        <v>27</v>
      </c>
    </row>
    <row r="317" spans="1:11">
      <c r="A317" s="558" t="s">
        <v>182</v>
      </c>
      <c r="B317" s="559" t="s">
        <v>38</v>
      </c>
      <c r="C317" s="559">
        <v>2024463</v>
      </c>
      <c r="D317" s="560">
        <v>44893</v>
      </c>
      <c r="E317" s="561">
        <v>527177</v>
      </c>
      <c r="F317" s="559" t="s">
        <v>185</v>
      </c>
      <c r="G317" s="559" t="s">
        <v>31</v>
      </c>
      <c r="H317" s="445" t="s">
        <v>27</v>
      </c>
      <c r="I317" s="445" t="s">
        <v>27</v>
      </c>
      <c r="J317" s="445" t="s">
        <v>27</v>
      </c>
      <c r="K317" s="557" t="s">
        <v>27</v>
      </c>
    </row>
    <row r="318" spans="1:11">
      <c r="A318" s="558" t="s">
        <v>182</v>
      </c>
      <c r="B318" s="559" t="s">
        <v>38</v>
      </c>
      <c r="C318" s="559">
        <v>2024674</v>
      </c>
      <c r="D318" s="560">
        <v>45163</v>
      </c>
      <c r="E318" s="561">
        <v>1405003</v>
      </c>
      <c r="F318" s="559" t="s">
        <v>185</v>
      </c>
      <c r="G318" s="559" t="s">
        <v>31</v>
      </c>
      <c r="H318" s="445" t="s">
        <v>27</v>
      </c>
      <c r="I318" s="445" t="s">
        <v>27</v>
      </c>
      <c r="J318" s="445" t="s">
        <v>27</v>
      </c>
      <c r="K318" s="557" t="s">
        <v>27</v>
      </c>
    </row>
    <row r="319" spans="1:11" ht="26.25">
      <c r="A319" s="558" t="s">
        <v>182</v>
      </c>
      <c r="B319" s="559" t="s">
        <v>170</v>
      </c>
      <c r="C319" s="559">
        <v>2024660</v>
      </c>
      <c r="D319" s="560">
        <v>45030</v>
      </c>
      <c r="E319" s="561">
        <v>885028</v>
      </c>
      <c r="F319" s="559" t="s">
        <v>189</v>
      </c>
      <c r="G319" s="559" t="s">
        <v>31</v>
      </c>
      <c r="H319" s="445" t="s">
        <v>27</v>
      </c>
      <c r="I319" s="445" t="s">
        <v>27</v>
      </c>
      <c r="J319" s="445" t="s">
        <v>27</v>
      </c>
      <c r="K319" s="557" t="s">
        <v>27</v>
      </c>
    </row>
    <row r="320" spans="1:11" ht="26.25">
      <c r="A320" s="558" t="s">
        <v>182</v>
      </c>
      <c r="B320" s="559" t="s">
        <v>170</v>
      </c>
      <c r="C320" s="559">
        <v>2024661</v>
      </c>
      <c r="D320" s="560">
        <v>45030</v>
      </c>
      <c r="E320" s="561">
        <v>885028</v>
      </c>
      <c r="F320" s="559" t="s">
        <v>189</v>
      </c>
      <c r="G320" s="559" t="s">
        <v>31</v>
      </c>
      <c r="H320" s="445" t="s">
        <v>27</v>
      </c>
      <c r="I320" s="445" t="s">
        <v>27</v>
      </c>
      <c r="J320" s="445" t="s">
        <v>27</v>
      </c>
      <c r="K320" s="557" t="s">
        <v>27</v>
      </c>
    </row>
    <row r="321" spans="1:11" ht="26.25">
      <c r="A321" s="558" t="s">
        <v>182</v>
      </c>
      <c r="B321" s="559" t="s">
        <v>170</v>
      </c>
      <c r="C321" s="559">
        <v>2024662</v>
      </c>
      <c r="D321" s="560">
        <v>45030</v>
      </c>
      <c r="E321" s="561">
        <v>885192</v>
      </c>
      <c r="F321" s="559" t="s">
        <v>189</v>
      </c>
      <c r="G321" s="559" t="s">
        <v>31</v>
      </c>
      <c r="H321" s="445" t="s">
        <v>27</v>
      </c>
      <c r="I321" s="445" t="s">
        <v>27</v>
      </c>
      <c r="J321" s="445" t="s">
        <v>27</v>
      </c>
      <c r="K321" s="557" t="s">
        <v>27</v>
      </c>
    </row>
    <row r="322" spans="1:11" ht="26.25">
      <c r="A322" s="558" t="s">
        <v>182</v>
      </c>
      <c r="B322" s="559" t="s">
        <v>170</v>
      </c>
      <c r="C322" s="559">
        <v>2024663</v>
      </c>
      <c r="D322" s="560">
        <v>45030</v>
      </c>
      <c r="E322" s="561">
        <v>885192</v>
      </c>
      <c r="F322" s="559" t="s">
        <v>189</v>
      </c>
      <c r="G322" s="559" t="s">
        <v>31</v>
      </c>
      <c r="H322" s="445" t="s">
        <v>27</v>
      </c>
      <c r="I322" s="445" t="s">
        <v>27</v>
      </c>
      <c r="J322" s="445" t="s">
        <v>27</v>
      </c>
      <c r="K322" s="557" t="s">
        <v>27</v>
      </c>
    </row>
    <row r="323" spans="1:11">
      <c r="A323" s="206" t="s">
        <v>190</v>
      </c>
      <c r="B323" s="445" t="s">
        <v>27</v>
      </c>
      <c r="C323" s="445" t="s">
        <v>27</v>
      </c>
      <c r="D323" s="444" t="s">
        <v>27</v>
      </c>
      <c r="E323" s="445" t="s">
        <v>27</v>
      </c>
      <c r="F323" s="445" t="s">
        <v>27</v>
      </c>
      <c r="G323" s="445" t="s">
        <v>27</v>
      </c>
      <c r="H323" s="445" t="s">
        <v>27</v>
      </c>
      <c r="I323" s="445" t="s">
        <v>27</v>
      </c>
      <c r="J323" s="445" t="s">
        <v>27</v>
      </c>
      <c r="K323" s="557" t="s">
        <v>27</v>
      </c>
    </row>
    <row r="324" spans="1:11" ht="51.75">
      <c r="A324" s="558" t="s">
        <v>191</v>
      </c>
      <c r="B324" s="559" t="s">
        <v>51</v>
      </c>
      <c r="C324" s="559">
        <v>206868</v>
      </c>
      <c r="D324" s="560">
        <v>40827</v>
      </c>
      <c r="E324" s="561">
        <v>784933</v>
      </c>
      <c r="F324" s="559" t="s">
        <v>192</v>
      </c>
      <c r="G324" s="559" t="s">
        <v>31</v>
      </c>
      <c r="H324" s="445" t="s">
        <v>27</v>
      </c>
      <c r="I324" s="445" t="s">
        <v>27</v>
      </c>
      <c r="J324" s="445" t="s">
        <v>27</v>
      </c>
      <c r="K324" s="557" t="s">
        <v>27</v>
      </c>
    </row>
    <row r="325" spans="1:11">
      <c r="A325" s="558" t="s">
        <v>191</v>
      </c>
      <c r="B325" s="559" t="s">
        <v>46</v>
      </c>
      <c r="C325" s="559">
        <v>200518</v>
      </c>
      <c r="D325" s="560">
        <v>36272</v>
      </c>
      <c r="E325" s="561">
        <v>931198</v>
      </c>
      <c r="F325" s="559" t="s">
        <v>193</v>
      </c>
      <c r="G325" s="559" t="s">
        <v>48</v>
      </c>
      <c r="H325" s="445" t="s">
        <v>27</v>
      </c>
      <c r="I325" s="445" t="s">
        <v>27</v>
      </c>
      <c r="J325" s="445" t="s">
        <v>27</v>
      </c>
      <c r="K325" s="557" t="s">
        <v>27</v>
      </c>
    </row>
    <row r="326" spans="1:11">
      <c r="A326" s="558" t="s">
        <v>191</v>
      </c>
      <c r="B326" s="559" t="s">
        <v>46</v>
      </c>
      <c r="C326" s="559">
        <v>200519</v>
      </c>
      <c r="D326" s="560">
        <v>38814</v>
      </c>
      <c r="E326" s="561">
        <v>301786</v>
      </c>
      <c r="F326" s="559" t="s">
        <v>193</v>
      </c>
      <c r="G326" s="559" t="s">
        <v>48</v>
      </c>
      <c r="H326" s="445" t="s">
        <v>27</v>
      </c>
      <c r="I326" s="445" t="s">
        <v>27</v>
      </c>
      <c r="J326" s="445" t="s">
        <v>27</v>
      </c>
      <c r="K326" s="557" t="s">
        <v>27</v>
      </c>
    </row>
    <row r="327" spans="1:11">
      <c r="A327" s="558" t="s">
        <v>191</v>
      </c>
      <c r="B327" s="559" t="s">
        <v>46</v>
      </c>
      <c r="C327" s="559">
        <v>200520</v>
      </c>
      <c r="D327" s="560">
        <v>38814</v>
      </c>
      <c r="E327" s="561">
        <v>301786</v>
      </c>
      <c r="F327" s="559" t="s">
        <v>193</v>
      </c>
      <c r="G327" s="559" t="s">
        <v>48</v>
      </c>
      <c r="H327" s="445" t="s">
        <v>27</v>
      </c>
      <c r="I327" s="445" t="s">
        <v>27</v>
      </c>
      <c r="J327" s="445" t="s">
        <v>27</v>
      </c>
      <c r="K327" s="557" t="s">
        <v>27</v>
      </c>
    </row>
    <row r="328" spans="1:11" ht="26.25">
      <c r="A328" s="558" t="s">
        <v>191</v>
      </c>
      <c r="B328" s="559" t="s">
        <v>46</v>
      </c>
      <c r="C328" s="559">
        <v>200521</v>
      </c>
      <c r="D328" s="560">
        <v>35821</v>
      </c>
      <c r="E328" s="561">
        <v>3155219</v>
      </c>
      <c r="F328" s="559" t="s">
        <v>194</v>
      </c>
      <c r="G328" s="559" t="s">
        <v>48</v>
      </c>
      <c r="H328" s="445" t="s">
        <v>27</v>
      </c>
      <c r="I328" s="445" t="s">
        <v>27</v>
      </c>
      <c r="J328" s="445" t="s">
        <v>27</v>
      </c>
      <c r="K328" s="557" t="s">
        <v>27</v>
      </c>
    </row>
    <row r="329" spans="1:11" ht="26.25">
      <c r="A329" s="558" t="s">
        <v>191</v>
      </c>
      <c r="B329" s="559" t="s">
        <v>46</v>
      </c>
      <c r="C329" s="559">
        <v>200522</v>
      </c>
      <c r="D329" s="560">
        <v>36971</v>
      </c>
      <c r="E329" s="561">
        <v>1141950</v>
      </c>
      <c r="F329" s="559" t="s">
        <v>194</v>
      </c>
      <c r="G329" s="559" t="s">
        <v>48</v>
      </c>
      <c r="H329" s="445" t="s">
        <v>27</v>
      </c>
      <c r="I329" s="445" t="s">
        <v>27</v>
      </c>
      <c r="J329" s="445" t="s">
        <v>27</v>
      </c>
      <c r="K329" s="557" t="s">
        <v>27</v>
      </c>
    </row>
    <row r="330" spans="1:11" ht="26.25">
      <c r="A330" s="558" t="s">
        <v>191</v>
      </c>
      <c r="B330" s="559" t="s">
        <v>46</v>
      </c>
      <c r="C330" s="559">
        <v>200523</v>
      </c>
      <c r="D330" s="560">
        <v>36517</v>
      </c>
      <c r="E330" s="561">
        <v>597713</v>
      </c>
      <c r="F330" s="559" t="s">
        <v>194</v>
      </c>
      <c r="G330" s="559" t="s">
        <v>48</v>
      </c>
      <c r="H330" s="445" t="s">
        <v>27</v>
      </c>
      <c r="I330" s="445" t="s">
        <v>27</v>
      </c>
      <c r="J330" s="445" t="s">
        <v>27</v>
      </c>
      <c r="K330" s="557" t="s">
        <v>27</v>
      </c>
    </row>
    <row r="331" spans="1:11" ht="26.25">
      <c r="A331" s="558" t="s">
        <v>191</v>
      </c>
      <c r="B331" s="559" t="s">
        <v>46</v>
      </c>
      <c r="C331" s="559">
        <v>200524</v>
      </c>
      <c r="D331" s="560">
        <v>36517</v>
      </c>
      <c r="E331" s="561">
        <v>597713</v>
      </c>
      <c r="F331" s="559" t="s">
        <v>194</v>
      </c>
      <c r="G331" s="559" t="s">
        <v>48</v>
      </c>
      <c r="H331" s="445" t="s">
        <v>27</v>
      </c>
      <c r="I331" s="445" t="s">
        <v>27</v>
      </c>
      <c r="J331" s="445" t="s">
        <v>27</v>
      </c>
      <c r="K331" s="557" t="s">
        <v>27</v>
      </c>
    </row>
    <row r="332" spans="1:11" ht="26.25">
      <c r="A332" s="558" t="s">
        <v>191</v>
      </c>
      <c r="B332" s="559" t="s">
        <v>46</v>
      </c>
      <c r="C332" s="559">
        <v>200526</v>
      </c>
      <c r="D332" s="560">
        <v>35791</v>
      </c>
      <c r="E332" s="561">
        <v>1081996</v>
      </c>
      <c r="F332" s="559" t="s">
        <v>194</v>
      </c>
      <c r="G332" s="559" t="s">
        <v>48</v>
      </c>
      <c r="H332" s="445" t="s">
        <v>27</v>
      </c>
      <c r="I332" s="445" t="s">
        <v>27</v>
      </c>
      <c r="J332" s="445" t="s">
        <v>27</v>
      </c>
      <c r="K332" s="557" t="s">
        <v>27</v>
      </c>
    </row>
    <row r="333" spans="1:11" ht="39">
      <c r="A333" s="558" t="s">
        <v>191</v>
      </c>
      <c r="B333" s="559" t="s">
        <v>46</v>
      </c>
      <c r="C333" s="559">
        <v>200536</v>
      </c>
      <c r="D333" s="560">
        <v>37077</v>
      </c>
      <c r="E333" s="561">
        <v>1041670</v>
      </c>
      <c r="F333" s="559" t="s">
        <v>195</v>
      </c>
      <c r="G333" s="559" t="s">
        <v>48</v>
      </c>
      <c r="H333" s="445" t="s">
        <v>27</v>
      </c>
      <c r="I333" s="445" t="s">
        <v>27</v>
      </c>
      <c r="J333" s="445" t="s">
        <v>27</v>
      </c>
      <c r="K333" s="557" t="s">
        <v>27</v>
      </c>
    </row>
    <row r="334" spans="1:11">
      <c r="A334" s="558" t="s">
        <v>191</v>
      </c>
      <c r="B334" s="559" t="s">
        <v>38</v>
      </c>
      <c r="C334" s="559">
        <v>200018</v>
      </c>
      <c r="D334" s="560">
        <v>39960</v>
      </c>
      <c r="E334" s="561">
        <v>1760000</v>
      </c>
      <c r="F334" s="559" t="s">
        <v>196</v>
      </c>
      <c r="G334" s="559" t="s">
        <v>31</v>
      </c>
      <c r="H334" s="445" t="s">
        <v>27</v>
      </c>
      <c r="I334" s="445" t="s">
        <v>27</v>
      </c>
      <c r="J334" s="445" t="s">
        <v>27</v>
      </c>
      <c r="K334" s="557" t="s">
        <v>27</v>
      </c>
    </row>
    <row r="335" spans="1:11">
      <c r="A335" s="558" t="s">
        <v>191</v>
      </c>
      <c r="B335" s="559" t="s">
        <v>38</v>
      </c>
      <c r="C335" s="559">
        <v>200019</v>
      </c>
      <c r="D335" s="560">
        <v>39960</v>
      </c>
      <c r="E335" s="561">
        <v>1760000</v>
      </c>
      <c r="F335" s="559" t="s">
        <v>196</v>
      </c>
      <c r="G335" s="559" t="s">
        <v>31</v>
      </c>
      <c r="H335" s="445" t="s">
        <v>27</v>
      </c>
      <c r="I335" s="445" t="s">
        <v>27</v>
      </c>
      <c r="J335" s="445" t="s">
        <v>27</v>
      </c>
      <c r="K335" s="557" t="s">
        <v>27</v>
      </c>
    </row>
    <row r="336" spans="1:11">
      <c r="A336" s="558" t="s">
        <v>191</v>
      </c>
      <c r="B336" s="559" t="s">
        <v>38</v>
      </c>
      <c r="C336" s="559">
        <v>200020</v>
      </c>
      <c r="D336" s="560">
        <v>39960</v>
      </c>
      <c r="E336" s="561">
        <v>1300000</v>
      </c>
      <c r="F336" s="559" t="s">
        <v>197</v>
      </c>
      <c r="G336" s="559" t="s">
        <v>31</v>
      </c>
      <c r="H336" s="445" t="s">
        <v>27</v>
      </c>
      <c r="I336" s="445" t="s">
        <v>27</v>
      </c>
      <c r="J336" s="445" t="s">
        <v>27</v>
      </c>
      <c r="K336" s="557" t="s">
        <v>27</v>
      </c>
    </row>
    <row r="337" spans="1:11">
      <c r="A337" s="558" t="s">
        <v>191</v>
      </c>
      <c r="B337" s="559" t="s">
        <v>170</v>
      </c>
      <c r="C337" s="559">
        <v>200267</v>
      </c>
      <c r="D337" s="560">
        <v>37586</v>
      </c>
      <c r="E337" s="561">
        <v>522000</v>
      </c>
      <c r="F337" s="559" t="s">
        <v>197</v>
      </c>
      <c r="G337" s="559" t="s">
        <v>31</v>
      </c>
      <c r="H337" s="445" t="s">
        <v>27</v>
      </c>
      <c r="I337" s="445" t="s">
        <v>27</v>
      </c>
      <c r="J337" s="445" t="s">
        <v>27</v>
      </c>
      <c r="K337" s="557" t="s">
        <v>27</v>
      </c>
    </row>
    <row r="338" spans="1:11">
      <c r="A338" s="558" t="s">
        <v>191</v>
      </c>
      <c r="B338" s="559" t="s">
        <v>106</v>
      </c>
      <c r="C338" s="559">
        <v>200244</v>
      </c>
      <c r="D338" s="560">
        <v>38364</v>
      </c>
      <c r="E338" s="561">
        <v>429200</v>
      </c>
      <c r="F338" s="559" t="s">
        <v>198</v>
      </c>
      <c r="G338" s="559" t="s">
        <v>31</v>
      </c>
      <c r="H338" s="445" t="s">
        <v>27</v>
      </c>
      <c r="I338" s="445" t="s">
        <v>27</v>
      </c>
      <c r="J338" s="445" t="s">
        <v>27</v>
      </c>
      <c r="K338" s="557" t="s">
        <v>27</v>
      </c>
    </row>
    <row r="339" spans="1:11">
      <c r="A339" s="558" t="s">
        <v>191</v>
      </c>
      <c r="B339" s="559" t="s">
        <v>38</v>
      </c>
      <c r="C339" s="559">
        <v>200403</v>
      </c>
      <c r="D339" s="560">
        <v>38364</v>
      </c>
      <c r="E339" s="561">
        <v>919880</v>
      </c>
      <c r="F339" s="559" t="s">
        <v>199</v>
      </c>
      <c r="G339" s="559" t="s">
        <v>31</v>
      </c>
      <c r="H339" s="445" t="s">
        <v>27</v>
      </c>
      <c r="I339" s="445" t="s">
        <v>27</v>
      </c>
      <c r="J339" s="445" t="s">
        <v>27</v>
      </c>
      <c r="K339" s="557" t="s">
        <v>27</v>
      </c>
    </row>
    <row r="340" spans="1:11">
      <c r="A340" s="558" t="s">
        <v>191</v>
      </c>
      <c r="B340" s="559" t="s">
        <v>38</v>
      </c>
      <c r="C340" s="559">
        <v>200023</v>
      </c>
      <c r="D340" s="560">
        <v>39960</v>
      </c>
      <c r="E340" s="561">
        <v>440000</v>
      </c>
      <c r="F340" s="559" t="s">
        <v>199</v>
      </c>
      <c r="G340" s="559" t="s">
        <v>31</v>
      </c>
      <c r="H340" s="445" t="s">
        <v>27</v>
      </c>
      <c r="I340" s="445" t="s">
        <v>27</v>
      </c>
      <c r="J340" s="445" t="s">
        <v>27</v>
      </c>
      <c r="K340" s="557" t="s">
        <v>27</v>
      </c>
    </row>
    <row r="341" spans="1:11">
      <c r="A341" s="558" t="s">
        <v>191</v>
      </c>
      <c r="B341" s="559" t="s">
        <v>38</v>
      </c>
      <c r="C341" s="559">
        <v>200024</v>
      </c>
      <c r="D341" s="560">
        <v>39960</v>
      </c>
      <c r="E341" s="561">
        <v>440000</v>
      </c>
      <c r="F341" s="559" t="s">
        <v>199</v>
      </c>
      <c r="G341" s="559" t="s">
        <v>31</v>
      </c>
      <c r="H341" s="445" t="s">
        <v>27</v>
      </c>
      <c r="I341" s="445" t="s">
        <v>27</v>
      </c>
      <c r="J341" s="445" t="s">
        <v>27</v>
      </c>
      <c r="K341" s="557" t="s">
        <v>27</v>
      </c>
    </row>
    <row r="342" spans="1:11">
      <c r="A342" s="558" t="s">
        <v>191</v>
      </c>
      <c r="B342" s="559" t="s">
        <v>38</v>
      </c>
      <c r="C342" s="559">
        <v>200025</v>
      </c>
      <c r="D342" s="560">
        <v>39960</v>
      </c>
      <c r="E342" s="561">
        <v>440000</v>
      </c>
      <c r="F342" s="559" t="s">
        <v>199</v>
      </c>
      <c r="G342" s="559" t="s">
        <v>31</v>
      </c>
      <c r="H342" s="445" t="s">
        <v>27</v>
      </c>
      <c r="I342" s="445" t="s">
        <v>27</v>
      </c>
      <c r="J342" s="445" t="s">
        <v>27</v>
      </c>
      <c r="K342" s="557" t="s">
        <v>27</v>
      </c>
    </row>
    <row r="343" spans="1:11">
      <c r="A343" s="558" t="s">
        <v>191</v>
      </c>
      <c r="B343" s="559" t="s">
        <v>38</v>
      </c>
      <c r="C343" s="559">
        <v>200026</v>
      </c>
      <c r="D343" s="560">
        <v>39960</v>
      </c>
      <c r="E343" s="561">
        <v>1890000</v>
      </c>
      <c r="F343" s="559" t="s">
        <v>199</v>
      </c>
      <c r="G343" s="559" t="s">
        <v>31</v>
      </c>
      <c r="H343" s="445" t="s">
        <v>27</v>
      </c>
      <c r="I343" s="445" t="s">
        <v>27</v>
      </c>
      <c r="J343" s="445" t="s">
        <v>27</v>
      </c>
      <c r="K343" s="557" t="s">
        <v>27</v>
      </c>
    </row>
    <row r="344" spans="1:11">
      <c r="A344" s="558" t="s">
        <v>191</v>
      </c>
      <c r="B344" s="559" t="s">
        <v>134</v>
      </c>
      <c r="C344" s="559">
        <v>200272</v>
      </c>
      <c r="D344" s="560">
        <v>40197</v>
      </c>
      <c r="E344" s="561">
        <v>2556179</v>
      </c>
      <c r="F344" s="559" t="s">
        <v>200</v>
      </c>
      <c r="G344" s="559" t="s">
        <v>31</v>
      </c>
      <c r="H344" s="445" t="s">
        <v>27</v>
      </c>
      <c r="I344" s="445" t="s">
        <v>27</v>
      </c>
      <c r="J344" s="445" t="s">
        <v>27</v>
      </c>
      <c r="K344" s="557" t="s">
        <v>27</v>
      </c>
    </row>
    <row r="345" spans="1:11">
      <c r="A345" s="558" t="s">
        <v>191</v>
      </c>
      <c r="B345" s="559" t="s">
        <v>67</v>
      </c>
      <c r="C345" s="559">
        <v>200349</v>
      </c>
      <c r="D345" s="560">
        <v>40197</v>
      </c>
      <c r="E345" s="561">
        <v>2556179</v>
      </c>
      <c r="F345" s="559" t="s">
        <v>200</v>
      </c>
      <c r="G345" s="559" t="s">
        <v>31</v>
      </c>
      <c r="H345" s="445" t="s">
        <v>27</v>
      </c>
      <c r="I345" s="445" t="s">
        <v>27</v>
      </c>
      <c r="J345" s="445" t="s">
        <v>27</v>
      </c>
      <c r="K345" s="557" t="s">
        <v>27</v>
      </c>
    </row>
    <row r="346" spans="1:11">
      <c r="A346" s="558" t="s">
        <v>191</v>
      </c>
      <c r="B346" s="559" t="s">
        <v>201</v>
      </c>
      <c r="C346" s="559">
        <v>200304</v>
      </c>
      <c r="D346" s="560">
        <v>40197</v>
      </c>
      <c r="E346" s="561">
        <v>1482584</v>
      </c>
      <c r="F346" s="559" t="s">
        <v>200</v>
      </c>
      <c r="G346" s="559" t="s">
        <v>31</v>
      </c>
      <c r="H346" s="445" t="s">
        <v>27</v>
      </c>
      <c r="I346" s="445" t="s">
        <v>27</v>
      </c>
      <c r="J346" s="445" t="s">
        <v>27</v>
      </c>
      <c r="K346" s="557" t="s">
        <v>27</v>
      </c>
    </row>
    <row r="347" spans="1:11">
      <c r="A347" s="558" t="s">
        <v>191</v>
      </c>
      <c r="B347" s="559" t="s">
        <v>88</v>
      </c>
      <c r="C347" s="559">
        <v>200276</v>
      </c>
      <c r="D347" s="560">
        <v>35328</v>
      </c>
      <c r="E347" s="561">
        <v>484468</v>
      </c>
      <c r="F347" s="559" t="s">
        <v>202</v>
      </c>
      <c r="G347" s="559" t="s">
        <v>31</v>
      </c>
      <c r="H347" s="445" t="s">
        <v>27</v>
      </c>
      <c r="I347" s="445" t="s">
        <v>27</v>
      </c>
      <c r="J347" s="445" t="s">
        <v>27</v>
      </c>
      <c r="K347" s="557" t="s">
        <v>27</v>
      </c>
    </row>
    <row r="348" spans="1:11" ht="39">
      <c r="A348" s="558" t="s">
        <v>191</v>
      </c>
      <c r="B348" s="559" t="s">
        <v>88</v>
      </c>
      <c r="C348" s="559">
        <v>2021294</v>
      </c>
      <c r="D348" s="560">
        <v>41033</v>
      </c>
      <c r="E348" s="561">
        <v>1800000</v>
      </c>
      <c r="F348" s="559" t="s">
        <v>203</v>
      </c>
      <c r="G348" s="559" t="s">
        <v>31</v>
      </c>
      <c r="H348" s="445" t="s">
        <v>27</v>
      </c>
      <c r="I348" s="445" t="s">
        <v>27</v>
      </c>
      <c r="J348" s="445" t="s">
        <v>27</v>
      </c>
      <c r="K348" s="557" t="s">
        <v>27</v>
      </c>
    </row>
    <row r="349" spans="1:11">
      <c r="A349" s="558" t="s">
        <v>191</v>
      </c>
      <c r="B349" s="559" t="s">
        <v>106</v>
      </c>
      <c r="C349" s="559">
        <v>2021343</v>
      </c>
      <c r="D349" s="560">
        <v>41481</v>
      </c>
      <c r="E349" s="561">
        <v>2150196</v>
      </c>
      <c r="F349" s="559" t="s">
        <v>204</v>
      </c>
      <c r="G349" s="559" t="s">
        <v>31</v>
      </c>
      <c r="H349" s="445" t="s">
        <v>27</v>
      </c>
      <c r="I349" s="445" t="s">
        <v>27</v>
      </c>
      <c r="J349" s="445" t="s">
        <v>27</v>
      </c>
      <c r="K349" s="557" t="s">
        <v>27</v>
      </c>
    </row>
    <row r="350" spans="1:11">
      <c r="A350" s="558" t="s">
        <v>191</v>
      </c>
      <c r="B350" s="559" t="s">
        <v>205</v>
      </c>
      <c r="C350" s="559">
        <v>2021344</v>
      </c>
      <c r="D350" s="560">
        <v>41481</v>
      </c>
      <c r="E350" s="561">
        <v>2150196</v>
      </c>
      <c r="F350" s="559" t="s">
        <v>204</v>
      </c>
      <c r="G350" s="559" t="s">
        <v>31</v>
      </c>
      <c r="H350" s="445" t="s">
        <v>27</v>
      </c>
      <c r="I350" s="445" t="s">
        <v>27</v>
      </c>
      <c r="J350" s="445" t="s">
        <v>27</v>
      </c>
      <c r="K350" s="557" t="s">
        <v>27</v>
      </c>
    </row>
    <row r="351" spans="1:11">
      <c r="A351" s="558" t="s">
        <v>191</v>
      </c>
      <c r="B351" s="559" t="s">
        <v>178</v>
      </c>
      <c r="C351" s="559">
        <v>2022282</v>
      </c>
      <c r="D351" s="560">
        <v>41843</v>
      </c>
      <c r="E351" s="561">
        <v>3586565</v>
      </c>
      <c r="F351" s="559" t="s">
        <v>206</v>
      </c>
      <c r="G351" s="559" t="s">
        <v>31</v>
      </c>
      <c r="H351" s="445" t="s">
        <v>27</v>
      </c>
      <c r="I351" s="445" t="s">
        <v>27</v>
      </c>
      <c r="J351" s="445" t="s">
        <v>27</v>
      </c>
      <c r="K351" s="557" t="s">
        <v>27</v>
      </c>
    </row>
    <row r="352" spans="1:11" ht="26.25">
      <c r="A352" s="558" t="s">
        <v>191</v>
      </c>
      <c r="B352" s="559" t="s">
        <v>168</v>
      </c>
      <c r="C352" s="559">
        <v>2023098</v>
      </c>
      <c r="D352" s="560">
        <v>42054</v>
      </c>
      <c r="E352" s="561">
        <v>2580000</v>
      </c>
      <c r="F352" s="559" t="s">
        <v>207</v>
      </c>
      <c r="G352" s="559" t="s">
        <v>31</v>
      </c>
      <c r="H352" s="445" t="s">
        <v>27</v>
      </c>
      <c r="I352" s="445" t="s">
        <v>27</v>
      </c>
      <c r="J352" s="445" t="s">
        <v>27</v>
      </c>
      <c r="K352" s="557" t="s">
        <v>27</v>
      </c>
    </row>
    <row r="353" spans="1:11">
      <c r="A353" s="558" t="s">
        <v>191</v>
      </c>
      <c r="B353" s="559" t="s">
        <v>106</v>
      </c>
      <c r="C353" s="559">
        <v>2023238</v>
      </c>
      <c r="D353" s="560">
        <v>42083</v>
      </c>
      <c r="E353" s="561">
        <v>3811796</v>
      </c>
      <c r="F353" s="559" t="s">
        <v>206</v>
      </c>
      <c r="G353" s="559" t="s">
        <v>31</v>
      </c>
      <c r="H353" s="445" t="s">
        <v>27</v>
      </c>
      <c r="I353" s="445" t="s">
        <v>27</v>
      </c>
      <c r="J353" s="445" t="s">
        <v>27</v>
      </c>
      <c r="K353" s="557" t="s">
        <v>27</v>
      </c>
    </row>
    <row r="354" spans="1:11" ht="39">
      <c r="A354" s="558" t="s">
        <v>191</v>
      </c>
      <c r="B354" s="559" t="s">
        <v>69</v>
      </c>
      <c r="C354" s="559">
        <v>2023240</v>
      </c>
      <c r="D354" s="560">
        <v>42083</v>
      </c>
      <c r="E354" s="561">
        <v>536500</v>
      </c>
      <c r="F354" s="559" t="s">
        <v>208</v>
      </c>
      <c r="G354" s="559" t="s">
        <v>31</v>
      </c>
      <c r="H354" s="445" t="s">
        <v>27</v>
      </c>
      <c r="I354" s="445" t="s">
        <v>27</v>
      </c>
      <c r="J354" s="445" t="s">
        <v>27</v>
      </c>
      <c r="K354" s="557" t="s">
        <v>27</v>
      </c>
    </row>
    <row r="355" spans="1:11" ht="39">
      <c r="A355" s="558" t="s">
        <v>191</v>
      </c>
      <c r="B355" s="559" t="s">
        <v>209</v>
      </c>
      <c r="C355" s="559">
        <v>2023378</v>
      </c>
      <c r="D355" s="560">
        <v>42129</v>
      </c>
      <c r="E355" s="561">
        <v>2662953</v>
      </c>
      <c r="F355" s="559" t="s">
        <v>203</v>
      </c>
      <c r="G355" s="559" t="s">
        <v>31</v>
      </c>
      <c r="H355" s="445" t="s">
        <v>27</v>
      </c>
      <c r="I355" s="445" t="s">
        <v>27</v>
      </c>
      <c r="J355" s="445" t="s">
        <v>27</v>
      </c>
      <c r="K355" s="557" t="s">
        <v>27</v>
      </c>
    </row>
    <row r="356" spans="1:11" ht="39">
      <c r="A356" s="558" t="s">
        <v>191</v>
      </c>
      <c r="B356" s="559" t="s">
        <v>40</v>
      </c>
      <c r="C356" s="559">
        <v>2023379</v>
      </c>
      <c r="D356" s="560">
        <v>42129</v>
      </c>
      <c r="E356" s="561">
        <v>3315478</v>
      </c>
      <c r="F356" s="559" t="s">
        <v>203</v>
      </c>
      <c r="G356" s="559" t="s">
        <v>31</v>
      </c>
      <c r="H356" s="445" t="s">
        <v>27</v>
      </c>
      <c r="I356" s="445" t="s">
        <v>27</v>
      </c>
      <c r="J356" s="445" t="s">
        <v>27</v>
      </c>
      <c r="K356" s="557" t="s">
        <v>27</v>
      </c>
    </row>
    <row r="357" spans="1:11">
      <c r="A357" s="558" t="s">
        <v>191</v>
      </c>
      <c r="B357" s="559" t="s">
        <v>171</v>
      </c>
      <c r="C357" s="559">
        <v>2023510</v>
      </c>
      <c r="D357" s="560">
        <v>42314</v>
      </c>
      <c r="E357" s="561">
        <v>2557274</v>
      </c>
      <c r="F357" s="559" t="s">
        <v>206</v>
      </c>
      <c r="G357" s="559" t="s">
        <v>31</v>
      </c>
      <c r="H357" s="445" t="s">
        <v>27</v>
      </c>
      <c r="I357" s="445" t="s">
        <v>27</v>
      </c>
      <c r="J357" s="445" t="s">
        <v>27</v>
      </c>
      <c r="K357" s="557" t="s">
        <v>27</v>
      </c>
    </row>
    <row r="358" spans="1:11" ht="26.25">
      <c r="A358" s="558" t="s">
        <v>191</v>
      </c>
      <c r="B358" s="559" t="s">
        <v>40</v>
      </c>
      <c r="C358" s="559">
        <v>2023569</v>
      </c>
      <c r="D358" s="560">
        <v>42369</v>
      </c>
      <c r="E358" s="561">
        <v>2500001</v>
      </c>
      <c r="F358" s="559" t="s">
        <v>210</v>
      </c>
      <c r="G358" s="559" t="s">
        <v>31</v>
      </c>
      <c r="H358" s="445" t="s">
        <v>27</v>
      </c>
      <c r="I358" s="445" t="s">
        <v>27</v>
      </c>
      <c r="J358" s="445" t="s">
        <v>27</v>
      </c>
      <c r="K358" s="557" t="s">
        <v>27</v>
      </c>
    </row>
    <row r="359" spans="1:11" ht="64.5">
      <c r="A359" s="558" t="s">
        <v>191</v>
      </c>
      <c r="B359" s="559" t="s">
        <v>88</v>
      </c>
      <c r="C359" s="559">
        <v>2023577</v>
      </c>
      <c r="D359" s="560">
        <v>42640</v>
      </c>
      <c r="E359" s="561">
        <v>582320</v>
      </c>
      <c r="F359" s="559" t="s">
        <v>211</v>
      </c>
      <c r="G359" s="559" t="s">
        <v>31</v>
      </c>
      <c r="H359" s="445" t="s">
        <v>27</v>
      </c>
      <c r="I359" s="445" t="s">
        <v>27</v>
      </c>
      <c r="J359" s="445" t="s">
        <v>27</v>
      </c>
      <c r="K359" s="557" t="s">
        <v>27</v>
      </c>
    </row>
    <row r="360" spans="1:11" ht="64.5">
      <c r="A360" s="558" t="s">
        <v>191</v>
      </c>
      <c r="B360" s="559" t="s">
        <v>106</v>
      </c>
      <c r="C360" s="559">
        <v>2023775</v>
      </c>
      <c r="D360" s="560">
        <v>43217</v>
      </c>
      <c r="E360" s="561">
        <v>1186430</v>
      </c>
      <c r="F360" s="559" t="s">
        <v>212</v>
      </c>
      <c r="G360" s="559" t="s">
        <v>31</v>
      </c>
      <c r="H360" s="445" t="s">
        <v>27</v>
      </c>
      <c r="I360" s="445" t="s">
        <v>27</v>
      </c>
      <c r="J360" s="445" t="s">
        <v>27</v>
      </c>
      <c r="K360" s="557" t="s">
        <v>27</v>
      </c>
    </row>
    <row r="361" spans="1:11">
      <c r="A361" s="558" t="s">
        <v>191</v>
      </c>
      <c r="B361" s="559" t="s">
        <v>126</v>
      </c>
      <c r="C361" s="559">
        <v>2023776</v>
      </c>
      <c r="D361" s="560">
        <v>43217</v>
      </c>
      <c r="E361" s="561">
        <v>1154300</v>
      </c>
      <c r="F361" s="559" t="s">
        <v>199</v>
      </c>
      <c r="G361" s="559" t="s">
        <v>31</v>
      </c>
      <c r="H361" s="445" t="s">
        <v>27</v>
      </c>
      <c r="I361" s="445" t="s">
        <v>27</v>
      </c>
      <c r="J361" s="445" t="s">
        <v>27</v>
      </c>
      <c r="K361" s="557" t="s">
        <v>27</v>
      </c>
    </row>
    <row r="362" spans="1:11">
      <c r="A362" s="558" t="s">
        <v>191</v>
      </c>
      <c r="B362" s="559" t="s">
        <v>125</v>
      </c>
      <c r="C362" s="559">
        <v>2023777</v>
      </c>
      <c r="D362" s="560">
        <v>43217</v>
      </c>
      <c r="E362" s="561">
        <v>1154300</v>
      </c>
      <c r="F362" s="559" t="s">
        <v>199</v>
      </c>
      <c r="G362" s="559" t="s">
        <v>31</v>
      </c>
      <c r="H362" s="445" t="s">
        <v>27</v>
      </c>
      <c r="I362" s="445" t="s">
        <v>27</v>
      </c>
      <c r="J362" s="445" t="s">
        <v>27</v>
      </c>
      <c r="K362" s="557" t="s">
        <v>27</v>
      </c>
    </row>
    <row r="363" spans="1:11">
      <c r="A363" s="558" t="s">
        <v>191</v>
      </c>
      <c r="B363" s="559" t="s">
        <v>126</v>
      </c>
      <c r="C363" s="559">
        <v>2023778</v>
      </c>
      <c r="D363" s="560">
        <v>43217</v>
      </c>
      <c r="E363" s="561">
        <v>1154300</v>
      </c>
      <c r="F363" s="559" t="s">
        <v>199</v>
      </c>
      <c r="G363" s="559" t="s">
        <v>31</v>
      </c>
      <c r="H363" s="445" t="s">
        <v>27</v>
      </c>
      <c r="I363" s="445" t="s">
        <v>27</v>
      </c>
      <c r="J363" s="445" t="s">
        <v>27</v>
      </c>
      <c r="K363" s="557" t="s">
        <v>27</v>
      </c>
    </row>
    <row r="364" spans="1:11">
      <c r="A364" s="558" t="s">
        <v>191</v>
      </c>
      <c r="B364" s="559" t="s">
        <v>127</v>
      </c>
      <c r="C364" s="559">
        <v>2023779</v>
      </c>
      <c r="D364" s="560">
        <v>43217</v>
      </c>
      <c r="E364" s="561">
        <v>1154300</v>
      </c>
      <c r="F364" s="559" t="s">
        <v>199</v>
      </c>
      <c r="G364" s="559" t="s">
        <v>31</v>
      </c>
      <c r="H364" s="445" t="s">
        <v>27</v>
      </c>
      <c r="I364" s="445" t="s">
        <v>27</v>
      </c>
      <c r="J364" s="445" t="s">
        <v>27</v>
      </c>
      <c r="K364" s="557" t="s">
        <v>27</v>
      </c>
    </row>
    <row r="365" spans="1:11">
      <c r="A365" s="558" t="s">
        <v>191</v>
      </c>
      <c r="B365" s="559" t="s">
        <v>124</v>
      </c>
      <c r="C365" s="559">
        <v>2023780</v>
      </c>
      <c r="D365" s="560">
        <v>43217</v>
      </c>
      <c r="E365" s="561">
        <v>1154300</v>
      </c>
      <c r="F365" s="559" t="s">
        <v>199</v>
      </c>
      <c r="G365" s="559" t="s">
        <v>31</v>
      </c>
      <c r="H365" s="445" t="s">
        <v>27</v>
      </c>
      <c r="I365" s="445" t="s">
        <v>27</v>
      </c>
      <c r="J365" s="445" t="s">
        <v>27</v>
      </c>
      <c r="K365" s="557" t="s">
        <v>27</v>
      </c>
    </row>
    <row r="366" spans="1:11">
      <c r="A366" s="558" t="s">
        <v>191</v>
      </c>
      <c r="B366" s="559" t="s">
        <v>213</v>
      </c>
      <c r="C366" s="559">
        <v>2023781</v>
      </c>
      <c r="D366" s="560">
        <v>43217</v>
      </c>
      <c r="E366" s="561">
        <v>1154300</v>
      </c>
      <c r="F366" s="559" t="s">
        <v>199</v>
      </c>
      <c r="G366" s="559" t="s">
        <v>31</v>
      </c>
      <c r="H366" s="445" t="s">
        <v>27</v>
      </c>
      <c r="I366" s="445" t="s">
        <v>27</v>
      </c>
      <c r="J366" s="445" t="s">
        <v>27</v>
      </c>
      <c r="K366" s="557" t="s">
        <v>27</v>
      </c>
    </row>
    <row r="367" spans="1:11">
      <c r="A367" s="558" t="s">
        <v>191</v>
      </c>
      <c r="B367" s="559" t="s">
        <v>123</v>
      </c>
      <c r="C367" s="559">
        <v>2023782</v>
      </c>
      <c r="D367" s="560">
        <v>43217</v>
      </c>
      <c r="E367" s="561">
        <v>1154300</v>
      </c>
      <c r="F367" s="559" t="s">
        <v>199</v>
      </c>
      <c r="G367" s="559" t="s">
        <v>31</v>
      </c>
      <c r="H367" s="445" t="s">
        <v>27</v>
      </c>
      <c r="I367" s="445" t="s">
        <v>27</v>
      </c>
      <c r="J367" s="445" t="s">
        <v>27</v>
      </c>
      <c r="K367" s="557" t="s">
        <v>27</v>
      </c>
    </row>
    <row r="368" spans="1:11">
      <c r="A368" s="558" t="s">
        <v>191</v>
      </c>
      <c r="B368" s="559" t="s">
        <v>214</v>
      </c>
      <c r="C368" s="559">
        <v>2023783</v>
      </c>
      <c r="D368" s="560">
        <v>43217</v>
      </c>
      <c r="E368" s="561">
        <v>1154300</v>
      </c>
      <c r="F368" s="559" t="s">
        <v>199</v>
      </c>
      <c r="G368" s="559" t="s">
        <v>31</v>
      </c>
      <c r="H368" s="445" t="s">
        <v>27</v>
      </c>
      <c r="I368" s="445" t="s">
        <v>27</v>
      </c>
      <c r="J368" s="445" t="s">
        <v>27</v>
      </c>
      <c r="K368" s="557" t="s">
        <v>27</v>
      </c>
    </row>
    <row r="369" spans="1:11">
      <c r="A369" s="558" t="s">
        <v>191</v>
      </c>
      <c r="B369" s="559" t="s">
        <v>126</v>
      </c>
      <c r="C369" s="559">
        <v>2023784</v>
      </c>
      <c r="D369" s="560">
        <v>43217</v>
      </c>
      <c r="E369" s="561">
        <v>1466080</v>
      </c>
      <c r="F369" s="559" t="s">
        <v>198</v>
      </c>
      <c r="G369" s="559" t="s">
        <v>31</v>
      </c>
      <c r="H369" s="445" t="s">
        <v>27</v>
      </c>
      <c r="I369" s="445" t="s">
        <v>27</v>
      </c>
      <c r="J369" s="445" t="s">
        <v>27</v>
      </c>
      <c r="K369" s="557" t="s">
        <v>27</v>
      </c>
    </row>
    <row r="370" spans="1:11">
      <c r="A370" s="558" t="s">
        <v>191</v>
      </c>
      <c r="B370" s="559" t="s">
        <v>91</v>
      </c>
      <c r="C370" s="559">
        <v>2023786</v>
      </c>
      <c r="D370" s="560">
        <v>43217</v>
      </c>
      <c r="E370" s="561">
        <v>386750</v>
      </c>
      <c r="F370" s="559" t="s">
        <v>215</v>
      </c>
      <c r="G370" s="559" t="s">
        <v>31</v>
      </c>
      <c r="H370" s="445" t="s">
        <v>27</v>
      </c>
      <c r="I370" s="445" t="s">
        <v>27</v>
      </c>
      <c r="J370" s="445" t="s">
        <v>27</v>
      </c>
      <c r="K370" s="557" t="s">
        <v>27</v>
      </c>
    </row>
    <row r="371" spans="1:11">
      <c r="A371" s="558" t="s">
        <v>191</v>
      </c>
      <c r="B371" s="559" t="s">
        <v>91</v>
      </c>
      <c r="C371" s="559">
        <v>2023787</v>
      </c>
      <c r="D371" s="560">
        <v>43217</v>
      </c>
      <c r="E371" s="561">
        <v>386750</v>
      </c>
      <c r="F371" s="559" t="s">
        <v>215</v>
      </c>
      <c r="G371" s="559" t="s">
        <v>31</v>
      </c>
      <c r="H371" s="445" t="s">
        <v>27</v>
      </c>
      <c r="I371" s="445" t="s">
        <v>27</v>
      </c>
      <c r="J371" s="445" t="s">
        <v>27</v>
      </c>
      <c r="K371" s="557" t="s">
        <v>27</v>
      </c>
    </row>
    <row r="372" spans="1:11">
      <c r="A372" s="558" t="s">
        <v>191</v>
      </c>
      <c r="B372" s="559" t="s">
        <v>91</v>
      </c>
      <c r="C372" s="559">
        <v>2023788</v>
      </c>
      <c r="D372" s="560">
        <v>43217</v>
      </c>
      <c r="E372" s="561">
        <v>386750</v>
      </c>
      <c r="F372" s="559" t="s">
        <v>215</v>
      </c>
      <c r="G372" s="559" t="s">
        <v>31</v>
      </c>
      <c r="H372" s="445" t="s">
        <v>27</v>
      </c>
      <c r="I372" s="445" t="s">
        <v>27</v>
      </c>
      <c r="J372" s="445" t="s">
        <v>27</v>
      </c>
      <c r="K372" s="557" t="s">
        <v>27</v>
      </c>
    </row>
    <row r="373" spans="1:11">
      <c r="A373" s="558" t="s">
        <v>191</v>
      </c>
      <c r="B373" s="559" t="s">
        <v>91</v>
      </c>
      <c r="C373" s="559">
        <v>2023789</v>
      </c>
      <c r="D373" s="560">
        <v>43217</v>
      </c>
      <c r="E373" s="561">
        <v>386750</v>
      </c>
      <c r="F373" s="559" t="s">
        <v>215</v>
      </c>
      <c r="G373" s="559" t="s">
        <v>31</v>
      </c>
      <c r="H373" s="445" t="s">
        <v>27</v>
      </c>
      <c r="I373" s="445" t="s">
        <v>27</v>
      </c>
      <c r="J373" s="445" t="s">
        <v>27</v>
      </c>
      <c r="K373" s="557" t="s">
        <v>27</v>
      </c>
    </row>
    <row r="374" spans="1:11">
      <c r="A374" s="558" t="s">
        <v>191</v>
      </c>
      <c r="B374" s="559" t="s">
        <v>91</v>
      </c>
      <c r="C374" s="559">
        <v>2023790</v>
      </c>
      <c r="D374" s="560">
        <v>43217</v>
      </c>
      <c r="E374" s="561">
        <v>1656480</v>
      </c>
      <c r="F374" s="559" t="s">
        <v>216</v>
      </c>
      <c r="G374" s="559" t="s">
        <v>31</v>
      </c>
      <c r="H374" s="445" t="s">
        <v>27</v>
      </c>
      <c r="I374" s="445" t="s">
        <v>27</v>
      </c>
      <c r="J374" s="445" t="s">
        <v>27</v>
      </c>
      <c r="K374" s="557" t="s">
        <v>27</v>
      </c>
    </row>
    <row r="375" spans="1:11" ht="39">
      <c r="A375" s="558" t="s">
        <v>191</v>
      </c>
      <c r="B375" s="559" t="s">
        <v>91</v>
      </c>
      <c r="C375" s="559">
        <v>2023791</v>
      </c>
      <c r="D375" s="560">
        <v>43217</v>
      </c>
      <c r="E375" s="561">
        <v>1157870</v>
      </c>
      <c r="F375" s="559" t="s">
        <v>217</v>
      </c>
      <c r="G375" s="559" t="s">
        <v>31</v>
      </c>
      <c r="H375" s="445" t="s">
        <v>27</v>
      </c>
      <c r="I375" s="445" t="s">
        <v>27</v>
      </c>
      <c r="J375" s="445" t="s">
        <v>27</v>
      </c>
      <c r="K375" s="557" t="s">
        <v>27</v>
      </c>
    </row>
    <row r="376" spans="1:11" ht="26.25">
      <c r="A376" s="558" t="s">
        <v>191</v>
      </c>
      <c r="B376" s="559" t="s">
        <v>126</v>
      </c>
      <c r="C376" s="559">
        <v>2023792</v>
      </c>
      <c r="D376" s="560">
        <v>43217</v>
      </c>
      <c r="E376" s="561">
        <v>401030</v>
      </c>
      <c r="F376" s="559" t="s">
        <v>218</v>
      </c>
      <c r="G376" s="559" t="s">
        <v>31</v>
      </c>
      <c r="H376" s="445" t="s">
        <v>27</v>
      </c>
      <c r="I376" s="445" t="s">
        <v>27</v>
      </c>
      <c r="J376" s="445" t="s">
        <v>27</v>
      </c>
      <c r="K376" s="557" t="s">
        <v>27</v>
      </c>
    </row>
    <row r="377" spans="1:11" ht="26.25">
      <c r="A377" s="558" t="s">
        <v>191</v>
      </c>
      <c r="B377" s="559" t="s">
        <v>126</v>
      </c>
      <c r="C377" s="559">
        <v>2023793</v>
      </c>
      <c r="D377" s="560">
        <v>43217</v>
      </c>
      <c r="E377" s="561">
        <v>401030</v>
      </c>
      <c r="F377" s="559" t="s">
        <v>218</v>
      </c>
      <c r="G377" s="559" t="s">
        <v>31</v>
      </c>
      <c r="H377" s="445" t="s">
        <v>27</v>
      </c>
      <c r="I377" s="445" t="s">
        <v>27</v>
      </c>
      <c r="J377" s="445" t="s">
        <v>27</v>
      </c>
      <c r="K377" s="557" t="s">
        <v>27</v>
      </c>
    </row>
    <row r="378" spans="1:11">
      <c r="A378" s="558" t="s">
        <v>191</v>
      </c>
      <c r="B378" s="559" t="s">
        <v>126</v>
      </c>
      <c r="C378" s="559">
        <v>2023798</v>
      </c>
      <c r="D378" s="560">
        <v>43217</v>
      </c>
      <c r="E378" s="561">
        <v>401030</v>
      </c>
      <c r="F378" s="559" t="s">
        <v>198</v>
      </c>
      <c r="G378" s="559" t="s">
        <v>31</v>
      </c>
      <c r="H378" s="445" t="s">
        <v>27</v>
      </c>
      <c r="I378" s="445" t="s">
        <v>27</v>
      </c>
      <c r="J378" s="445" t="s">
        <v>27</v>
      </c>
      <c r="K378" s="557" t="s">
        <v>27</v>
      </c>
    </row>
    <row r="379" spans="1:11">
      <c r="A379" s="558" t="s">
        <v>191</v>
      </c>
      <c r="B379" s="559" t="s">
        <v>133</v>
      </c>
      <c r="C379" s="559">
        <v>2024066</v>
      </c>
      <c r="D379" s="560">
        <v>44225</v>
      </c>
      <c r="E379" s="561">
        <v>1424084</v>
      </c>
      <c r="F379" s="559" t="s">
        <v>206</v>
      </c>
      <c r="G379" s="559" t="s">
        <v>31</v>
      </c>
      <c r="H379" s="445" t="s">
        <v>27</v>
      </c>
      <c r="I379" s="445" t="s">
        <v>27</v>
      </c>
      <c r="J379" s="445" t="s">
        <v>27</v>
      </c>
      <c r="K379" s="557" t="s">
        <v>27</v>
      </c>
    </row>
    <row r="380" spans="1:11">
      <c r="A380" s="558" t="s">
        <v>191</v>
      </c>
      <c r="B380" s="559" t="s">
        <v>115</v>
      </c>
      <c r="C380" s="559">
        <v>2024067</v>
      </c>
      <c r="D380" s="560">
        <v>44225</v>
      </c>
      <c r="E380" s="561">
        <v>1424084</v>
      </c>
      <c r="F380" s="559" t="s">
        <v>206</v>
      </c>
      <c r="G380" s="559" t="s">
        <v>31</v>
      </c>
      <c r="H380" s="445" t="s">
        <v>27</v>
      </c>
      <c r="I380" s="445" t="s">
        <v>27</v>
      </c>
      <c r="J380" s="445" t="s">
        <v>27</v>
      </c>
      <c r="K380" s="557" t="s">
        <v>27</v>
      </c>
    </row>
    <row r="381" spans="1:11" ht="26.25">
      <c r="A381" s="558" t="s">
        <v>191</v>
      </c>
      <c r="B381" s="559" t="s">
        <v>159</v>
      </c>
      <c r="C381" s="559">
        <v>2024122</v>
      </c>
      <c r="D381" s="560">
        <v>44511</v>
      </c>
      <c r="E381" s="561">
        <v>1313398</v>
      </c>
      <c r="F381" s="559" t="s">
        <v>219</v>
      </c>
      <c r="G381" s="559" t="s">
        <v>48</v>
      </c>
      <c r="H381" s="445" t="s">
        <v>27</v>
      </c>
      <c r="I381" s="445" t="s">
        <v>27</v>
      </c>
      <c r="J381" s="445" t="s">
        <v>27</v>
      </c>
      <c r="K381" s="557" t="s">
        <v>27</v>
      </c>
    </row>
    <row r="382" spans="1:11" ht="26.25">
      <c r="A382" s="558" t="s">
        <v>191</v>
      </c>
      <c r="B382" s="559" t="s">
        <v>154</v>
      </c>
      <c r="C382" s="559">
        <v>2024163</v>
      </c>
      <c r="D382" s="560">
        <v>44511</v>
      </c>
      <c r="E382" s="561">
        <v>2019990</v>
      </c>
      <c r="F382" s="559" t="s">
        <v>204</v>
      </c>
      <c r="G382" s="559" t="s">
        <v>48</v>
      </c>
      <c r="H382" s="445" t="s">
        <v>27</v>
      </c>
      <c r="I382" s="445" t="s">
        <v>27</v>
      </c>
      <c r="J382" s="445" t="s">
        <v>27</v>
      </c>
      <c r="K382" s="557" t="s">
        <v>27</v>
      </c>
    </row>
    <row r="383" spans="1:11">
      <c r="A383" s="558" t="s">
        <v>191</v>
      </c>
      <c r="B383" s="559" t="s">
        <v>143</v>
      </c>
      <c r="C383" s="559">
        <v>2024164</v>
      </c>
      <c r="D383" s="560">
        <v>44511</v>
      </c>
      <c r="E383" s="561">
        <v>2019990</v>
      </c>
      <c r="F383" s="559" t="s">
        <v>204</v>
      </c>
      <c r="G383" s="559" t="s">
        <v>48</v>
      </c>
      <c r="H383" s="445" t="s">
        <v>27</v>
      </c>
      <c r="I383" s="445" t="s">
        <v>27</v>
      </c>
      <c r="J383" s="445" t="s">
        <v>27</v>
      </c>
      <c r="K383" s="557" t="s">
        <v>27</v>
      </c>
    </row>
    <row r="384" spans="1:11" ht="26.25">
      <c r="A384" s="558" t="s">
        <v>191</v>
      </c>
      <c r="B384" s="559" t="s">
        <v>144</v>
      </c>
      <c r="C384" s="559">
        <v>2024165</v>
      </c>
      <c r="D384" s="560">
        <v>44511</v>
      </c>
      <c r="E384" s="561">
        <v>2019990</v>
      </c>
      <c r="F384" s="559" t="s">
        <v>204</v>
      </c>
      <c r="G384" s="559" t="s">
        <v>48</v>
      </c>
      <c r="H384" s="445" t="s">
        <v>27</v>
      </c>
      <c r="I384" s="445" t="s">
        <v>27</v>
      </c>
      <c r="J384" s="445" t="s">
        <v>27</v>
      </c>
      <c r="K384" s="557" t="s">
        <v>27</v>
      </c>
    </row>
    <row r="385" spans="1:11" ht="26.25">
      <c r="A385" s="558" t="s">
        <v>191</v>
      </c>
      <c r="B385" s="559" t="s">
        <v>145</v>
      </c>
      <c r="C385" s="559">
        <v>2024166</v>
      </c>
      <c r="D385" s="560">
        <v>44511</v>
      </c>
      <c r="E385" s="561">
        <v>2019990</v>
      </c>
      <c r="F385" s="559" t="s">
        <v>204</v>
      </c>
      <c r="G385" s="559" t="s">
        <v>48</v>
      </c>
      <c r="H385" s="445" t="s">
        <v>27</v>
      </c>
      <c r="I385" s="445" t="s">
        <v>27</v>
      </c>
      <c r="J385" s="445" t="s">
        <v>27</v>
      </c>
      <c r="K385" s="557" t="s">
        <v>27</v>
      </c>
    </row>
    <row r="386" spans="1:11" ht="26.25">
      <c r="A386" s="558" t="s">
        <v>191</v>
      </c>
      <c r="B386" s="559" t="s">
        <v>146</v>
      </c>
      <c r="C386" s="559">
        <v>2024167</v>
      </c>
      <c r="D386" s="560">
        <v>44511</v>
      </c>
      <c r="E386" s="561">
        <v>2019990</v>
      </c>
      <c r="F386" s="559" t="s">
        <v>204</v>
      </c>
      <c r="G386" s="559" t="s">
        <v>48</v>
      </c>
      <c r="H386" s="445" t="s">
        <v>27</v>
      </c>
      <c r="I386" s="445" t="s">
        <v>27</v>
      </c>
      <c r="J386" s="445" t="s">
        <v>27</v>
      </c>
      <c r="K386" s="557" t="s">
        <v>27</v>
      </c>
    </row>
    <row r="387" spans="1:11">
      <c r="A387" s="558" t="s">
        <v>191</v>
      </c>
      <c r="B387" s="559" t="s">
        <v>149</v>
      </c>
      <c r="C387" s="559">
        <v>2024168</v>
      </c>
      <c r="D387" s="560">
        <v>44511</v>
      </c>
      <c r="E387" s="561">
        <v>2019990</v>
      </c>
      <c r="F387" s="559" t="s">
        <v>204</v>
      </c>
      <c r="G387" s="559" t="s">
        <v>48</v>
      </c>
      <c r="H387" s="445" t="s">
        <v>27</v>
      </c>
      <c r="I387" s="445" t="s">
        <v>27</v>
      </c>
      <c r="J387" s="445" t="s">
        <v>27</v>
      </c>
      <c r="K387" s="557" t="s">
        <v>27</v>
      </c>
    </row>
    <row r="388" spans="1:11" ht="26.25">
      <c r="A388" s="558" t="s">
        <v>191</v>
      </c>
      <c r="B388" s="559" t="s">
        <v>150</v>
      </c>
      <c r="C388" s="559">
        <v>2024169</v>
      </c>
      <c r="D388" s="560">
        <v>44511</v>
      </c>
      <c r="E388" s="561">
        <v>2019990</v>
      </c>
      <c r="F388" s="559" t="s">
        <v>204</v>
      </c>
      <c r="G388" s="559" t="s">
        <v>48</v>
      </c>
      <c r="H388" s="445" t="s">
        <v>27</v>
      </c>
      <c r="I388" s="445" t="s">
        <v>27</v>
      </c>
      <c r="J388" s="445" t="s">
        <v>27</v>
      </c>
      <c r="K388" s="557" t="s">
        <v>27</v>
      </c>
    </row>
    <row r="389" spans="1:11" ht="26.25">
      <c r="A389" s="558" t="s">
        <v>191</v>
      </c>
      <c r="B389" s="559" t="s">
        <v>151</v>
      </c>
      <c r="C389" s="559">
        <v>2024170</v>
      </c>
      <c r="D389" s="560">
        <v>44511</v>
      </c>
      <c r="E389" s="561">
        <v>2019990</v>
      </c>
      <c r="F389" s="559" t="s">
        <v>204</v>
      </c>
      <c r="G389" s="559" t="s">
        <v>48</v>
      </c>
      <c r="H389" s="445" t="s">
        <v>27</v>
      </c>
      <c r="I389" s="445" t="s">
        <v>27</v>
      </c>
      <c r="J389" s="445" t="s">
        <v>27</v>
      </c>
      <c r="K389" s="557" t="s">
        <v>27</v>
      </c>
    </row>
    <row r="390" spans="1:11" ht="26.25">
      <c r="A390" s="558" t="s">
        <v>191</v>
      </c>
      <c r="B390" s="559" t="s">
        <v>152</v>
      </c>
      <c r="C390" s="559">
        <v>2024171</v>
      </c>
      <c r="D390" s="560">
        <v>44511</v>
      </c>
      <c r="E390" s="561">
        <v>2019990</v>
      </c>
      <c r="F390" s="559" t="s">
        <v>204</v>
      </c>
      <c r="G390" s="559" t="s">
        <v>48</v>
      </c>
      <c r="H390" s="445" t="s">
        <v>27</v>
      </c>
      <c r="I390" s="445" t="s">
        <v>27</v>
      </c>
      <c r="J390" s="445" t="s">
        <v>27</v>
      </c>
      <c r="K390" s="557" t="s">
        <v>27</v>
      </c>
    </row>
    <row r="391" spans="1:11" ht="26.25">
      <c r="A391" s="558" t="s">
        <v>191</v>
      </c>
      <c r="B391" s="559" t="s">
        <v>153</v>
      </c>
      <c r="C391" s="559">
        <v>2024172</v>
      </c>
      <c r="D391" s="560">
        <v>44511</v>
      </c>
      <c r="E391" s="561">
        <v>2019990</v>
      </c>
      <c r="F391" s="559" t="s">
        <v>204</v>
      </c>
      <c r="G391" s="559" t="s">
        <v>48</v>
      </c>
      <c r="H391" s="445" t="s">
        <v>27</v>
      </c>
      <c r="I391" s="445" t="s">
        <v>27</v>
      </c>
      <c r="J391" s="445" t="s">
        <v>27</v>
      </c>
      <c r="K391" s="557" t="s">
        <v>27</v>
      </c>
    </row>
    <row r="392" spans="1:11">
      <c r="A392" s="558" t="s">
        <v>191</v>
      </c>
      <c r="B392" s="559" t="s">
        <v>155</v>
      </c>
      <c r="C392" s="559">
        <v>2024173</v>
      </c>
      <c r="D392" s="560">
        <v>44511</v>
      </c>
      <c r="E392" s="561">
        <v>2019990</v>
      </c>
      <c r="F392" s="559" t="s">
        <v>204</v>
      </c>
      <c r="G392" s="559" t="s">
        <v>48</v>
      </c>
      <c r="H392" s="445" t="s">
        <v>27</v>
      </c>
      <c r="I392" s="445" t="s">
        <v>27</v>
      </c>
      <c r="J392" s="445" t="s">
        <v>27</v>
      </c>
      <c r="K392" s="557" t="s">
        <v>27</v>
      </c>
    </row>
    <row r="393" spans="1:11" ht="26.25">
      <c r="A393" s="558" t="s">
        <v>191</v>
      </c>
      <c r="B393" s="559" t="s">
        <v>156</v>
      </c>
      <c r="C393" s="559">
        <v>2024174</v>
      </c>
      <c r="D393" s="560">
        <v>44511</v>
      </c>
      <c r="E393" s="561">
        <v>2019990</v>
      </c>
      <c r="F393" s="559" t="s">
        <v>204</v>
      </c>
      <c r="G393" s="559" t="s">
        <v>48</v>
      </c>
      <c r="H393" s="445" t="s">
        <v>27</v>
      </c>
      <c r="I393" s="445" t="s">
        <v>27</v>
      </c>
      <c r="J393" s="445" t="s">
        <v>27</v>
      </c>
      <c r="K393" s="557" t="s">
        <v>27</v>
      </c>
    </row>
    <row r="394" spans="1:11" ht="26.25">
      <c r="A394" s="558" t="s">
        <v>191</v>
      </c>
      <c r="B394" s="559" t="s">
        <v>157</v>
      </c>
      <c r="C394" s="559">
        <v>2024175</v>
      </c>
      <c r="D394" s="560">
        <v>44511</v>
      </c>
      <c r="E394" s="561">
        <v>2019990</v>
      </c>
      <c r="F394" s="559" t="s">
        <v>204</v>
      </c>
      <c r="G394" s="559" t="s">
        <v>48</v>
      </c>
      <c r="H394" s="445" t="s">
        <v>27</v>
      </c>
      <c r="I394" s="445" t="s">
        <v>27</v>
      </c>
      <c r="J394" s="445" t="s">
        <v>27</v>
      </c>
      <c r="K394" s="557" t="s">
        <v>27</v>
      </c>
    </row>
    <row r="395" spans="1:11" ht="26.25">
      <c r="A395" s="558" t="s">
        <v>191</v>
      </c>
      <c r="B395" s="559" t="s">
        <v>158</v>
      </c>
      <c r="C395" s="559">
        <v>2024176</v>
      </c>
      <c r="D395" s="560">
        <v>44511</v>
      </c>
      <c r="E395" s="561">
        <v>2019990</v>
      </c>
      <c r="F395" s="559" t="s">
        <v>204</v>
      </c>
      <c r="G395" s="559" t="s">
        <v>48</v>
      </c>
      <c r="H395" s="445" t="s">
        <v>27</v>
      </c>
      <c r="I395" s="445" t="s">
        <v>27</v>
      </c>
      <c r="J395" s="445" t="s">
        <v>27</v>
      </c>
      <c r="K395" s="557" t="s">
        <v>27</v>
      </c>
    </row>
    <row r="396" spans="1:11" ht="26.25">
      <c r="A396" s="558" t="s">
        <v>191</v>
      </c>
      <c r="B396" s="559" t="s">
        <v>141</v>
      </c>
      <c r="C396" s="559">
        <v>2024195</v>
      </c>
      <c r="D396" s="560">
        <v>44511</v>
      </c>
      <c r="E396" s="561">
        <v>925730</v>
      </c>
      <c r="F396" s="559" t="s">
        <v>200</v>
      </c>
      <c r="G396" s="559" t="s">
        <v>48</v>
      </c>
      <c r="H396" s="445" t="s">
        <v>27</v>
      </c>
      <c r="I396" s="445" t="s">
        <v>27</v>
      </c>
      <c r="J396" s="445" t="s">
        <v>27</v>
      </c>
      <c r="K396" s="557" t="s">
        <v>27</v>
      </c>
    </row>
    <row r="397" spans="1:11">
      <c r="A397" s="558" t="s">
        <v>191</v>
      </c>
      <c r="B397" s="559" t="s">
        <v>143</v>
      </c>
      <c r="C397" s="559">
        <v>2024196</v>
      </c>
      <c r="D397" s="560">
        <v>44511</v>
      </c>
      <c r="E397" s="561">
        <v>925730</v>
      </c>
      <c r="F397" s="559" t="s">
        <v>200</v>
      </c>
      <c r="G397" s="559" t="s">
        <v>48</v>
      </c>
      <c r="H397" s="445" t="s">
        <v>27</v>
      </c>
      <c r="I397" s="445" t="s">
        <v>27</v>
      </c>
      <c r="J397" s="445" t="s">
        <v>27</v>
      </c>
      <c r="K397" s="557" t="s">
        <v>27</v>
      </c>
    </row>
    <row r="398" spans="1:11" ht="26.25">
      <c r="A398" s="558" t="s">
        <v>191</v>
      </c>
      <c r="B398" s="559" t="s">
        <v>144</v>
      </c>
      <c r="C398" s="559">
        <v>2024197</v>
      </c>
      <c r="D398" s="560">
        <v>44511</v>
      </c>
      <c r="E398" s="561">
        <v>925730</v>
      </c>
      <c r="F398" s="559" t="s">
        <v>200</v>
      </c>
      <c r="G398" s="559" t="s">
        <v>48</v>
      </c>
      <c r="H398" s="445" t="s">
        <v>27</v>
      </c>
      <c r="I398" s="445" t="s">
        <v>27</v>
      </c>
      <c r="J398" s="445" t="s">
        <v>27</v>
      </c>
      <c r="K398" s="557" t="s">
        <v>27</v>
      </c>
    </row>
    <row r="399" spans="1:11" ht="26.25">
      <c r="A399" s="558" t="s">
        <v>191</v>
      </c>
      <c r="B399" s="559" t="s">
        <v>145</v>
      </c>
      <c r="C399" s="559">
        <v>2024198</v>
      </c>
      <c r="D399" s="560">
        <v>44511</v>
      </c>
      <c r="E399" s="561">
        <v>925730</v>
      </c>
      <c r="F399" s="559" t="s">
        <v>200</v>
      </c>
      <c r="G399" s="559" t="s">
        <v>48</v>
      </c>
      <c r="H399" s="445" t="s">
        <v>27</v>
      </c>
      <c r="I399" s="445" t="s">
        <v>27</v>
      </c>
      <c r="J399" s="445" t="s">
        <v>27</v>
      </c>
      <c r="K399" s="557" t="s">
        <v>27</v>
      </c>
    </row>
    <row r="400" spans="1:11" ht="26.25">
      <c r="A400" s="558" t="s">
        <v>191</v>
      </c>
      <c r="B400" s="559" t="s">
        <v>146</v>
      </c>
      <c r="C400" s="559">
        <v>2024199</v>
      </c>
      <c r="D400" s="560">
        <v>44511</v>
      </c>
      <c r="E400" s="561">
        <v>925730</v>
      </c>
      <c r="F400" s="559" t="s">
        <v>200</v>
      </c>
      <c r="G400" s="559" t="s">
        <v>48</v>
      </c>
      <c r="H400" s="445" t="s">
        <v>27</v>
      </c>
      <c r="I400" s="445" t="s">
        <v>27</v>
      </c>
      <c r="J400" s="445" t="s">
        <v>27</v>
      </c>
      <c r="K400" s="557" t="s">
        <v>27</v>
      </c>
    </row>
    <row r="401" spans="1:11" ht="26.25">
      <c r="A401" s="558" t="s">
        <v>191</v>
      </c>
      <c r="B401" s="559" t="s">
        <v>147</v>
      </c>
      <c r="C401" s="559">
        <v>2024200</v>
      </c>
      <c r="D401" s="560">
        <v>44511</v>
      </c>
      <c r="E401" s="561">
        <v>925730</v>
      </c>
      <c r="F401" s="559" t="s">
        <v>200</v>
      </c>
      <c r="G401" s="559" t="s">
        <v>48</v>
      </c>
      <c r="H401" s="445" t="s">
        <v>27</v>
      </c>
      <c r="I401" s="445" t="s">
        <v>27</v>
      </c>
      <c r="J401" s="445" t="s">
        <v>27</v>
      </c>
      <c r="K401" s="557" t="s">
        <v>27</v>
      </c>
    </row>
    <row r="402" spans="1:11">
      <c r="A402" s="558" t="s">
        <v>191</v>
      </c>
      <c r="B402" s="559" t="s">
        <v>148</v>
      </c>
      <c r="C402" s="559">
        <v>2024201</v>
      </c>
      <c r="D402" s="560">
        <v>44511</v>
      </c>
      <c r="E402" s="561">
        <v>925730</v>
      </c>
      <c r="F402" s="559" t="s">
        <v>200</v>
      </c>
      <c r="G402" s="559" t="s">
        <v>48</v>
      </c>
      <c r="H402" s="445" t="s">
        <v>27</v>
      </c>
      <c r="I402" s="445" t="s">
        <v>27</v>
      </c>
      <c r="J402" s="445" t="s">
        <v>27</v>
      </c>
      <c r="K402" s="557" t="s">
        <v>27</v>
      </c>
    </row>
    <row r="403" spans="1:11" ht="26.25">
      <c r="A403" s="558" t="s">
        <v>191</v>
      </c>
      <c r="B403" s="559" t="s">
        <v>150</v>
      </c>
      <c r="C403" s="559">
        <v>2024202</v>
      </c>
      <c r="D403" s="560">
        <v>44511</v>
      </c>
      <c r="E403" s="561">
        <v>925730</v>
      </c>
      <c r="F403" s="559" t="s">
        <v>200</v>
      </c>
      <c r="G403" s="559" t="s">
        <v>48</v>
      </c>
      <c r="H403" s="445" t="s">
        <v>27</v>
      </c>
      <c r="I403" s="445" t="s">
        <v>27</v>
      </c>
      <c r="J403" s="445" t="s">
        <v>27</v>
      </c>
      <c r="K403" s="557" t="s">
        <v>27</v>
      </c>
    </row>
    <row r="404" spans="1:11" ht="26.25">
      <c r="A404" s="558" t="s">
        <v>191</v>
      </c>
      <c r="B404" s="559" t="s">
        <v>151</v>
      </c>
      <c r="C404" s="559">
        <v>2024203</v>
      </c>
      <c r="D404" s="560">
        <v>44511</v>
      </c>
      <c r="E404" s="561">
        <v>925730</v>
      </c>
      <c r="F404" s="559" t="s">
        <v>200</v>
      </c>
      <c r="G404" s="559" t="s">
        <v>48</v>
      </c>
      <c r="H404" s="445" t="s">
        <v>27</v>
      </c>
      <c r="I404" s="445" t="s">
        <v>27</v>
      </c>
      <c r="J404" s="445" t="s">
        <v>27</v>
      </c>
      <c r="K404" s="557" t="s">
        <v>27</v>
      </c>
    </row>
    <row r="405" spans="1:11" ht="26.25">
      <c r="A405" s="558" t="s">
        <v>191</v>
      </c>
      <c r="B405" s="559" t="s">
        <v>152</v>
      </c>
      <c r="C405" s="559">
        <v>2024204</v>
      </c>
      <c r="D405" s="560">
        <v>44511</v>
      </c>
      <c r="E405" s="561">
        <v>925730</v>
      </c>
      <c r="F405" s="559" t="s">
        <v>200</v>
      </c>
      <c r="G405" s="559" t="s">
        <v>48</v>
      </c>
      <c r="H405" s="445" t="s">
        <v>27</v>
      </c>
      <c r="I405" s="445" t="s">
        <v>27</v>
      </c>
      <c r="J405" s="445" t="s">
        <v>27</v>
      </c>
      <c r="K405" s="557" t="s">
        <v>27</v>
      </c>
    </row>
    <row r="406" spans="1:11">
      <c r="A406" s="558" t="s">
        <v>191</v>
      </c>
      <c r="B406" s="559" t="s">
        <v>155</v>
      </c>
      <c r="C406" s="559">
        <v>2024205</v>
      </c>
      <c r="D406" s="560">
        <v>44511</v>
      </c>
      <c r="E406" s="561">
        <v>925730</v>
      </c>
      <c r="F406" s="559" t="s">
        <v>200</v>
      </c>
      <c r="G406" s="559" t="s">
        <v>48</v>
      </c>
      <c r="H406" s="445" t="s">
        <v>27</v>
      </c>
      <c r="I406" s="445" t="s">
        <v>27</v>
      </c>
      <c r="J406" s="445" t="s">
        <v>27</v>
      </c>
      <c r="K406" s="557" t="s">
        <v>27</v>
      </c>
    </row>
    <row r="407" spans="1:11" ht="26.25">
      <c r="A407" s="558" t="s">
        <v>191</v>
      </c>
      <c r="B407" s="559" t="s">
        <v>156</v>
      </c>
      <c r="C407" s="559">
        <v>2024206</v>
      </c>
      <c r="D407" s="560">
        <v>44511</v>
      </c>
      <c r="E407" s="561">
        <v>925730</v>
      </c>
      <c r="F407" s="559" t="s">
        <v>200</v>
      </c>
      <c r="G407" s="559" t="s">
        <v>48</v>
      </c>
      <c r="H407" s="445" t="s">
        <v>27</v>
      </c>
      <c r="I407" s="445" t="s">
        <v>27</v>
      </c>
      <c r="J407" s="445" t="s">
        <v>27</v>
      </c>
      <c r="K407" s="557" t="s">
        <v>27</v>
      </c>
    </row>
    <row r="408" spans="1:11" ht="26.25">
      <c r="A408" s="558" t="s">
        <v>191</v>
      </c>
      <c r="B408" s="559" t="s">
        <v>157</v>
      </c>
      <c r="C408" s="559">
        <v>2024207</v>
      </c>
      <c r="D408" s="560">
        <v>44511</v>
      </c>
      <c r="E408" s="561">
        <v>925730</v>
      </c>
      <c r="F408" s="559" t="s">
        <v>200</v>
      </c>
      <c r="G408" s="559" t="s">
        <v>48</v>
      </c>
      <c r="H408" s="445" t="s">
        <v>27</v>
      </c>
      <c r="I408" s="445" t="s">
        <v>27</v>
      </c>
      <c r="J408" s="445" t="s">
        <v>27</v>
      </c>
      <c r="K408" s="557" t="s">
        <v>27</v>
      </c>
    </row>
    <row r="409" spans="1:11" ht="26.25">
      <c r="A409" s="558" t="s">
        <v>191</v>
      </c>
      <c r="B409" s="559" t="s">
        <v>158</v>
      </c>
      <c r="C409" s="559">
        <v>2024208</v>
      </c>
      <c r="D409" s="560">
        <v>44511</v>
      </c>
      <c r="E409" s="561">
        <v>925730</v>
      </c>
      <c r="F409" s="559" t="s">
        <v>200</v>
      </c>
      <c r="G409" s="559" t="s">
        <v>48</v>
      </c>
      <c r="H409" s="445" t="s">
        <v>27</v>
      </c>
      <c r="I409" s="445" t="s">
        <v>27</v>
      </c>
      <c r="J409" s="445" t="s">
        <v>27</v>
      </c>
      <c r="K409" s="557" t="s">
        <v>27</v>
      </c>
    </row>
    <row r="410" spans="1:11" ht="26.25">
      <c r="A410" s="558" t="s">
        <v>191</v>
      </c>
      <c r="B410" s="559" t="s">
        <v>151</v>
      </c>
      <c r="C410" s="559">
        <v>2024211</v>
      </c>
      <c r="D410" s="560">
        <v>44511</v>
      </c>
      <c r="E410" s="561">
        <v>249906</v>
      </c>
      <c r="F410" s="559" t="s">
        <v>220</v>
      </c>
      <c r="G410" s="559" t="s">
        <v>48</v>
      </c>
      <c r="H410" s="445" t="s">
        <v>27</v>
      </c>
      <c r="I410" s="445" t="s">
        <v>27</v>
      </c>
      <c r="J410" s="445" t="s">
        <v>27</v>
      </c>
      <c r="K410" s="557" t="s">
        <v>27</v>
      </c>
    </row>
    <row r="411" spans="1:11" ht="26.25">
      <c r="A411" s="558" t="s">
        <v>191</v>
      </c>
      <c r="B411" s="559" t="s">
        <v>154</v>
      </c>
      <c r="C411" s="559">
        <v>2024212</v>
      </c>
      <c r="D411" s="560">
        <v>44511</v>
      </c>
      <c r="E411" s="561">
        <v>1532641</v>
      </c>
      <c r="F411" s="559" t="s">
        <v>218</v>
      </c>
      <c r="G411" s="559" t="s">
        <v>48</v>
      </c>
      <c r="H411" s="445" t="s">
        <v>27</v>
      </c>
      <c r="I411" s="445" t="s">
        <v>27</v>
      </c>
      <c r="J411" s="445" t="s">
        <v>27</v>
      </c>
      <c r="K411" s="557" t="s">
        <v>27</v>
      </c>
    </row>
    <row r="412" spans="1:11" ht="26.25">
      <c r="A412" s="558" t="s">
        <v>191</v>
      </c>
      <c r="B412" s="559" t="s">
        <v>141</v>
      </c>
      <c r="C412" s="559">
        <v>2024213</v>
      </c>
      <c r="D412" s="560">
        <v>44511</v>
      </c>
      <c r="E412" s="561">
        <v>1532641</v>
      </c>
      <c r="F412" s="559" t="s">
        <v>218</v>
      </c>
      <c r="G412" s="559" t="s">
        <v>48</v>
      </c>
      <c r="H412" s="445" t="s">
        <v>27</v>
      </c>
      <c r="I412" s="445" t="s">
        <v>27</v>
      </c>
      <c r="J412" s="445" t="s">
        <v>27</v>
      </c>
      <c r="K412" s="557" t="s">
        <v>27</v>
      </c>
    </row>
    <row r="413" spans="1:11" ht="26.25">
      <c r="A413" s="558" t="s">
        <v>191</v>
      </c>
      <c r="B413" s="559" t="s">
        <v>159</v>
      </c>
      <c r="C413" s="559">
        <v>2024214</v>
      </c>
      <c r="D413" s="560">
        <v>44511</v>
      </c>
      <c r="E413" s="561">
        <v>1532641</v>
      </c>
      <c r="F413" s="559" t="s">
        <v>218</v>
      </c>
      <c r="G413" s="559" t="s">
        <v>48</v>
      </c>
      <c r="H413" s="445" t="s">
        <v>27</v>
      </c>
      <c r="I413" s="445" t="s">
        <v>27</v>
      </c>
      <c r="J413" s="445" t="s">
        <v>27</v>
      </c>
      <c r="K413" s="557" t="s">
        <v>27</v>
      </c>
    </row>
    <row r="414" spans="1:11" ht="26.25">
      <c r="A414" s="558" t="s">
        <v>191</v>
      </c>
      <c r="B414" s="559" t="s">
        <v>143</v>
      </c>
      <c r="C414" s="559">
        <v>2024215</v>
      </c>
      <c r="D414" s="560">
        <v>44511</v>
      </c>
      <c r="E414" s="561">
        <v>1532641</v>
      </c>
      <c r="F414" s="559" t="s">
        <v>218</v>
      </c>
      <c r="G414" s="559" t="s">
        <v>48</v>
      </c>
      <c r="H414" s="445" t="s">
        <v>27</v>
      </c>
      <c r="I414" s="445" t="s">
        <v>27</v>
      </c>
      <c r="J414" s="445" t="s">
        <v>27</v>
      </c>
      <c r="K414" s="557" t="s">
        <v>27</v>
      </c>
    </row>
    <row r="415" spans="1:11" ht="26.25">
      <c r="A415" s="558" t="s">
        <v>191</v>
      </c>
      <c r="B415" s="559" t="s">
        <v>144</v>
      </c>
      <c r="C415" s="559">
        <v>2024216</v>
      </c>
      <c r="D415" s="560">
        <v>44511</v>
      </c>
      <c r="E415" s="561">
        <v>1532641</v>
      </c>
      <c r="F415" s="559" t="s">
        <v>218</v>
      </c>
      <c r="G415" s="559" t="s">
        <v>48</v>
      </c>
      <c r="H415" s="445" t="s">
        <v>27</v>
      </c>
      <c r="I415" s="445" t="s">
        <v>27</v>
      </c>
      <c r="J415" s="445" t="s">
        <v>27</v>
      </c>
      <c r="K415" s="557" t="s">
        <v>27</v>
      </c>
    </row>
    <row r="416" spans="1:11" ht="26.25">
      <c r="A416" s="558" t="s">
        <v>191</v>
      </c>
      <c r="B416" s="559" t="s">
        <v>145</v>
      </c>
      <c r="C416" s="559">
        <v>2024217</v>
      </c>
      <c r="D416" s="560">
        <v>44511</v>
      </c>
      <c r="E416" s="561">
        <v>1532641</v>
      </c>
      <c r="F416" s="559" t="s">
        <v>218</v>
      </c>
      <c r="G416" s="559" t="s">
        <v>48</v>
      </c>
      <c r="H416" s="445" t="s">
        <v>27</v>
      </c>
      <c r="I416" s="445" t="s">
        <v>27</v>
      </c>
      <c r="J416" s="445" t="s">
        <v>27</v>
      </c>
      <c r="K416" s="557" t="s">
        <v>27</v>
      </c>
    </row>
    <row r="417" spans="1:11" ht="26.25">
      <c r="A417" s="558" t="s">
        <v>191</v>
      </c>
      <c r="B417" s="559" t="s">
        <v>146</v>
      </c>
      <c r="C417" s="559">
        <v>2024218</v>
      </c>
      <c r="D417" s="560">
        <v>44511</v>
      </c>
      <c r="E417" s="561">
        <v>1532641</v>
      </c>
      <c r="F417" s="559" t="s">
        <v>218</v>
      </c>
      <c r="G417" s="559" t="s">
        <v>48</v>
      </c>
      <c r="H417" s="445" t="s">
        <v>27</v>
      </c>
      <c r="I417" s="445" t="s">
        <v>27</v>
      </c>
      <c r="J417" s="445" t="s">
        <v>27</v>
      </c>
      <c r="K417" s="557" t="s">
        <v>27</v>
      </c>
    </row>
    <row r="418" spans="1:11" ht="26.25">
      <c r="A418" s="558" t="s">
        <v>191</v>
      </c>
      <c r="B418" s="559" t="s">
        <v>147</v>
      </c>
      <c r="C418" s="559">
        <v>2024219</v>
      </c>
      <c r="D418" s="560">
        <v>44511</v>
      </c>
      <c r="E418" s="561">
        <v>1532641</v>
      </c>
      <c r="F418" s="559" t="s">
        <v>218</v>
      </c>
      <c r="G418" s="559" t="s">
        <v>48</v>
      </c>
      <c r="H418" s="445" t="s">
        <v>27</v>
      </c>
      <c r="I418" s="445" t="s">
        <v>27</v>
      </c>
      <c r="J418" s="445" t="s">
        <v>27</v>
      </c>
      <c r="K418" s="557" t="s">
        <v>27</v>
      </c>
    </row>
    <row r="419" spans="1:11" ht="26.25">
      <c r="A419" s="558" t="s">
        <v>191</v>
      </c>
      <c r="B419" s="559" t="s">
        <v>148</v>
      </c>
      <c r="C419" s="559">
        <v>2024220</v>
      </c>
      <c r="D419" s="560">
        <v>44511</v>
      </c>
      <c r="E419" s="561">
        <v>1532641</v>
      </c>
      <c r="F419" s="559" t="s">
        <v>218</v>
      </c>
      <c r="G419" s="559" t="s">
        <v>48</v>
      </c>
      <c r="H419" s="445" t="s">
        <v>27</v>
      </c>
      <c r="I419" s="445" t="s">
        <v>27</v>
      </c>
      <c r="J419" s="445" t="s">
        <v>27</v>
      </c>
      <c r="K419" s="557" t="s">
        <v>27</v>
      </c>
    </row>
    <row r="420" spans="1:11" ht="26.25">
      <c r="A420" s="558" t="s">
        <v>191</v>
      </c>
      <c r="B420" s="559" t="s">
        <v>149</v>
      </c>
      <c r="C420" s="559">
        <v>2024221</v>
      </c>
      <c r="D420" s="560">
        <v>44511</v>
      </c>
      <c r="E420" s="561">
        <v>1532641</v>
      </c>
      <c r="F420" s="559" t="s">
        <v>218</v>
      </c>
      <c r="G420" s="559" t="s">
        <v>48</v>
      </c>
      <c r="H420" s="445" t="s">
        <v>27</v>
      </c>
      <c r="I420" s="445" t="s">
        <v>27</v>
      </c>
      <c r="J420" s="445" t="s">
        <v>27</v>
      </c>
      <c r="K420" s="557" t="s">
        <v>27</v>
      </c>
    </row>
    <row r="421" spans="1:11" ht="26.25">
      <c r="A421" s="558" t="s">
        <v>191</v>
      </c>
      <c r="B421" s="559" t="s">
        <v>150</v>
      </c>
      <c r="C421" s="559">
        <v>2024222</v>
      </c>
      <c r="D421" s="560">
        <v>44511</v>
      </c>
      <c r="E421" s="561">
        <v>1532641</v>
      </c>
      <c r="F421" s="559" t="s">
        <v>218</v>
      </c>
      <c r="G421" s="559" t="s">
        <v>48</v>
      </c>
      <c r="H421" s="445" t="s">
        <v>27</v>
      </c>
      <c r="I421" s="445" t="s">
        <v>27</v>
      </c>
      <c r="J421" s="445" t="s">
        <v>27</v>
      </c>
      <c r="K421" s="557" t="s">
        <v>27</v>
      </c>
    </row>
    <row r="422" spans="1:11" ht="26.25">
      <c r="A422" s="558" t="s">
        <v>191</v>
      </c>
      <c r="B422" s="559" t="s">
        <v>151</v>
      </c>
      <c r="C422" s="559">
        <v>2024223</v>
      </c>
      <c r="D422" s="560">
        <v>44511</v>
      </c>
      <c r="E422" s="561">
        <v>1532641</v>
      </c>
      <c r="F422" s="559" t="s">
        <v>218</v>
      </c>
      <c r="G422" s="559" t="s">
        <v>48</v>
      </c>
      <c r="H422" s="445" t="s">
        <v>27</v>
      </c>
      <c r="I422" s="445" t="s">
        <v>27</v>
      </c>
      <c r="J422" s="445" t="s">
        <v>27</v>
      </c>
      <c r="K422" s="557" t="s">
        <v>27</v>
      </c>
    </row>
    <row r="423" spans="1:11" ht="26.25">
      <c r="A423" s="558" t="s">
        <v>191</v>
      </c>
      <c r="B423" s="559" t="s">
        <v>152</v>
      </c>
      <c r="C423" s="559">
        <v>2024224</v>
      </c>
      <c r="D423" s="560">
        <v>44511</v>
      </c>
      <c r="E423" s="561">
        <v>1532641</v>
      </c>
      <c r="F423" s="559" t="s">
        <v>218</v>
      </c>
      <c r="G423" s="559" t="s">
        <v>48</v>
      </c>
      <c r="H423" s="445" t="s">
        <v>27</v>
      </c>
      <c r="I423" s="445" t="s">
        <v>27</v>
      </c>
      <c r="J423" s="445" t="s">
        <v>27</v>
      </c>
      <c r="K423" s="557" t="s">
        <v>27</v>
      </c>
    </row>
    <row r="424" spans="1:11" ht="26.25">
      <c r="A424" s="558" t="s">
        <v>191</v>
      </c>
      <c r="B424" s="559" t="s">
        <v>153</v>
      </c>
      <c r="C424" s="559">
        <v>2024225</v>
      </c>
      <c r="D424" s="560">
        <v>44511</v>
      </c>
      <c r="E424" s="561">
        <v>1532641</v>
      </c>
      <c r="F424" s="559" t="s">
        <v>218</v>
      </c>
      <c r="G424" s="559" t="s">
        <v>48</v>
      </c>
      <c r="H424" s="445" t="s">
        <v>27</v>
      </c>
      <c r="I424" s="445" t="s">
        <v>27</v>
      </c>
      <c r="J424" s="445" t="s">
        <v>27</v>
      </c>
      <c r="K424" s="557" t="s">
        <v>27</v>
      </c>
    </row>
    <row r="425" spans="1:11" ht="26.25">
      <c r="A425" s="558" t="s">
        <v>191</v>
      </c>
      <c r="B425" s="559" t="s">
        <v>155</v>
      </c>
      <c r="C425" s="559">
        <v>2024226</v>
      </c>
      <c r="D425" s="560">
        <v>44511</v>
      </c>
      <c r="E425" s="561">
        <v>1532641</v>
      </c>
      <c r="F425" s="559" t="s">
        <v>218</v>
      </c>
      <c r="G425" s="559" t="s">
        <v>48</v>
      </c>
      <c r="H425" s="445" t="s">
        <v>27</v>
      </c>
      <c r="I425" s="445" t="s">
        <v>27</v>
      </c>
      <c r="J425" s="445" t="s">
        <v>27</v>
      </c>
      <c r="K425" s="557" t="s">
        <v>27</v>
      </c>
    </row>
    <row r="426" spans="1:11" ht="26.25">
      <c r="A426" s="558" t="s">
        <v>191</v>
      </c>
      <c r="B426" s="559" t="s">
        <v>157</v>
      </c>
      <c r="C426" s="559">
        <v>2024227</v>
      </c>
      <c r="D426" s="560">
        <v>44511</v>
      </c>
      <c r="E426" s="561">
        <v>1532641</v>
      </c>
      <c r="F426" s="559" t="s">
        <v>218</v>
      </c>
      <c r="G426" s="559" t="s">
        <v>48</v>
      </c>
      <c r="H426" s="445" t="s">
        <v>27</v>
      </c>
      <c r="I426" s="445" t="s">
        <v>27</v>
      </c>
      <c r="J426" s="445" t="s">
        <v>27</v>
      </c>
      <c r="K426" s="557" t="s">
        <v>27</v>
      </c>
    </row>
    <row r="427" spans="1:11" ht="26.25">
      <c r="A427" s="558" t="s">
        <v>191</v>
      </c>
      <c r="B427" s="559" t="s">
        <v>158</v>
      </c>
      <c r="C427" s="559">
        <v>2024228</v>
      </c>
      <c r="D427" s="560">
        <v>44511</v>
      </c>
      <c r="E427" s="561">
        <v>1532641</v>
      </c>
      <c r="F427" s="559" t="s">
        <v>218</v>
      </c>
      <c r="G427" s="559" t="s">
        <v>48</v>
      </c>
      <c r="H427" s="445" t="s">
        <v>27</v>
      </c>
      <c r="I427" s="445" t="s">
        <v>27</v>
      </c>
      <c r="J427" s="445" t="s">
        <v>27</v>
      </c>
      <c r="K427" s="557" t="s">
        <v>27</v>
      </c>
    </row>
    <row r="428" spans="1:11" ht="39">
      <c r="A428" s="558" t="s">
        <v>191</v>
      </c>
      <c r="B428" s="559" t="s">
        <v>88</v>
      </c>
      <c r="C428" s="559">
        <v>2024442</v>
      </c>
      <c r="D428" s="560">
        <v>44678</v>
      </c>
      <c r="E428" s="561">
        <v>7826729</v>
      </c>
      <c r="F428" s="559" t="s">
        <v>203</v>
      </c>
      <c r="G428" s="559" t="s">
        <v>31</v>
      </c>
      <c r="H428" s="445" t="s">
        <v>27</v>
      </c>
      <c r="I428" s="445" t="s">
        <v>27</v>
      </c>
      <c r="J428" s="445" t="s">
        <v>27</v>
      </c>
      <c r="K428" s="557" t="s">
        <v>27</v>
      </c>
    </row>
    <row r="429" spans="1:11" ht="26.25">
      <c r="A429" s="558" t="s">
        <v>191</v>
      </c>
      <c r="B429" s="559" t="s">
        <v>160</v>
      </c>
      <c r="C429" s="559">
        <v>2024272</v>
      </c>
      <c r="D429" s="560">
        <v>44609</v>
      </c>
      <c r="E429" s="561">
        <v>10450000</v>
      </c>
      <c r="F429" s="559" t="s">
        <v>207</v>
      </c>
      <c r="G429" s="559" t="s">
        <v>31</v>
      </c>
      <c r="H429" s="445" t="s">
        <v>27</v>
      </c>
      <c r="I429" s="445" t="s">
        <v>27</v>
      </c>
      <c r="J429" s="445" t="s">
        <v>27</v>
      </c>
      <c r="K429" s="557" t="s">
        <v>27</v>
      </c>
    </row>
    <row r="430" spans="1:11">
      <c r="A430" s="558" t="s">
        <v>191</v>
      </c>
      <c r="B430" s="559" t="s">
        <v>160</v>
      </c>
      <c r="C430" s="559">
        <v>2024273</v>
      </c>
      <c r="D430" s="560">
        <v>44609</v>
      </c>
      <c r="E430" s="561">
        <v>4115000</v>
      </c>
      <c r="F430" s="559" t="s">
        <v>221</v>
      </c>
      <c r="G430" s="559" t="s">
        <v>31</v>
      </c>
      <c r="H430" s="445" t="s">
        <v>27</v>
      </c>
      <c r="I430" s="445" t="s">
        <v>27</v>
      </c>
      <c r="J430" s="445" t="s">
        <v>27</v>
      </c>
      <c r="K430" s="557" t="s">
        <v>27</v>
      </c>
    </row>
    <row r="431" spans="1:11">
      <c r="A431" s="558" t="s">
        <v>191</v>
      </c>
      <c r="B431" s="559" t="s">
        <v>160</v>
      </c>
      <c r="C431" s="559">
        <v>2024274</v>
      </c>
      <c r="D431" s="560">
        <v>44609</v>
      </c>
      <c r="E431" s="561">
        <v>6102000</v>
      </c>
      <c r="F431" s="559" t="s">
        <v>221</v>
      </c>
      <c r="G431" s="559" t="s">
        <v>31</v>
      </c>
      <c r="H431" s="445" t="s">
        <v>27</v>
      </c>
      <c r="I431" s="445" t="s">
        <v>27</v>
      </c>
      <c r="J431" s="445" t="s">
        <v>27</v>
      </c>
      <c r="K431" s="557" t="s">
        <v>27</v>
      </c>
    </row>
    <row r="432" spans="1:11" ht="64.5">
      <c r="A432" s="558" t="s">
        <v>191</v>
      </c>
      <c r="B432" s="559" t="s">
        <v>160</v>
      </c>
      <c r="C432" s="559">
        <v>2024275</v>
      </c>
      <c r="D432" s="560">
        <v>44609</v>
      </c>
      <c r="E432" s="561">
        <v>1195300</v>
      </c>
      <c r="F432" s="559" t="s">
        <v>222</v>
      </c>
      <c r="G432" s="559" t="s">
        <v>31</v>
      </c>
      <c r="H432" s="445" t="s">
        <v>27</v>
      </c>
      <c r="I432" s="445" t="s">
        <v>27</v>
      </c>
      <c r="J432" s="445" t="s">
        <v>27</v>
      </c>
      <c r="K432" s="557" t="s">
        <v>27</v>
      </c>
    </row>
    <row r="433" spans="1:11" ht="26.25">
      <c r="A433" s="558" t="s">
        <v>191</v>
      </c>
      <c r="B433" s="559" t="s">
        <v>160</v>
      </c>
      <c r="C433" s="559">
        <v>2024277</v>
      </c>
      <c r="D433" s="560">
        <v>44609</v>
      </c>
      <c r="E433" s="561">
        <v>357000</v>
      </c>
      <c r="F433" s="559" t="s">
        <v>223</v>
      </c>
      <c r="G433" s="559" t="s">
        <v>31</v>
      </c>
      <c r="H433" s="445" t="s">
        <v>27</v>
      </c>
      <c r="I433" s="445" t="s">
        <v>27</v>
      </c>
      <c r="J433" s="445" t="s">
        <v>27</v>
      </c>
      <c r="K433" s="557" t="s">
        <v>27</v>
      </c>
    </row>
    <row r="434" spans="1:11" ht="64.5">
      <c r="A434" s="558" t="s">
        <v>191</v>
      </c>
      <c r="B434" s="559" t="s">
        <v>160</v>
      </c>
      <c r="C434" s="559">
        <v>2024278</v>
      </c>
      <c r="D434" s="560">
        <v>44609</v>
      </c>
      <c r="E434" s="561">
        <v>310000</v>
      </c>
      <c r="F434" s="559" t="s">
        <v>224</v>
      </c>
      <c r="G434" s="559" t="s">
        <v>31</v>
      </c>
      <c r="H434" s="445" t="s">
        <v>27</v>
      </c>
      <c r="I434" s="445" t="s">
        <v>27</v>
      </c>
      <c r="J434" s="445" t="s">
        <v>27</v>
      </c>
      <c r="K434" s="557" t="s">
        <v>27</v>
      </c>
    </row>
    <row r="435" spans="1:11" ht="64.5">
      <c r="A435" s="558" t="s">
        <v>191</v>
      </c>
      <c r="B435" s="559" t="s">
        <v>160</v>
      </c>
      <c r="C435" s="559">
        <v>2024279</v>
      </c>
      <c r="D435" s="560">
        <v>44609</v>
      </c>
      <c r="E435" s="561">
        <v>245000</v>
      </c>
      <c r="F435" s="559" t="s">
        <v>224</v>
      </c>
      <c r="G435" s="559" t="s">
        <v>31</v>
      </c>
      <c r="H435" s="445" t="s">
        <v>27</v>
      </c>
      <c r="I435" s="445" t="s">
        <v>27</v>
      </c>
      <c r="J435" s="445" t="s">
        <v>27</v>
      </c>
      <c r="K435" s="557" t="s">
        <v>27</v>
      </c>
    </row>
    <row r="436" spans="1:11">
      <c r="A436" s="558" t="s">
        <v>191</v>
      </c>
      <c r="B436" s="559" t="s">
        <v>91</v>
      </c>
      <c r="C436" s="559">
        <v>2024300</v>
      </c>
      <c r="D436" s="560">
        <v>44620</v>
      </c>
      <c r="E436" s="561">
        <v>3799900</v>
      </c>
      <c r="F436" s="559" t="s">
        <v>200</v>
      </c>
      <c r="G436" s="559" t="s">
        <v>31</v>
      </c>
      <c r="H436" s="445" t="s">
        <v>27</v>
      </c>
      <c r="I436" s="445" t="s">
        <v>27</v>
      </c>
      <c r="J436" s="445" t="s">
        <v>27</v>
      </c>
      <c r="K436" s="557" t="s">
        <v>27</v>
      </c>
    </row>
    <row r="437" spans="1:11">
      <c r="A437" s="558" t="s">
        <v>191</v>
      </c>
      <c r="B437" s="559" t="s">
        <v>135</v>
      </c>
      <c r="C437" s="559">
        <v>2024301</v>
      </c>
      <c r="D437" s="560">
        <v>44620</v>
      </c>
      <c r="E437" s="561">
        <v>3799900</v>
      </c>
      <c r="F437" s="559" t="s">
        <v>200</v>
      </c>
      <c r="G437" s="559" t="s">
        <v>31</v>
      </c>
      <c r="H437" s="445" t="s">
        <v>27</v>
      </c>
      <c r="I437" s="445" t="s">
        <v>27</v>
      </c>
      <c r="J437" s="445" t="s">
        <v>27</v>
      </c>
      <c r="K437" s="557" t="s">
        <v>27</v>
      </c>
    </row>
    <row r="438" spans="1:11">
      <c r="A438" s="558" t="s">
        <v>191</v>
      </c>
      <c r="B438" s="559" t="s">
        <v>88</v>
      </c>
      <c r="C438" s="559">
        <v>2024633</v>
      </c>
      <c r="D438" s="560">
        <v>45030</v>
      </c>
      <c r="E438" s="561">
        <v>3296060</v>
      </c>
      <c r="F438" s="559" t="s">
        <v>204</v>
      </c>
      <c r="G438" s="559" t="s">
        <v>31</v>
      </c>
      <c r="H438" s="445" t="s">
        <v>27</v>
      </c>
      <c r="I438" s="445" t="s">
        <v>27</v>
      </c>
      <c r="J438" s="445" t="s">
        <v>27</v>
      </c>
      <c r="K438" s="557" t="s">
        <v>27</v>
      </c>
    </row>
    <row r="439" spans="1:11">
      <c r="A439" s="558" t="s">
        <v>191</v>
      </c>
      <c r="B439" s="559" t="s">
        <v>88</v>
      </c>
      <c r="C439" s="559">
        <v>2024634</v>
      </c>
      <c r="D439" s="560">
        <v>45030</v>
      </c>
      <c r="E439" s="561">
        <v>3296060</v>
      </c>
      <c r="F439" s="559" t="s">
        <v>204</v>
      </c>
      <c r="G439" s="559" t="s">
        <v>31</v>
      </c>
      <c r="H439" s="445" t="s">
        <v>27</v>
      </c>
      <c r="I439" s="445" t="s">
        <v>27</v>
      </c>
      <c r="J439" s="445" t="s">
        <v>27</v>
      </c>
      <c r="K439" s="557" t="s">
        <v>27</v>
      </c>
    </row>
    <row r="440" spans="1:11">
      <c r="A440" s="558" t="s">
        <v>191</v>
      </c>
      <c r="B440" s="559" t="s">
        <v>165</v>
      </c>
      <c r="C440" s="559">
        <v>2024655</v>
      </c>
      <c r="D440" s="560">
        <v>45030</v>
      </c>
      <c r="E440" s="561">
        <v>6420866</v>
      </c>
      <c r="F440" s="559" t="s">
        <v>206</v>
      </c>
      <c r="G440" s="559" t="s">
        <v>31</v>
      </c>
      <c r="H440" s="445" t="s">
        <v>27</v>
      </c>
      <c r="I440" s="445" t="s">
        <v>27</v>
      </c>
      <c r="J440" s="445" t="s">
        <v>27</v>
      </c>
      <c r="K440" s="557" t="s">
        <v>27</v>
      </c>
    </row>
    <row r="441" spans="1:11">
      <c r="A441" s="558" t="s">
        <v>191</v>
      </c>
      <c r="B441" s="559" t="s">
        <v>225</v>
      </c>
      <c r="C441" s="559">
        <v>2024656</v>
      </c>
      <c r="D441" s="560">
        <v>45030</v>
      </c>
      <c r="E441" s="561">
        <v>6420866</v>
      </c>
      <c r="F441" s="559" t="s">
        <v>206</v>
      </c>
      <c r="G441" s="559" t="s">
        <v>31</v>
      </c>
      <c r="H441" s="445" t="s">
        <v>27</v>
      </c>
      <c r="I441" s="445" t="s">
        <v>27</v>
      </c>
      <c r="J441" s="445" t="s">
        <v>27</v>
      </c>
      <c r="K441" s="557" t="s">
        <v>27</v>
      </c>
    </row>
    <row r="442" spans="1:11">
      <c r="A442" s="558" t="s">
        <v>191</v>
      </c>
      <c r="B442" s="559" t="s">
        <v>226</v>
      </c>
      <c r="C442" s="559">
        <v>2024657</v>
      </c>
      <c r="D442" s="560">
        <v>45030</v>
      </c>
      <c r="E442" s="561">
        <v>6420866</v>
      </c>
      <c r="F442" s="559" t="s">
        <v>206</v>
      </c>
      <c r="G442" s="559" t="s">
        <v>31</v>
      </c>
      <c r="H442" s="445" t="s">
        <v>27</v>
      </c>
      <c r="I442" s="445" t="s">
        <v>27</v>
      </c>
      <c r="J442" s="445" t="s">
        <v>27</v>
      </c>
      <c r="K442" s="557" t="s">
        <v>27</v>
      </c>
    </row>
    <row r="443" spans="1:11">
      <c r="A443" s="558" t="s">
        <v>191</v>
      </c>
      <c r="B443" s="559" t="s">
        <v>121</v>
      </c>
      <c r="C443" s="559">
        <v>2024658</v>
      </c>
      <c r="D443" s="560">
        <v>45030</v>
      </c>
      <c r="E443" s="561">
        <v>6420866</v>
      </c>
      <c r="F443" s="559" t="s">
        <v>206</v>
      </c>
      <c r="G443" s="559" t="s">
        <v>31</v>
      </c>
      <c r="H443" s="445" t="s">
        <v>27</v>
      </c>
      <c r="I443" s="445" t="s">
        <v>27</v>
      </c>
      <c r="J443" s="445" t="s">
        <v>27</v>
      </c>
      <c r="K443" s="557" t="s">
        <v>27</v>
      </c>
    </row>
    <row r="444" spans="1:11">
      <c r="A444" s="563" t="s">
        <v>227</v>
      </c>
      <c r="B444" s="454" t="s">
        <v>228</v>
      </c>
      <c r="C444" s="454">
        <v>200038</v>
      </c>
      <c r="D444" s="455">
        <v>38549</v>
      </c>
      <c r="E444" s="454">
        <v>324800</v>
      </c>
      <c r="F444" s="454" t="s">
        <v>229</v>
      </c>
      <c r="G444" s="454" t="s">
        <v>31</v>
      </c>
      <c r="H444" s="445" t="s">
        <v>27</v>
      </c>
      <c r="I444" s="445" t="s">
        <v>27</v>
      </c>
      <c r="J444" s="445" t="s">
        <v>27</v>
      </c>
      <c r="K444" s="557" t="s">
        <v>27</v>
      </c>
    </row>
    <row r="445" spans="1:11">
      <c r="A445" s="563" t="s">
        <v>227</v>
      </c>
      <c r="B445" s="454" t="s">
        <v>226</v>
      </c>
      <c r="C445" s="454">
        <v>200047</v>
      </c>
      <c r="D445" s="455">
        <v>38549</v>
      </c>
      <c r="E445" s="454">
        <v>618280</v>
      </c>
      <c r="F445" s="454" t="s">
        <v>229</v>
      </c>
      <c r="G445" s="454" t="s">
        <v>31</v>
      </c>
      <c r="H445" s="445" t="s">
        <v>27</v>
      </c>
      <c r="I445" s="445" t="s">
        <v>27</v>
      </c>
      <c r="J445" s="445" t="s">
        <v>27</v>
      </c>
      <c r="K445" s="557" t="s">
        <v>27</v>
      </c>
    </row>
    <row r="446" spans="1:11">
      <c r="A446" s="563" t="s">
        <v>227</v>
      </c>
      <c r="B446" s="454" t="s">
        <v>228</v>
      </c>
      <c r="C446" s="454">
        <v>200051</v>
      </c>
      <c r="D446" s="455">
        <v>38549</v>
      </c>
      <c r="E446" s="454">
        <v>618280</v>
      </c>
      <c r="F446" s="454" t="s">
        <v>229</v>
      </c>
      <c r="G446" s="454" t="s">
        <v>31</v>
      </c>
      <c r="H446" s="445" t="s">
        <v>27</v>
      </c>
      <c r="I446" s="445" t="s">
        <v>27</v>
      </c>
      <c r="J446" s="445" t="s">
        <v>27</v>
      </c>
      <c r="K446" s="557" t="s">
        <v>27</v>
      </c>
    </row>
    <row r="447" spans="1:11">
      <c r="A447" s="563" t="s">
        <v>227</v>
      </c>
      <c r="B447" s="454" t="s">
        <v>225</v>
      </c>
      <c r="C447" s="454">
        <v>200354</v>
      </c>
      <c r="D447" s="455">
        <v>35795</v>
      </c>
      <c r="E447" s="454">
        <v>3554830</v>
      </c>
      <c r="F447" s="454" t="s">
        <v>229</v>
      </c>
      <c r="G447" s="454" t="s">
        <v>31</v>
      </c>
      <c r="H447" s="445" t="s">
        <v>27</v>
      </c>
      <c r="I447" s="445" t="s">
        <v>27</v>
      </c>
      <c r="J447" s="445" t="s">
        <v>27</v>
      </c>
      <c r="K447" s="557" t="s">
        <v>27</v>
      </c>
    </row>
    <row r="448" spans="1:11">
      <c r="A448" s="563" t="s">
        <v>227</v>
      </c>
      <c r="B448" s="454" t="s">
        <v>225</v>
      </c>
      <c r="C448" s="454">
        <v>200249</v>
      </c>
      <c r="D448" s="455">
        <v>36208</v>
      </c>
      <c r="E448" s="454">
        <v>5704049</v>
      </c>
      <c r="F448" s="454" t="s">
        <v>229</v>
      </c>
      <c r="G448" s="454" t="s">
        <v>31</v>
      </c>
      <c r="H448" s="445" t="s">
        <v>27</v>
      </c>
      <c r="I448" s="445" t="s">
        <v>27</v>
      </c>
      <c r="J448" s="445" t="s">
        <v>27</v>
      </c>
      <c r="K448" s="557" t="s">
        <v>27</v>
      </c>
    </row>
    <row r="449" spans="1:11">
      <c r="A449" s="563" t="s">
        <v>227</v>
      </c>
      <c r="B449" s="454" t="s">
        <v>226</v>
      </c>
      <c r="C449" s="454">
        <v>200501</v>
      </c>
      <c r="D449" s="455">
        <v>35478</v>
      </c>
      <c r="E449" s="454">
        <v>438514</v>
      </c>
      <c r="F449" s="454" t="s">
        <v>230</v>
      </c>
      <c r="G449" s="454" t="s">
        <v>31</v>
      </c>
      <c r="H449" s="445" t="s">
        <v>27</v>
      </c>
      <c r="I449" s="445" t="s">
        <v>27</v>
      </c>
      <c r="J449" s="445" t="s">
        <v>27</v>
      </c>
      <c r="K449" s="557" t="s">
        <v>27</v>
      </c>
    </row>
    <row r="450" spans="1:11">
      <c r="A450" s="563" t="s">
        <v>227</v>
      </c>
      <c r="B450" s="454" t="s">
        <v>213</v>
      </c>
      <c r="C450" s="454">
        <v>200215</v>
      </c>
      <c r="D450" s="455">
        <v>34659</v>
      </c>
      <c r="E450" s="454">
        <v>707437</v>
      </c>
      <c r="F450" s="454" t="s">
        <v>229</v>
      </c>
      <c r="G450" s="454" t="s">
        <v>31</v>
      </c>
      <c r="H450" s="445" t="s">
        <v>27</v>
      </c>
      <c r="I450" s="445" t="s">
        <v>27</v>
      </c>
      <c r="J450" s="445" t="s">
        <v>27</v>
      </c>
      <c r="K450" s="557" t="s">
        <v>27</v>
      </c>
    </row>
    <row r="451" spans="1:11">
      <c r="A451" s="563" t="s">
        <v>227</v>
      </c>
      <c r="B451" s="454" t="s">
        <v>127</v>
      </c>
      <c r="C451" s="454">
        <v>200096</v>
      </c>
      <c r="D451" s="455">
        <v>34659</v>
      </c>
      <c r="E451" s="454">
        <v>707437</v>
      </c>
      <c r="F451" s="454" t="s">
        <v>229</v>
      </c>
      <c r="G451" s="454" t="s">
        <v>31</v>
      </c>
      <c r="H451" s="445" t="s">
        <v>27</v>
      </c>
      <c r="I451" s="445" t="s">
        <v>27</v>
      </c>
      <c r="J451" s="445" t="s">
        <v>27</v>
      </c>
      <c r="K451" s="557" t="s">
        <v>27</v>
      </c>
    </row>
    <row r="452" spans="1:11">
      <c r="A452" s="563" t="s">
        <v>227</v>
      </c>
      <c r="B452" s="454" t="s">
        <v>126</v>
      </c>
      <c r="C452" s="454">
        <v>200092</v>
      </c>
      <c r="D452" s="455">
        <v>34659</v>
      </c>
      <c r="E452" s="454">
        <v>707437</v>
      </c>
      <c r="F452" s="454" t="s">
        <v>229</v>
      </c>
      <c r="G452" s="454" t="s">
        <v>31</v>
      </c>
      <c r="H452" s="445" t="s">
        <v>27</v>
      </c>
      <c r="I452" s="445" t="s">
        <v>27</v>
      </c>
      <c r="J452" s="445" t="s">
        <v>27</v>
      </c>
      <c r="K452" s="557" t="s">
        <v>27</v>
      </c>
    </row>
    <row r="453" spans="1:11">
      <c r="A453" s="563" t="s">
        <v>227</v>
      </c>
      <c r="B453" s="454" t="s">
        <v>123</v>
      </c>
      <c r="C453" s="454">
        <v>200085</v>
      </c>
      <c r="D453" s="455">
        <v>35487</v>
      </c>
      <c r="E453" s="454">
        <v>302867</v>
      </c>
      <c r="F453" s="454" t="s">
        <v>229</v>
      </c>
      <c r="G453" s="454" t="s">
        <v>31</v>
      </c>
      <c r="H453" s="445" t="s">
        <v>27</v>
      </c>
      <c r="I453" s="445" t="s">
        <v>27</v>
      </c>
      <c r="J453" s="445" t="s">
        <v>27</v>
      </c>
      <c r="K453" s="557" t="s">
        <v>27</v>
      </c>
    </row>
    <row r="454" spans="1:11">
      <c r="A454" s="563" t="s">
        <v>227</v>
      </c>
      <c r="B454" s="454" t="s">
        <v>125</v>
      </c>
      <c r="C454" s="454">
        <v>200239</v>
      </c>
      <c r="D454" s="455">
        <v>35487</v>
      </c>
      <c r="E454" s="454">
        <v>302867</v>
      </c>
      <c r="F454" s="454" t="s">
        <v>229</v>
      </c>
      <c r="G454" s="454" t="s">
        <v>31</v>
      </c>
      <c r="H454" s="445" t="s">
        <v>27</v>
      </c>
      <c r="I454" s="445" t="s">
        <v>27</v>
      </c>
      <c r="J454" s="445" t="s">
        <v>27</v>
      </c>
      <c r="K454" s="557" t="s">
        <v>27</v>
      </c>
    </row>
    <row r="455" spans="1:11">
      <c r="A455" s="563" t="s">
        <v>227</v>
      </c>
      <c r="B455" s="454" t="s">
        <v>67</v>
      </c>
      <c r="C455" s="454">
        <v>200369</v>
      </c>
      <c r="D455" s="455">
        <v>35795</v>
      </c>
      <c r="E455" s="454">
        <v>295170</v>
      </c>
      <c r="F455" s="454" t="s">
        <v>229</v>
      </c>
      <c r="G455" s="454" t="s">
        <v>31</v>
      </c>
      <c r="H455" s="445" t="s">
        <v>27</v>
      </c>
      <c r="I455" s="445" t="s">
        <v>27</v>
      </c>
      <c r="J455" s="445" t="s">
        <v>27</v>
      </c>
      <c r="K455" s="557" t="s">
        <v>27</v>
      </c>
    </row>
    <row r="456" spans="1:11">
      <c r="A456" s="563" t="s">
        <v>227</v>
      </c>
      <c r="B456" s="454" t="s">
        <v>40</v>
      </c>
      <c r="C456" s="454">
        <v>200355</v>
      </c>
      <c r="D456" s="455">
        <v>40512</v>
      </c>
      <c r="E456" s="454">
        <v>754000</v>
      </c>
      <c r="F456" s="454" t="s">
        <v>229</v>
      </c>
      <c r="G456" s="454" t="s">
        <v>31</v>
      </c>
      <c r="H456" s="445" t="s">
        <v>27</v>
      </c>
      <c r="I456" s="445" t="s">
        <v>27</v>
      </c>
      <c r="J456" s="445" t="s">
        <v>27</v>
      </c>
      <c r="K456" s="557" t="s">
        <v>27</v>
      </c>
    </row>
    <row r="457" spans="1:11">
      <c r="A457" s="563" t="s">
        <v>227</v>
      </c>
      <c r="B457" s="454" t="s">
        <v>231</v>
      </c>
      <c r="C457" s="454">
        <v>200356</v>
      </c>
      <c r="D457" s="455">
        <v>40512</v>
      </c>
      <c r="E457" s="454">
        <v>754000</v>
      </c>
      <c r="F457" s="454" t="s">
        <v>229</v>
      </c>
      <c r="G457" s="454" t="s">
        <v>31</v>
      </c>
      <c r="H457" s="445" t="s">
        <v>27</v>
      </c>
      <c r="I457" s="445" t="s">
        <v>27</v>
      </c>
      <c r="J457" s="445" t="s">
        <v>27</v>
      </c>
      <c r="K457" s="557" t="s">
        <v>27</v>
      </c>
    </row>
    <row r="458" spans="1:11">
      <c r="A458" s="563" t="s">
        <v>227</v>
      </c>
      <c r="B458" s="454" t="s">
        <v>226</v>
      </c>
      <c r="C458" s="454">
        <v>200046</v>
      </c>
      <c r="D458" s="455">
        <v>37658</v>
      </c>
      <c r="E458" s="454">
        <v>3330360</v>
      </c>
      <c r="F458" s="454" t="s">
        <v>229</v>
      </c>
      <c r="G458" s="454" t="s">
        <v>31</v>
      </c>
      <c r="H458" s="445" t="s">
        <v>27</v>
      </c>
      <c r="I458" s="445" t="s">
        <v>27</v>
      </c>
      <c r="J458" s="445" t="s">
        <v>27</v>
      </c>
      <c r="K458" s="557" t="s">
        <v>27</v>
      </c>
    </row>
    <row r="459" spans="1:11">
      <c r="A459" s="563" t="s">
        <v>227</v>
      </c>
      <c r="B459" s="454" t="s">
        <v>226</v>
      </c>
      <c r="C459" s="454">
        <v>200045</v>
      </c>
      <c r="D459" s="455">
        <v>37658</v>
      </c>
      <c r="E459" s="454">
        <v>2516040</v>
      </c>
      <c r="F459" s="454" t="s">
        <v>229</v>
      </c>
      <c r="G459" s="454" t="s">
        <v>31</v>
      </c>
      <c r="H459" s="445" t="s">
        <v>27</v>
      </c>
      <c r="I459" s="445" t="s">
        <v>27</v>
      </c>
      <c r="J459" s="445" t="s">
        <v>27</v>
      </c>
      <c r="K459" s="557" t="s">
        <v>27</v>
      </c>
    </row>
    <row r="460" spans="1:11">
      <c r="A460" s="563" t="s">
        <v>227</v>
      </c>
      <c r="B460" s="454" t="s">
        <v>178</v>
      </c>
      <c r="C460" s="454">
        <v>200251</v>
      </c>
      <c r="D460" s="455">
        <v>37658</v>
      </c>
      <c r="E460" s="454">
        <v>2119320</v>
      </c>
      <c r="F460" s="454" t="s">
        <v>229</v>
      </c>
      <c r="G460" s="454" t="s">
        <v>31</v>
      </c>
      <c r="H460" s="445" t="s">
        <v>27</v>
      </c>
      <c r="I460" s="445" t="s">
        <v>27</v>
      </c>
      <c r="J460" s="445" t="s">
        <v>27</v>
      </c>
      <c r="K460" s="557" t="s">
        <v>27</v>
      </c>
    </row>
    <row r="461" spans="1:11">
      <c r="A461" s="563" t="s">
        <v>227</v>
      </c>
      <c r="B461" s="454" t="s">
        <v>106</v>
      </c>
      <c r="C461" s="454">
        <v>200067</v>
      </c>
      <c r="D461" s="455">
        <v>38174</v>
      </c>
      <c r="E461" s="454">
        <v>667000</v>
      </c>
      <c r="F461" s="454" t="s">
        <v>229</v>
      </c>
      <c r="G461" s="454" t="s">
        <v>31</v>
      </c>
      <c r="H461" s="445" t="s">
        <v>27</v>
      </c>
      <c r="I461" s="445" t="s">
        <v>27</v>
      </c>
      <c r="J461" s="445" t="s">
        <v>27</v>
      </c>
      <c r="K461" s="557" t="s">
        <v>27</v>
      </c>
    </row>
    <row r="462" spans="1:11">
      <c r="A462" s="563" t="s">
        <v>227</v>
      </c>
      <c r="B462" s="454" t="s">
        <v>226</v>
      </c>
      <c r="C462" s="454">
        <v>200048</v>
      </c>
      <c r="D462" s="455">
        <v>35478</v>
      </c>
      <c r="E462" s="454">
        <v>438514</v>
      </c>
      <c r="F462" s="454" t="s">
        <v>229</v>
      </c>
      <c r="G462" s="454" t="s">
        <v>31</v>
      </c>
      <c r="H462" s="445" t="s">
        <v>27</v>
      </c>
      <c r="I462" s="445" t="s">
        <v>27</v>
      </c>
      <c r="J462" s="445" t="s">
        <v>27</v>
      </c>
      <c r="K462" s="557" t="s">
        <v>27</v>
      </c>
    </row>
    <row r="463" spans="1:11">
      <c r="A463" s="563" t="s">
        <v>227</v>
      </c>
      <c r="B463" s="454" t="s">
        <v>226</v>
      </c>
      <c r="C463" s="454">
        <v>200049</v>
      </c>
      <c r="D463" s="455">
        <v>35478</v>
      </c>
      <c r="E463" s="454">
        <v>438514</v>
      </c>
      <c r="F463" s="454" t="s">
        <v>229</v>
      </c>
      <c r="G463" s="454" t="s">
        <v>31</v>
      </c>
      <c r="H463" s="445" t="s">
        <v>27</v>
      </c>
      <c r="I463" s="445" t="s">
        <v>27</v>
      </c>
      <c r="J463" s="445" t="s">
        <v>27</v>
      </c>
      <c r="K463" s="557" t="s">
        <v>27</v>
      </c>
    </row>
    <row r="464" spans="1:11">
      <c r="A464" s="563" t="s">
        <v>227</v>
      </c>
      <c r="B464" s="454" t="s">
        <v>226</v>
      </c>
      <c r="C464" s="454">
        <v>200050</v>
      </c>
      <c r="D464" s="455">
        <v>35478</v>
      </c>
      <c r="E464" s="454">
        <v>438514</v>
      </c>
      <c r="F464" s="454" t="s">
        <v>229</v>
      </c>
      <c r="G464" s="454" t="s">
        <v>31</v>
      </c>
      <c r="H464" s="445" t="s">
        <v>27</v>
      </c>
      <c r="I464" s="445" t="s">
        <v>27</v>
      </c>
      <c r="J464" s="445" t="s">
        <v>27</v>
      </c>
      <c r="K464" s="557" t="s">
        <v>27</v>
      </c>
    </row>
    <row r="465" spans="1:11">
      <c r="A465" s="563" t="s">
        <v>227</v>
      </c>
      <c r="B465" s="454" t="s">
        <v>178</v>
      </c>
      <c r="C465" s="454">
        <v>200310</v>
      </c>
      <c r="D465" s="455">
        <v>39798</v>
      </c>
      <c r="E465" s="454">
        <v>858400</v>
      </c>
      <c r="F465" s="454" t="s">
        <v>232</v>
      </c>
      <c r="G465" s="454" t="s">
        <v>31</v>
      </c>
      <c r="H465" s="445" t="s">
        <v>27</v>
      </c>
      <c r="I465" s="445" t="s">
        <v>27</v>
      </c>
      <c r="J465" s="445" t="s">
        <v>27</v>
      </c>
      <c r="K465" s="557" t="s">
        <v>27</v>
      </c>
    </row>
    <row r="466" spans="1:11">
      <c r="A466" s="563" t="s">
        <v>227</v>
      </c>
      <c r="B466" s="454" t="s">
        <v>123</v>
      </c>
      <c r="C466" s="454">
        <v>200086</v>
      </c>
      <c r="D466" s="455">
        <v>34659</v>
      </c>
      <c r="E466" s="454">
        <v>1989665</v>
      </c>
      <c r="F466" s="454" t="s">
        <v>232</v>
      </c>
      <c r="G466" s="454" t="s">
        <v>31</v>
      </c>
      <c r="H466" s="445" t="s">
        <v>27</v>
      </c>
      <c r="I466" s="445" t="s">
        <v>27</v>
      </c>
      <c r="J466" s="445" t="s">
        <v>27</v>
      </c>
      <c r="K466" s="557" t="s">
        <v>27</v>
      </c>
    </row>
    <row r="467" spans="1:11">
      <c r="A467" s="563" t="s">
        <v>227</v>
      </c>
      <c r="B467" s="454" t="s">
        <v>213</v>
      </c>
      <c r="C467" s="454">
        <v>200216</v>
      </c>
      <c r="D467" s="455">
        <v>34659</v>
      </c>
      <c r="E467" s="454">
        <v>1989665</v>
      </c>
      <c r="F467" s="454" t="s">
        <v>232</v>
      </c>
      <c r="G467" s="454" t="s">
        <v>31</v>
      </c>
      <c r="H467" s="445" t="s">
        <v>27</v>
      </c>
      <c r="I467" s="445" t="s">
        <v>27</v>
      </c>
      <c r="J467" s="445" t="s">
        <v>27</v>
      </c>
      <c r="K467" s="557" t="s">
        <v>27</v>
      </c>
    </row>
    <row r="468" spans="1:11">
      <c r="A468" s="563" t="s">
        <v>227</v>
      </c>
      <c r="B468" s="454" t="s">
        <v>127</v>
      </c>
      <c r="C468" s="454">
        <v>200097</v>
      </c>
      <c r="D468" s="455">
        <v>34659</v>
      </c>
      <c r="E468" s="454">
        <v>2119889</v>
      </c>
      <c r="F468" s="454" t="s">
        <v>232</v>
      </c>
      <c r="G468" s="454" t="s">
        <v>31</v>
      </c>
      <c r="H468" s="445" t="s">
        <v>27</v>
      </c>
      <c r="I468" s="445" t="s">
        <v>27</v>
      </c>
      <c r="J468" s="445" t="s">
        <v>27</v>
      </c>
      <c r="K468" s="557" t="s">
        <v>27</v>
      </c>
    </row>
    <row r="469" spans="1:11">
      <c r="A469" s="563" t="s">
        <v>227</v>
      </c>
      <c r="B469" s="454" t="s">
        <v>126</v>
      </c>
      <c r="C469" s="454">
        <v>200088</v>
      </c>
      <c r="D469" s="455">
        <v>34659</v>
      </c>
      <c r="E469" s="454">
        <v>2119889</v>
      </c>
      <c r="F469" s="454" t="s">
        <v>232</v>
      </c>
      <c r="G469" s="454" t="s">
        <v>31</v>
      </c>
      <c r="H469" s="445" t="s">
        <v>27</v>
      </c>
      <c r="I469" s="445" t="s">
        <v>27</v>
      </c>
      <c r="J469" s="445" t="s">
        <v>27</v>
      </c>
      <c r="K469" s="557" t="s">
        <v>27</v>
      </c>
    </row>
    <row r="470" spans="1:11">
      <c r="A470" s="563" t="s">
        <v>227</v>
      </c>
      <c r="B470" s="454" t="s">
        <v>106</v>
      </c>
      <c r="C470" s="454">
        <v>200075</v>
      </c>
      <c r="D470" s="455">
        <v>38386</v>
      </c>
      <c r="E470" s="454">
        <v>4205000</v>
      </c>
      <c r="F470" s="454" t="s">
        <v>232</v>
      </c>
      <c r="G470" s="454" t="s">
        <v>31</v>
      </c>
      <c r="H470" s="445" t="s">
        <v>27</v>
      </c>
      <c r="I470" s="445" t="s">
        <v>27</v>
      </c>
      <c r="J470" s="445" t="s">
        <v>27</v>
      </c>
      <c r="K470" s="557" t="s">
        <v>27</v>
      </c>
    </row>
    <row r="471" spans="1:11">
      <c r="A471" s="563" t="s">
        <v>227</v>
      </c>
      <c r="B471" s="454" t="s">
        <v>172</v>
      </c>
      <c r="C471" s="454">
        <v>200357</v>
      </c>
      <c r="D471" s="455">
        <v>40512</v>
      </c>
      <c r="E471" s="454">
        <v>1831134</v>
      </c>
      <c r="F471" s="454" t="s">
        <v>232</v>
      </c>
      <c r="G471" s="454" t="s">
        <v>31</v>
      </c>
      <c r="H471" s="445" t="s">
        <v>27</v>
      </c>
      <c r="I471" s="445" t="s">
        <v>27</v>
      </c>
      <c r="J471" s="445" t="s">
        <v>27</v>
      </c>
      <c r="K471" s="557" t="s">
        <v>27</v>
      </c>
    </row>
    <row r="472" spans="1:11">
      <c r="A472" s="563" t="s">
        <v>227</v>
      </c>
      <c r="B472" s="454" t="s">
        <v>165</v>
      </c>
      <c r="C472" s="454">
        <v>200801</v>
      </c>
      <c r="D472" s="455">
        <v>37638</v>
      </c>
      <c r="E472" s="454">
        <v>1009200</v>
      </c>
      <c r="F472" s="454" t="s">
        <v>232</v>
      </c>
      <c r="G472" s="454" t="s">
        <v>31</v>
      </c>
      <c r="H472" s="445" t="s">
        <v>27</v>
      </c>
      <c r="I472" s="445" t="s">
        <v>27</v>
      </c>
      <c r="J472" s="445" t="s">
        <v>27</v>
      </c>
      <c r="K472" s="557" t="s">
        <v>27</v>
      </c>
    </row>
    <row r="473" spans="1:11">
      <c r="A473" s="563" t="s">
        <v>227</v>
      </c>
      <c r="B473" s="454" t="s">
        <v>225</v>
      </c>
      <c r="C473" s="454">
        <v>200257</v>
      </c>
      <c r="D473" s="455">
        <v>39798</v>
      </c>
      <c r="E473" s="454">
        <v>858400</v>
      </c>
      <c r="F473" s="454" t="s">
        <v>232</v>
      </c>
      <c r="G473" s="454" t="s">
        <v>31</v>
      </c>
      <c r="H473" s="445" t="s">
        <v>27</v>
      </c>
      <c r="I473" s="445" t="s">
        <v>27</v>
      </c>
      <c r="J473" s="445" t="s">
        <v>27</v>
      </c>
      <c r="K473" s="557" t="s">
        <v>27</v>
      </c>
    </row>
    <row r="474" spans="1:11">
      <c r="A474" s="563" t="s">
        <v>227</v>
      </c>
      <c r="B474" s="454" t="s">
        <v>125</v>
      </c>
      <c r="C474" s="454">
        <v>200240</v>
      </c>
      <c r="D474" s="455">
        <v>34663</v>
      </c>
      <c r="E474" s="454">
        <v>1273386</v>
      </c>
      <c r="F474" s="454" t="s">
        <v>232</v>
      </c>
      <c r="G474" s="454" t="s">
        <v>31</v>
      </c>
      <c r="H474" s="445" t="s">
        <v>27</v>
      </c>
      <c r="I474" s="445" t="s">
        <v>27</v>
      </c>
      <c r="J474" s="445" t="s">
        <v>27</v>
      </c>
      <c r="K474" s="557" t="s">
        <v>27</v>
      </c>
    </row>
    <row r="475" spans="1:11">
      <c r="A475" s="563" t="s">
        <v>227</v>
      </c>
      <c r="B475" s="454" t="s">
        <v>38</v>
      </c>
      <c r="C475" s="454">
        <v>200342</v>
      </c>
      <c r="D475" s="455">
        <v>38369</v>
      </c>
      <c r="E475" s="454">
        <v>440800</v>
      </c>
      <c r="F475" s="454" t="s">
        <v>233</v>
      </c>
      <c r="G475" s="454" t="s">
        <v>31</v>
      </c>
      <c r="H475" s="445" t="s">
        <v>27</v>
      </c>
      <c r="I475" s="445" t="s">
        <v>27</v>
      </c>
      <c r="J475" s="445" t="s">
        <v>27</v>
      </c>
      <c r="K475" s="557" t="s">
        <v>27</v>
      </c>
    </row>
    <row r="476" spans="1:11">
      <c r="A476" s="563" t="s">
        <v>227</v>
      </c>
      <c r="B476" s="454" t="s">
        <v>124</v>
      </c>
      <c r="C476" s="454">
        <v>200235</v>
      </c>
      <c r="D476" s="455">
        <v>34659</v>
      </c>
      <c r="E476" s="454">
        <v>875453</v>
      </c>
      <c r="F476" s="454" t="s">
        <v>234</v>
      </c>
      <c r="G476" s="454" t="s">
        <v>31</v>
      </c>
      <c r="H476" s="445" t="s">
        <v>27</v>
      </c>
      <c r="I476" s="445" t="s">
        <v>27</v>
      </c>
      <c r="J476" s="445" t="s">
        <v>27</v>
      </c>
      <c r="K476" s="557" t="s">
        <v>27</v>
      </c>
    </row>
    <row r="477" spans="1:11">
      <c r="A477" s="563" t="s">
        <v>227</v>
      </c>
      <c r="B477" s="454" t="s">
        <v>123</v>
      </c>
      <c r="C477" s="454">
        <v>200082</v>
      </c>
      <c r="D477" s="455">
        <v>34659</v>
      </c>
      <c r="E477" s="454">
        <v>875453</v>
      </c>
      <c r="F477" s="454" t="s">
        <v>234</v>
      </c>
      <c r="G477" s="454" t="s">
        <v>31</v>
      </c>
      <c r="H477" s="445" t="s">
        <v>27</v>
      </c>
      <c r="I477" s="445" t="s">
        <v>27</v>
      </c>
      <c r="J477" s="445" t="s">
        <v>27</v>
      </c>
      <c r="K477" s="557" t="s">
        <v>27</v>
      </c>
    </row>
    <row r="478" spans="1:11">
      <c r="A478" s="563" t="s">
        <v>227</v>
      </c>
      <c r="B478" s="454" t="s">
        <v>213</v>
      </c>
      <c r="C478" s="454">
        <v>200217</v>
      </c>
      <c r="D478" s="455">
        <v>34659</v>
      </c>
      <c r="E478" s="454">
        <v>875453</v>
      </c>
      <c r="F478" s="454" t="s">
        <v>234</v>
      </c>
      <c r="G478" s="454" t="s">
        <v>31</v>
      </c>
      <c r="H478" s="445" t="s">
        <v>27</v>
      </c>
      <c r="I478" s="445" t="s">
        <v>27</v>
      </c>
      <c r="J478" s="445" t="s">
        <v>27</v>
      </c>
      <c r="K478" s="557" t="s">
        <v>27</v>
      </c>
    </row>
    <row r="479" spans="1:11">
      <c r="A479" s="563" t="s">
        <v>227</v>
      </c>
      <c r="B479" s="454" t="s">
        <v>214</v>
      </c>
      <c r="C479" s="454">
        <v>200211</v>
      </c>
      <c r="D479" s="455">
        <v>34659</v>
      </c>
      <c r="E479" s="454">
        <v>875453</v>
      </c>
      <c r="F479" s="454" t="s">
        <v>234</v>
      </c>
      <c r="G479" s="454" t="s">
        <v>31</v>
      </c>
      <c r="H479" s="445" t="s">
        <v>27</v>
      </c>
      <c r="I479" s="445" t="s">
        <v>27</v>
      </c>
      <c r="J479" s="445" t="s">
        <v>27</v>
      </c>
      <c r="K479" s="557" t="s">
        <v>27</v>
      </c>
    </row>
    <row r="480" spans="1:11">
      <c r="A480" s="563" t="s">
        <v>227</v>
      </c>
      <c r="B480" s="454" t="s">
        <v>126</v>
      </c>
      <c r="C480" s="454">
        <v>200090</v>
      </c>
      <c r="D480" s="455">
        <v>34659</v>
      </c>
      <c r="E480" s="454">
        <v>875453</v>
      </c>
      <c r="F480" s="454" t="s">
        <v>234</v>
      </c>
      <c r="G480" s="454" t="s">
        <v>31</v>
      </c>
      <c r="H480" s="445" t="s">
        <v>27</v>
      </c>
      <c r="I480" s="445" t="s">
        <v>27</v>
      </c>
      <c r="J480" s="445" t="s">
        <v>27</v>
      </c>
      <c r="K480" s="557" t="s">
        <v>27</v>
      </c>
    </row>
    <row r="481" spans="1:11">
      <c r="A481" s="563" t="s">
        <v>227</v>
      </c>
      <c r="B481" s="454" t="s">
        <v>125</v>
      </c>
      <c r="C481" s="454">
        <v>200241</v>
      </c>
      <c r="D481" s="455">
        <v>34663</v>
      </c>
      <c r="E481" s="454">
        <v>884296</v>
      </c>
      <c r="F481" s="454" t="s">
        <v>234</v>
      </c>
      <c r="G481" s="454" t="s">
        <v>31</v>
      </c>
      <c r="H481" s="445" t="s">
        <v>27</v>
      </c>
      <c r="I481" s="445" t="s">
        <v>27</v>
      </c>
      <c r="J481" s="445" t="s">
        <v>27</v>
      </c>
      <c r="K481" s="557" t="s">
        <v>27</v>
      </c>
    </row>
    <row r="482" spans="1:11">
      <c r="A482" s="563" t="s">
        <v>227</v>
      </c>
      <c r="B482" s="454" t="s">
        <v>235</v>
      </c>
      <c r="C482" s="454">
        <v>200004</v>
      </c>
      <c r="D482" s="455">
        <v>37638</v>
      </c>
      <c r="E482" s="454">
        <v>788800</v>
      </c>
      <c r="F482" s="454" t="s">
        <v>234</v>
      </c>
      <c r="G482" s="454" t="s">
        <v>31</v>
      </c>
      <c r="H482" s="445" t="s">
        <v>27</v>
      </c>
      <c r="I482" s="445" t="s">
        <v>27</v>
      </c>
      <c r="J482" s="445" t="s">
        <v>27</v>
      </c>
      <c r="K482" s="557" t="s">
        <v>27</v>
      </c>
    </row>
    <row r="483" spans="1:11">
      <c r="A483" s="563" t="s">
        <v>227</v>
      </c>
      <c r="B483" s="454" t="s">
        <v>163</v>
      </c>
      <c r="C483" s="454">
        <v>200293</v>
      </c>
      <c r="D483" s="455">
        <v>38549</v>
      </c>
      <c r="E483" s="454">
        <v>556800</v>
      </c>
      <c r="F483" s="454" t="s">
        <v>234</v>
      </c>
      <c r="G483" s="454" t="s">
        <v>31</v>
      </c>
      <c r="H483" s="445" t="s">
        <v>27</v>
      </c>
      <c r="I483" s="445" t="s">
        <v>27</v>
      </c>
      <c r="J483" s="445" t="s">
        <v>27</v>
      </c>
      <c r="K483" s="557" t="s">
        <v>27</v>
      </c>
    </row>
    <row r="484" spans="1:11">
      <c r="A484" s="563" t="s">
        <v>227</v>
      </c>
      <c r="B484" s="454" t="s">
        <v>38</v>
      </c>
      <c r="C484" s="454">
        <v>202217</v>
      </c>
      <c r="D484" s="455">
        <v>34296</v>
      </c>
      <c r="E484" s="454">
        <v>618241</v>
      </c>
      <c r="F484" s="454" t="s">
        <v>234</v>
      </c>
      <c r="G484" s="454" t="s">
        <v>31</v>
      </c>
      <c r="H484" s="445" t="s">
        <v>27</v>
      </c>
      <c r="I484" s="445" t="s">
        <v>27</v>
      </c>
      <c r="J484" s="445" t="s">
        <v>27</v>
      </c>
      <c r="K484" s="557" t="s">
        <v>27</v>
      </c>
    </row>
    <row r="485" spans="1:11">
      <c r="A485" s="563" t="s">
        <v>227</v>
      </c>
      <c r="B485" s="454" t="s">
        <v>178</v>
      </c>
      <c r="C485" s="454">
        <v>200319</v>
      </c>
      <c r="D485" s="455">
        <v>38549</v>
      </c>
      <c r="E485" s="454">
        <v>812000</v>
      </c>
      <c r="F485" s="454" t="s">
        <v>236</v>
      </c>
      <c r="G485" s="454" t="s">
        <v>31</v>
      </c>
      <c r="H485" s="445" t="s">
        <v>27</v>
      </c>
      <c r="I485" s="445" t="s">
        <v>27</v>
      </c>
      <c r="J485" s="445" t="s">
        <v>27</v>
      </c>
      <c r="K485" s="557" t="s">
        <v>27</v>
      </c>
    </row>
    <row r="486" spans="1:11">
      <c r="A486" s="563" t="s">
        <v>227</v>
      </c>
      <c r="B486" s="454" t="s">
        <v>38</v>
      </c>
      <c r="C486" s="454">
        <v>200340</v>
      </c>
      <c r="D486" s="455">
        <v>35327</v>
      </c>
      <c r="E486" s="454">
        <v>869638</v>
      </c>
      <c r="F486" s="454" t="s">
        <v>236</v>
      </c>
      <c r="G486" s="454" t="s">
        <v>31</v>
      </c>
      <c r="H486" s="445" t="s">
        <v>27</v>
      </c>
      <c r="I486" s="445" t="s">
        <v>27</v>
      </c>
      <c r="J486" s="445" t="s">
        <v>27</v>
      </c>
      <c r="K486" s="557" t="s">
        <v>27</v>
      </c>
    </row>
    <row r="487" spans="1:11">
      <c r="A487" s="563" t="s">
        <v>227</v>
      </c>
      <c r="B487" s="454" t="s">
        <v>237</v>
      </c>
      <c r="C487" s="454">
        <v>200323</v>
      </c>
      <c r="D487" s="455">
        <v>34578</v>
      </c>
      <c r="E487" s="454">
        <v>307342</v>
      </c>
      <c r="F487" s="454" t="s">
        <v>238</v>
      </c>
      <c r="G487" s="454" t="s">
        <v>31</v>
      </c>
      <c r="H487" s="445" t="s">
        <v>27</v>
      </c>
      <c r="I487" s="445" t="s">
        <v>27</v>
      </c>
      <c r="J487" s="445" t="s">
        <v>27</v>
      </c>
      <c r="K487" s="557" t="s">
        <v>27</v>
      </c>
    </row>
    <row r="488" spans="1:11">
      <c r="A488" s="563" t="s">
        <v>227</v>
      </c>
      <c r="B488" s="454" t="s">
        <v>38</v>
      </c>
      <c r="C488" s="454">
        <v>200302</v>
      </c>
      <c r="D488" s="455">
        <v>38549</v>
      </c>
      <c r="E488" s="454">
        <v>272600</v>
      </c>
      <c r="F488" s="454" t="s">
        <v>238</v>
      </c>
      <c r="G488" s="454" t="s">
        <v>31</v>
      </c>
      <c r="H488" s="445" t="s">
        <v>27</v>
      </c>
      <c r="I488" s="445" t="s">
        <v>27</v>
      </c>
      <c r="J488" s="445" t="s">
        <v>27</v>
      </c>
      <c r="K488" s="557" t="s">
        <v>27</v>
      </c>
    </row>
    <row r="489" spans="1:11">
      <c r="A489" s="563" t="s">
        <v>227</v>
      </c>
      <c r="B489" s="454" t="s">
        <v>103</v>
      </c>
      <c r="C489" s="454">
        <v>200010</v>
      </c>
      <c r="D489" s="455">
        <v>35787</v>
      </c>
      <c r="E489" s="454">
        <v>379038</v>
      </c>
      <c r="F489" s="454" t="s">
        <v>238</v>
      </c>
      <c r="G489" s="454" t="s">
        <v>31</v>
      </c>
      <c r="H489" s="445" t="s">
        <v>27</v>
      </c>
      <c r="I489" s="445" t="s">
        <v>27</v>
      </c>
      <c r="J489" s="445" t="s">
        <v>27</v>
      </c>
      <c r="K489" s="557" t="s">
        <v>27</v>
      </c>
    </row>
    <row r="490" spans="1:11">
      <c r="A490" s="563" t="s">
        <v>227</v>
      </c>
      <c r="B490" s="454" t="s">
        <v>135</v>
      </c>
      <c r="C490" s="454">
        <v>200296</v>
      </c>
      <c r="D490" s="455">
        <v>37638</v>
      </c>
      <c r="E490" s="454">
        <v>487200</v>
      </c>
      <c r="F490" s="454" t="s">
        <v>239</v>
      </c>
      <c r="G490" s="454" t="s">
        <v>31</v>
      </c>
      <c r="H490" s="445" t="s">
        <v>27</v>
      </c>
      <c r="I490" s="445" t="s">
        <v>27</v>
      </c>
      <c r="J490" s="445" t="s">
        <v>27</v>
      </c>
      <c r="K490" s="557" t="s">
        <v>27</v>
      </c>
    </row>
    <row r="491" spans="1:11">
      <c r="A491" s="563" t="s">
        <v>227</v>
      </c>
      <c r="B491" s="454" t="s">
        <v>126</v>
      </c>
      <c r="C491" s="454">
        <v>200095</v>
      </c>
      <c r="D491" s="455">
        <v>34296</v>
      </c>
      <c r="E491" s="454">
        <v>779521</v>
      </c>
      <c r="F491" s="454" t="s">
        <v>238</v>
      </c>
      <c r="G491" s="454" t="s">
        <v>31</v>
      </c>
      <c r="H491" s="445" t="s">
        <v>27</v>
      </c>
      <c r="I491" s="445" t="s">
        <v>27</v>
      </c>
      <c r="J491" s="445" t="s">
        <v>27</v>
      </c>
      <c r="K491" s="557" t="s">
        <v>27</v>
      </c>
    </row>
    <row r="492" spans="1:11">
      <c r="A492" s="563" t="s">
        <v>227</v>
      </c>
      <c r="B492" s="454" t="s">
        <v>51</v>
      </c>
      <c r="C492" s="454">
        <v>206881</v>
      </c>
      <c r="D492" s="455">
        <v>40827</v>
      </c>
      <c r="E492" s="454">
        <v>1241379</v>
      </c>
      <c r="F492" s="454" t="s">
        <v>240</v>
      </c>
      <c r="G492" s="454" t="s">
        <v>31</v>
      </c>
      <c r="H492" s="445" t="s">
        <v>27</v>
      </c>
      <c r="I492" s="445" t="s">
        <v>27</v>
      </c>
      <c r="J492" s="445" t="s">
        <v>27</v>
      </c>
      <c r="K492" s="557" t="s">
        <v>27</v>
      </c>
    </row>
    <row r="493" spans="1:11">
      <c r="A493" s="563" t="s">
        <v>227</v>
      </c>
      <c r="B493" s="454" t="s">
        <v>51</v>
      </c>
      <c r="C493" s="454">
        <v>206882</v>
      </c>
      <c r="D493" s="455">
        <v>40827</v>
      </c>
      <c r="E493" s="454">
        <v>1241379</v>
      </c>
      <c r="F493" s="454" t="s">
        <v>240</v>
      </c>
      <c r="G493" s="454" t="s">
        <v>31</v>
      </c>
      <c r="H493" s="445" t="s">
        <v>27</v>
      </c>
      <c r="I493" s="445" t="s">
        <v>27</v>
      </c>
      <c r="J493" s="445" t="s">
        <v>27</v>
      </c>
      <c r="K493" s="557" t="s">
        <v>27</v>
      </c>
    </row>
    <row r="494" spans="1:11">
      <c r="A494" s="563" t="s">
        <v>227</v>
      </c>
      <c r="B494" s="454" t="s">
        <v>235</v>
      </c>
      <c r="C494" s="454">
        <v>200063</v>
      </c>
      <c r="D494" s="455">
        <v>38174</v>
      </c>
      <c r="E494" s="454">
        <v>1786400</v>
      </c>
      <c r="F494" s="454" t="s">
        <v>241</v>
      </c>
      <c r="G494" s="454" t="s">
        <v>31</v>
      </c>
      <c r="H494" s="445" t="s">
        <v>27</v>
      </c>
      <c r="I494" s="445" t="s">
        <v>27</v>
      </c>
      <c r="J494" s="445" t="s">
        <v>27</v>
      </c>
      <c r="K494" s="557" t="s">
        <v>27</v>
      </c>
    </row>
    <row r="495" spans="1:11">
      <c r="A495" s="563" t="s">
        <v>227</v>
      </c>
      <c r="B495" s="454" t="s">
        <v>135</v>
      </c>
      <c r="C495" s="454">
        <v>200393</v>
      </c>
      <c r="D495" s="455">
        <v>40512</v>
      </c>
      <c r="E495" s="454">
        <v>522000</v>
      </c>
      <c r="F495" s="454" t="s">
        <v>242</v>
      </c>
      <c r="G495" s="454" t="s">
        <v>31</v>
      </c>
      <c r="H495" s="445" t="s">
        <v>27</v>
      </c>
      <c r="I495" s="445" t="s">
        <v>27</v>
      </c>
      <c r="J495" s="445" t="s">
        <v>27</v>
      </c>
      <c r="K495" s="557" t="s">
        <v>27</v>
      </c>
    </row>
    <row r="496" spans="1:11">
      <c r="A496" s="563" t="s">
        <v>227</v>
      </c>
      <c r="B496" s="454" t="s">
        <v>175</v>
      </c>
      <c r="C496" s="454">
        <v>200260</v>
      </c>
      <c r="D496" s="455">
        <v>39798</v>
      </c>
      <c r="E496" s="454">
        <v>754000</v>
      </c>
      <c r="F496" s="454" t="s">
        <v>234</v>
      </c>
      <c r="G496" s="454" t="s">
        <v>31</v>
      </c>
      <c r="H496" s="445" t="s">
        <v>27</v>
      </c>
      <c r="I496" s="445" t="s">
        <v>27</v>
      </c>
      <c r="J496" s="445" t="s">
        <v>27</v>
      </c>
      <c r="K496" s="557" t="s">
        <v>27</v>
      </c>
    </row>
    <row r="497" spans="1:11">
      <c r="A497" s="563" t="s">
        <v>227</v>
      </c>
      <c r="B497" s="454" t="s">
        <v>175</v>
      </c>
      <c r="C497" s="454">
        <v>200261</v>
      </c>
      <c r="D497" s="455">
        <v>39798</v>
      </c>
      <c r="E497" s="454">
        <v>754000</v>
      </c>
      <c r="F497" s="454" t="s">
        <v>234</v>
      </c>
      <c r="G497" s="454" t="s">
        <v>31</v>
      </c>
      <c r="H497" s="445" t="s">
        <v>27</v>
      </c>
      <c r="I497" s="445" t="s">
        <v>27</v>
      </c>
      <c r="J497" s="445" t="s">
        <v>27</v>
      </c>
      <c r="K497" s="557" t="s">
        <v>27</v>
      </c>
    </row>
    <row r="498" spans="1:11">
      <c r="A498" s="563" t="s">
        <v>227</v>
      </c>
      <c r="B498" s="454" t="s">
        <v>38</v>
      </c>
      <c r="C498" s="454">
        <v>200333</v>
      </c>
      <c r="D498" s="455">
        <v>39798</v>
      </c>
      <c r="E498" s="454">
        <v>754000</v>
      </c>
      <c r="F498" s="454" t="s">
        <v>234</v>
      </c>
      <c r="G498" s="454" t="s">
        <v>31</v>
      </c>
      <c r="H498" s="445" t="s">
        <v>27</v>
      </c>
      <c r="I498" s="445" t="s">
        <v>27</v>
      </c>
      <c r="J498" s="445" t="s">
        <v>27</v>
      </c>
      <c r="K498" s="557" t="s">
        <v>27</v>
      </c>
    </row>
    <row r="499" spans="1:11">
      <c r="A499" s="563" t="s">
        <v>227</v>
      </c>
      <c r="B499" s="454" t="s">
        <v>177</v>
      </c>
      <c r="C499" s="454">
        <v>200258</v>
      </c>
      <c r="D499" s="455">
        <v>39798</v>
      </c>
      <c r="E499" s="454">
        <v>754000</v>
      </c>
      <c r="F499" s="454" t="s">
        <v>234</v>
      </c>
      <c r="G499" s="454" t="s">
        <v>31</v>
      </c>
      <c r="H499" s="445" t="s">
        <v>27</v>
      </c>
      <c r="I499" s="445" t="s">
        <v>27</v>
      </c>
      <c r="J499" s="445" t="s">
        <v>27</v>
      </c>
      <c r="K499" s="557" t="s">
        <v>27</v>
      </c>
    </row>
    <row r="500" spans="1:11">
      <c r="A500" s="563" t="s">
        <v>227</v>
      </c>
      <c r="B500" s="454" t="s">
        <v>49</v>
      </c>
      <c r="C500" s="454">
        <v>200348</v>
      </c>
      <c r="D500" s="455">
        <v>39798</v>
      </c>
      <c r="E500" s="454">
        <v>754000</v>
      </c>
      <c r="F500" s="454" t="s">
        <v>234</v>
      </c>
      <c r="G500" s="454" t="s">
        <v>31</v>
      </c>
      <c r="H500" s="445" t="s">
        <v>27</v>
      </c>
      <c r="I500" s="445" t="s">
        <v>27</v>
      </c>
      <c r="J500" s="445" t="s">
        <v>27</v>
      </c>
      <c r="K500" s="557" t="s">
        <v>27</v>
      </c>
    </row>
    <row r="501" spans="1:11">
      <c r="A501" s="563" t="s">
        <v>227</v>
      </c>
      <c r="B501" s="454" t="s">
        <v>180</v>
      </c>
      <c r="C501" s="454">
        <v>200362</v>
      </c>
      <c r="D501" s="455">
        <v>40512</v>
      </c>
      <c r="E501" s="454">
        <v>696000</v>
      </c>
      <c r="F501" s="454" t="s">
        <v>234</v>
      </c>
      <c r="G501" s="454" t="s">
        <v>31</v>
      </c>
      <c r="H501" s="445" t="s">
        <v>27</v>
      </c>
      <c r="I501" s="445" t="s">
        <v>27</v>
      </c>
      <c r="J501" s="445" t="s">
        <v>27</v>
      </c>
      <c r="K501" s="557" t="s">
        <v>27</v>
      </c>
    </row>
    <row r="502" spans="1:11">
      <c r="A502" s="563" t="s">
        <v>227</v>
      </c>
      <c r="B502" s="454" t="s">
        <v>179</v>
      </c>
      <c r="C502" s="454">
        <v>200363</v>
      </c>
      <c r="D502" s="455">
        <v>40512</v>
      </c>
      <c r="E502" s="454">
        <v>696000</v>
      </c>
      <c r="F502" s="454" t="s">
        <v>234</v>
      </c>
      <c r="G502" s="454" t="s">
        <v>31</v>
      </c>
      <c r="H502" s="445" t="s">
        <v>27</v>
      </c>
      <c r="I502" s="445" t="s">
        <v>27</v>
      </c>
      <c r="J502" s="445" t="s">
        <v>27</v>
      </c>
      <c r="K502" s="557" t="s">
        <v>27</v>
      </c>
    </row>
    <row r="503" spans="1:11">
      <c r="A503" s="563" t="s">
        <v>227</v>
      </c>
      <c r="B503" s="454" t="s">
        <v>178</v>
      </c>
      <c r="C503" s="454">
        <v>200364</v>
      </c>
      <c r="D503" s="455">
        <v>40512</v>
      </c>
      <c r="E503" s="454">
        <v>696000</v>
      </c>
      <c r="F503" s="454" t="s">
        <v>234</v>
      </c>
      <c r="G503" s="454" t="s">
        <v>31</v>
      </c>
      <c r="H503" s="445" t="s">
        <v>27</v>
      </c>
      <c r="I503" s="445" t="s">
        <v>27</v>
      </c>
      <c r="J503" s="445" t="s">
        <v>27</v>
      </c>
      <c r="K503" s="557" t="s">
        <v>27</v>
      </c>
    </row>
    <row r="504" spans="1:11">
      <c r="A504" s="563" t="s">
        <v>227</v>
      </c>
      <c r="B504" s="454" t="s">
        <v>178</v>
      </c>
      <c r="C504" s="454">
        <v>200365</v>
      </c>
      <c r="D504" s="455">
        <v>40512</v>
      </c>
      <c r="E504" s="454">
        <v>696000</v>
      </c>
      <c r="F504" s="454" t="s">
        <v>234</v>
      </c>
      <c r="G504" s="454" t="s">
        <v>31</v>
      </c>
      <c r="H504" s="445" t="s">
        <v>27</v>
      </c>
      <c r="I504" s="445" t="s">
        <v>27</v>
      </c>
      <c r="J504" s="445" t="s">
        <v>27</v>
      </c>
      <c r="K504" s="557" t="s">
        <v>27</v>
      </c>
    </row>
    <row r="505" spans="1:11">
      <c r="A505" s="563" t="s">
        <v>227</v>
      </c>
      <c r="B505" s="454" t="s">
        <v>169</v>
      </c>
      <c r="C505" s="454">
        <v>200366</v>
      </c>
      <c r="D505" s="455">
        <v>40512</v>
      </c>
      <c r="E505" s="454">
        <v>696000</v>
      </c>
      <c r="F505" s="454" t="s">
        <v>234</v>
      </c>
      <c r="G505" s="454" t="s">
        <v>31</v>
      </c>
      <c r="H505" s="445" t="s">
        <v>27</v>
      </c>
      <c r="I505" s="445" t="s">
        <v>27</v>
      </c>
      <c r="J505" s="445" t="s">
        <v>27</v>
      </c>
      <c r="K505" s="557" t="s">
        <v>27</v>
      </c>
    </row>
    <row r="506" spans="1:11">
      <c r="A506" s="563" t="s">
        <v>227</v>
      </c>
      <c r="B506" s="454" t="s">
        <v>243</v>
      </c>
      <c r="C506" s="454">
        <v>200368</v>
      </c>
      <c r="D506" s="455">
        <v>40512</v>
      </c>
      <c r="E506" s="454">
        <v>696000</v>
      </c>
      <c r="F506" s="454" t="s">
        <v>234</v>
      </c>
      <c r="G506" s="454" t="s">
        <v>31</v>
      </c>
      <c r="H506" s="445" t="s">
        <v>27</v>
      </c>
      <c r="I506" s="445" t="s">
        <v>27</v>
      </c>
      <c r="J506" s="445" t="s">
        <v>27</v>
      </c>
      <c r="K506" s="557" t="s">
        <v>27</v>
      </c>
    </row>
    <row r="507" spans="1:11">
      <c r="A507" s="563" t="s">
        <v>227</v>
      </c>
      <c r="B507" s="454" t="s">
        <v>49</v>
      </c>
      <c r="C507" s="454">
        <v>200370</v>
      </c>
      <c r="D507" s="455">
        <v>40512</v>
      </c>
      <c r="E507" s="454">
        <v>696000</v>
      </c>
      <c r="F507" s="454" t="s">
        <v>234</v>
      </c>
      <c r="G507" s="454" t="s">
        <v>31</v>
      </c>
      <c r="H507" s="445" t="s">
        <v>27</v>
      </c>
      <c r="I507" s="445" t="s">
        <v>27</v>
      </c>
      <c r="J507" s="445" t="s">
        <v>27</v>
      </c>
      <c r="K507" s="557" t="s">
        <v>27</v>
      </c>
    </row>
    <row r="508" spans="1:11">
      <c r="A508" s="563" t="s">
        <v>227</v>
      </c>
      <c r="B508" s="454" t="s">
        <v>244</v>
      </c>
      <c r="C508" s="454">
        <v>200371</v>
      </c>
      <c r="D508" s="455">
        <v>40512</v>
      </c>
      <c r="E508" s="454">
        <v>696000</v>
      </c>
      <c r="F508" s="454" t="s">
        <v>234</v>
      </c>
      <c r="G508" s="454" t="s">
        <v>31</v>
      </c>
      <c r="H508" s="445" t="s">
        <v>27</v>
      </c>
      <c r="I508" s="445" t="s">
        <v>27</v>
      </c>
      <c r="J508" s="445" t="s">
        <v>27</v>
      </c>
      <c r="K508" s="557" t="s">
        <v>27</v>
      </c>
    </row>
    <row r="509" spans="1:11">
      <c r="A509" s="563" t="s">
        <v>227</v>
      </c>
      <c r="B509" s="454" t="s">
        <v>245</v>
      </c>
      <c r="C509" s="454">
        <v>200372</v>
      </c>
      <c r="D509" s="455">
        <v>40512</v>
      </c>
      <c r="E509" s="454">
        <v>696000</v>
      </c>
      <c r="F509" s="454" t="s">
        <v>234</v>
      </c>
      <c r="G509" s="454" t="s">
        <v>31</v>
      </c>
      <c r="H509" s="445" t="s">
        <v>27</v>
      </c>
      <c r="I509" s="445" t="s">
        <v>27</v>
      </c>
      <c r="J509" s="445" t="s">
        <v>27</v>
      </c>
      <c r="K509" s="557" t="s">
        <v>27</v>
      </c>
    </row>
    <row r="510" spans="1:11">
      <c r="A510" s="563" t="s">
        <v>227</v>
      </c>
      <c r="B510" s="454" t="s">
        <v>38</v>
      </c>
      <c r="C510" s="454">
        <v>200373</v>
      </c>
      <c r="D510" s="455">
        <v>40512</v>
      </c>
      <c r="E510" s="454">
        <v>696000</v>
      </c>
      <c r="F510" s="454" t="s">
        <v>234</v>
      </c>
      <c r="G510" s="454" t="s">
        <v>31</v>
      </c>
      <c r="H510" s="445" t="s">
        <v>27</v>
      </c>
      <c r="I510" s="445" t="s">
        <v>27</v>
      </c>
      <c r="J510" s="445" t="s">
        <v>27</v>
      </c>
      <c r="K510" s="557" t="s">
        <v>27</v>
      </c>
    </row>
    <row r="511" spans="1:11">
      <c r="A511" s="563" t="s">
        <v>227</v>
      </c>
      <c r="B511" s="454" t="s">
        <v>246</v>
      </c>
      <c r="C511" s="454">
        <v>200374</v>
      </c>
      <c r="D511" s="455">
        <v>40512</v>
      </c>
      <c r="E511" s="454">
        <v>696000</v>
      </c>
      <c r="F511" s="454" t="s">
        <v>234</v>
      </c>
      <c r="G511" s="454" t="s">
        <v>31</v>
      </c>
      <c r="H511" s="445" t="s">
        <v>27</v>
      </c>
      <c r="I511" s="445" t="s">
        <v>27</v>
      </c>
      <c r="J511" s="445" t="s">
        <v>27</v>
      </c>
      <c r="K511" s="557" t="s">
        <v>27</v>
      </c>
    </row>
    <row r="512" spans="1:11">
      <c r="A512" s="563" t="s">
        <v>227</v>
      </c>
      <c r="B512" s="454" t="s">
        <v>49</v>
      </c>
      <c r="C512" s="454">
        <v>200375</v>
      </c>
      <c r="D512" s="455">
        <v>40512</v>
      </c>
      <c r="E512" s="454">
        <v>696000</v>
      </c>
      <c r="F512" s="454" t="s">
        <v>234</v>
      </c>
      <c r="G512" s="454" t="s">
        <v>31</v>
      </c>
      <c r="H512" s="445" t="s">
        <v>27</v>
      </c>
      <c r="I512" s="445" t="s">
        <v>27</v>
      </c>
      <c r="J512" s="445" t="s">
        <v>27</v>
      </c>
      <c r="K512" s="557" t="s">
        <v>27</v>
      </c>
    </row>
    <row r="513" spans="1:11">
      <c r="A513" s="563" t="s">
        <v>227</v>
      </c>
      <c r="B513" s="454" t="s">
        <v>247</v>
      </c>
      <c r="C513" s="454">
        <v>200376</v>
      </c>
      <c r="D513" s="455">
        <v>40512</v>
      </c>
      <c r="E513" s="454">
        <v>696000</v>
      </c>
      <c r="F513" s="454" t="s">
        <v>234</v>
      </c>
      <c r="G513" s="454" t="s">
        <v>31</v>
      </c>
      <c r="H513" s="445" t="s">
        <v>27</v>
      </c>
      <c r="I513" s="445" t="s">
        <v>27</v>
      </c>
      <c r="J513" s="445" t="s">
        <v>27</v>
      </c>
      <c r="K513" s="557" t="s">
        <v>27</v>
      </c>
    </row>
    <row r="514" spans="1:11">
      <c r="A514" s="563" t="s">
        <v>227</v>
      </c>
      <c r="B514" s="454" t="s">
        <v>248</v>
      </c>
      <c r="C514" s="454">
        <v>200379</v>
      </c>
      <c r="D514" s="455">
        <v>40512</v>
      </c>
      <c r="E514" s="454">
        <v>313200</v>
      </c>
      <c r="F514" s="454" t="s">
        <v>249</v>
      </c>
      <c r="G514" s="454" t="s">
        <v>31</v>
      </c>
      <c r="H514" s="445" t="s">
        <v>27</v>
      </c>
      <c r="I514" s="445" t="s">
        <v>27</v>
      </c>
      <c r="J514" s="445" t="s">
        <v>27</v>
      </c>
      <c r="K514" s="557" t="s">
        <v>27</v>
      </c>
    </row>
    <row r="515" spans="1:11">
      <c r="A515" s="563" t="s">
        <v>227</v>
      </c>
      <c r="B515" s="454" t="s">
        <v>250</v>
      </c>
      <c r="C515" s="454">
        <v>200382</v>
      </c>
      <c r="D515" s="455">
        <v>40512</v>
      </c>
      <c r="E515" s="454">
        <v>313200</v>
      </c>
      <c r="F515" s="454" t="s">
        <v>249</v>
      </c>
      <c r="G515" s="454" t="s">
        <v>31</v>
      </c>
      <c r="H515" s="445" t="s">
        <v>27</v>
      </c>
      <c r="I515" s="445" t="s">
        <v>27</v>
      </c>
      <c r="J515" s="445" t="s">
        <v>27</v>
      </c>
      <c r="K515" s="557" t="s">
        <v>27</v>
      </c>
    </row>
    <row r="516" spans="1:11">
      <c r="A516" s="563" t="s">
        <v>227</v>
      </c>
      <c r="B516" s="454" t="s">
        <v>235</v>
      </c>
      <c r="C516" s="454">
        <v>200384</v>
      </c>
      <c r="D516" s="455">
        <v>40512</v>
      </c>
      <c r="E516" s="454">
        <v>313200</v>
      </c>
      <c r="F516" s="454" t="s">
        <v>249</v>
      </c>
      <c r="G516" s="454" t="s">
        <v>31</v>
      </c>
      <c r="H516" s="445" t="s">
        <v>27</v>
      </c>
      <c r="I516" s="445" t="s">
        <v>27</v>
      </c>
      <c r="J516" s="445" t="s">
        <v>27</v>
      </c>
      <c r="K516" s="557" t="s">
        <v>27</v>
      </c>
    </row>
    <row r="517" spans="1:11">
      <c r="A517" s="563" t="s">
        <v>227</v>
      </c>
      <c r="B517" s="454" t="s">
        <v>251</v>
      </c>
      <c r="C517" s="454">
        <v>200385</v>
      </c>
      <c r="D517" s="455">
        <v>40512</v>
      </c>
      <c r="E517" s="454">
        <v>313200</v>
      </c>
      <c r="F517" s="454" t="s">
        <v>249</v>
      </c>
      <c r="G517" s="454" t="s">
        <v>31</v>
      </c>
      <c r="H517" s="445" t="s">
        <v>27</v>
      </c>
      <c r="I517" s="445" t="s">
        <v>27</v>
      </c>
      <c r="J517" s="445" t="s">
        <v>27</v>
      </c>
      <c r="K517" s="557" t="s">
        <v>27</v>
      </c>
    </row>
    <row r="518" spans="1:11">
      <c r="A518" s="563" t="s">
        <v>227</v>
      </c>
      <c r="B518" s="454" t="s">
        <v>246</v>
      </c>
      <c r="C518" s="454">
        <v>200388</v>
      </c>
      <c r="D518" s="455">
        <v>40512</v>
      </c>
      <c r="E518" s="454">
        <v>313200</v>
      </c>
      <c r="F518" s="454" t="s">
        <v>249</v>
      </c>
      <c r="G518" s="454" t="s">
        <v>31</v>
      </c>
      <c r="H518" s="445" t="s">
        <v>27</v>
      </c>
      <c r="I518" s="445" t="s">
        <v>27</v>
      </c>
      <c r="J518" s="445" t="s">
        <v>27</v>
      </c>
      <c r="K518" s="557" t="s">
        <v>27</v>
      </c>
    </row>
    <row r="519" spans="1:11">
      <c r="A519" s="563" t="s">
        <v>227</v>
      </c>
      <c r="B519" s="454" t="s">
        <v>201</v>
      </c>
      <c r="C519" s="454">
        <v>200390</v>
      </c>
      <c r="D519" s="455">
        <v>40512</v>
      </c>
      <c r="E519" s="454">
        <v>313200</v>
      </c>
      <c r="F519" s="454" t="s">
        <v>249</v>
      </c>
      <c r="G519" s="454" t="s">
        <v>31</v>
      </c>
      <c r="H519" s="445" t="s">
        <v>27</v>
      </c>
      <c r="I519" s="445" t="s">
        <v>27</v>
      </c>
      <c r="J519" s="445" t="s">
        <v>27</v>
      </c>
      <c r="K519" s="557" t="s">
        <v>27</v>
      </c>
    </row>
    <row r="520" spans="1:11">
      <c r="A520" s="563" t="s">
        <v>227</v>
      </c>
      <c r="B520" s="454" t="s">
        <v>213</v>
      </c>
      <c r="C520" s="454">
        <v>200246</v>
      </c>
      <c r="D520" s="455">
        <v>34659</v>
      </c>
      <c r="E520" s="454">
        <v>344875</v>
      </c>
      <c r="F520" s="454" t="s">
        <v>249</v>
      </c>
      <c r="G520" s="454" t="s">
        <v>31</v>
      </c>
      <c r="H520" s="445" t="s">
        <v>27</v>
      </c>
      <c r="I520" s="445" t="s">
        <v>27</v>
      </c>
      <c r="J520" s="445" t="s">
        <v>27</v>
      </c>
      <c r="K520" s="557" t="s">
        <v>27</v>
      </c>
    </row>
    <row r="521" spans="1:11">
      <c r="A521" s="563" t="s">
        <v>227</v>
      </c>
      <c r="B521" s="454" t="s">
        <v>127</v>
      </c>
      <c r="C521" s="454">
        <v>200201</v>
      </c>
      <c r="D521" s="455">
        <v>34659</v>
      </c>
      <c r="E521" s="454">
        <v>344875</v>
      </c>
      <c r="F521" s="454" t="s">
        <v>249</v>
      </c>
      <c r="G521" s="454" t="s">
        <v>31</v>
      </c>
      <c r="H521" s="445" t="s">
        <v>27</v>
      </c>
      <c r="I521" s="445" t="s">
        <v>27</v>
      </c>
      <c r="J521" s="445" t="s">
        <v>27</v>
      </c>
      <c r="K521" s="557" t="s">
        <v>27</v>
      </c>
    </row>
    <row r="522" spans="1:11">
      <c r="A522" s="563" t="s">
        <v>227</v>
      </c>
      <c r="B522" s="454" t="s">
        <v>127</v>
      </c>
      <c r="C522" s="454">
        <v>200100</v>
      </c>
      <c r="D522" s="455">
        <v>34659</v>
      </c>
      <c r="E522" s="454">
        <v>344875</v>
      </c>
      <c r="F522" s="454" t="s">
        <v>249</v>
      </c>
      <c r="G522" s="454" t="s">
        <v>31</v>
      </c>
      <c r="H522" s="445" t="s">
        <v>27</v>
      </c>
      <c r="I522" s="445" t="s">
        <v>27</v>
      </c>
      <c r="J522" s="445" t="s">
        <v>27</v>
      </c>
      <c r="K522" s="557" t="s">
        <v>27</v>
      </c>
    </row>
    <row r="523" spans="1:11">
      <c r="A523" s="563" t="s">
        <v>227</v>
      </c>
      <c r="B523" s="454" t="s">
        <v>127</v>
      </c>
      <c r="C523" s="454">
        <v>200099</v>
      </c>
      <c r="D523" s="455">
        <v>34659</v>
      </c>
      <c r="E523" s="454">
        <v>344875</v>
      </c>
      <c r="F523" s="454" t="s">
        <v>249</v>
      </c>
      <c r="G523" s="454" t="s">
        <v>31</v>
      </c>
      <c r="H523" s="445" t="s">
        <v>27</v>
      </c>
      <c r="I523" s="445" t="s">
        <v>27</v>
      </c>
      <c r="J523" s="445" t="s">
        <v>27</v>
      </c>
      <c r="K523" s="557" t="s">
        <v>27</v>
      </c>
    </row>
    <row r="524" spans="1:11">
      <c r="A524" s="563" t="s">
        <v>227</v>
      </c>
      <c r="B524" s="454" t="s">
        <v>126</v>
      </c>
      <c r="C524" s="454">
        <v>200294</v>
      </c>
      <c r="D524" s="455">
        <v>34659</v>
      </c>
      <c r="E524" s="454">
        <v>344875</v>
      </c>
      <c r="F524" s="454" t="s">
        <v>249</v>
      </c>
      <c r="G524" s="454" t="s">
        <v>31</v>
      </c>
      <c r="H524" s="445" t="s">
        <v>27</v>
      </c>
      <c r="I524" s="445" t="s">
        <v>27</v>
      </c>
      <c r="J524" s="445" t="s">
        <v>27</v>
      </c>
      <c r="K524" s="557" t="s">
        <v>27</v>
      </c>
    </row>
    <row r="525" spans="1:11">
      <c r="A525" s="563" t="s">
        <v>227</v>
      </c>
      <c r="B525" s="454" t="s">
        <v>213</v>
      </c>
      <c r="C525" s="454">
        <v>200219</v>
      </c>
      <c r="D525" s="455">
        <v>34673</v>
      </c>
      <c r="E525" s="454">
        <v>393681</v>
      </c>
      <c r="F525" s="454" t="s">
        <v>249</v>
      </c>
      <c r="G525" s="454" t="s">
        <v>31</v>
      </c>
      <c r="H525" s="445" t="s">
        <v>27</v>
      </c>
      <c r="I525" s="445" t="s">
        <v>27</v>
      </c>
      <c r="J525" s="445" t="s">
        <v>27</v>
      </c>
      <c r="K525" s="557" t="s">
        <v>27</v>
      </c>
    </row>
    <row r="526" spans="1:11">
      <c r="A526" s="563" t="s">
        <v>227</v>
      </c>
      <c r="B526" s="454" t="s">
        <v>213</v>
      </c>
      <c r="C526" s="454">
        <v>200220</v>
      </c>
      <c r="D526" s="455">
        <v>34673</v>
      </c>
      <c r="E526" s="454">
        <v>393681</v>
      </c>
      <c r="F526" s="454" t="s">
        <v>249</v>
      </c>
      <c r="G526" s="454" t="s">
        <v>31</v>
      </c>
      <c r="H526" s="445" t="s">
        <v>27</v>
      </c>
      <c r="I526" s="445" t="s">
        <v>27</v>
      </c>
      <c r="J526" s="445" t="s">
        <v>27</v>
      </c>
      <c r="K526" s="557" t="s">
        <v>27</v>
      </c>
    </row>
    <row r="527" spans="1:11">
      <c r="A527" s="563" t="s">
        <v>227</v>
      </c>
      <c r="B527" s="454" t="s">
        <v>235</v>
      </c>
      <c r="C527" s="454">
        <v>200069</v>
      </c>
      <c r="D527" s="455">
        <v>34673</v>
      </c>
      <c r="E527" s="454">
        <v>393681</v>
      </c>
      <c r="F527" s="454" t="s">
        <v>249</v>
      </c>
      <c r="G527" s="454" t="s">
        <v>31</v>
      </c>
      <c r="H527" s="445" t="s">
        <v>27</v>
      </c>
      <c r="I527" s="445" t="s">
        <v>27</v>
      </c>
      <c r="J527" s="445" t="s">
        <v>27</v>
      </c>
      <c r="K527" s="557" t="s">
        <v>27</v>
      </c>
    </row>
    <row r="528" spans="1:11">
      <c r="A528" s="563" t="s">
        <v>227</v>
      </c>
      <c r="B528" s="454" t="s">
        <v>213</v>
      </c>
      <c r="C528" s="454">
        <v>200221</v>
      </c>
      <c r="D528" s="455">
        <v>34673</v>
      </c>
      <c r="E528" s="454">
        <v>393681</v>
      </c>
      <c r="F528" s="454" t="s">
        <v>249</v>
      </c>
      <c r="G528" s="454" t="s">
        <v>31</v>
      </c>
      <c r="H528" s="445" t="s">
        <v>27</v>
      </c>
      <c r="I528" s="445" t="s">
        <v>27</v>
      </c>
      <c r="J528" s="445" t="s">
        <v>27</v>
      </c>
      <c r="K528" s="557" t="s">
        <v>27</v>
      </c>
    </row>
    <row r="529" spans="1:11">
      <c r="A529" s="563" t="s">
        <v>227</v>
      </c>
      <c r="B529" s="454" t="s">
        <v>214</v>
      </c>
      <c r="C529" s="454">
        <v>200207</v>
      </c>
      <c r="D529" s="455">
        <v>34640</v>
      </c>
      <c r="E529" s="454">
        <v>287396</v>
      </c>
      <c r="F529" s="454" t="s">
        <v>249</v>
      </c>
      <c r="G529" s="454" t="s">
        <v>31</v>
      </c>
      <c r="H529" s="445" t="s">
        <v>27</v>
      </c>
      <c r="I529" s="445" t="s">
        <v>27</v>
      </c>
      <c r="J529" s="445" t="s">
        <v>27</v>
      </c>
      <c r="K529" s="557" t="s">
        <v>27</v>
      </c>
    </row>
    <row r="530" spans="1:11">
      <c r="A530" s="563" t="s">
        <v>227</v>
      </c>
      <c r="B530" s="454" t="s">
        <v>214</v>
      </c>
      <c r="C530" s="454">
        <v>200208</v>
      </c>
      <c r="D530" s="455">
        <v>34640</v>
      </c>
      <c r="E530" s="454">
        <v>287396</v>
      </c>
      <c r="F530" s="454" t="s">
        <v>249</v>
      </c>
      <c r="G530" s="454" t="s">
        <v>31</v>
      </c>
      <c r="H530" s="445" t="s">
        <v>27</v>
      </c>
      <c r="I530" s="445" t="s">
        <v>27</v>
      </c>
      <c r="J530" s="445" t="s">
        <v>27</v>
      </c>
      <c r="K530" s="557" t="s">
        <v>27</v>
      </c>
    </row>
    <row r="531" spans="1:11">
      <c r="A531" s="563" t="s">
        <v>227</v>
      </c>
      <c r="B531" s="454" t="s">
        <v>214</v>
      </c>
      <c r="C531" s="454">
        <v>200209</v>
      </c>
      <c r="D531" s="455">
        <v>34659</v>
      </c>
      <c r="E531" s="454">
        <v>287396</v>
      </c>
      <c r="F531" s="454" t="s">
        <v>249</v>
      </c>
      <c r="G531" s="454" t="s">
        <v>31</v>
      </c>
      <c r="H531" s="445" t="s">
        <v>27</v>
      </c>
      <c r="I531" s="445" t="s">
        <v>27</v>
      </c>
      <c r="J531" s="445" t="s">
        <v>27</v>
      </c>
      <c r="K531" s="557" t="s">
        <v>27</v>
      </c>
    </row>
    <row r="532" spans="1:11">
      <c r="A532" s="563" t="s">
        <v>227</v>
      </c>
      <c r="B532" s="454" t="s">
        <v>214</v>
      </c>
      <c r="C532" s="454">
        <v>200210</v>
      </c>
      <c r="D532" s="455">
        <v>34659</v>
      </c>
      <c r="E532" s="454">
        <v>287396</v>
      </c>
      <c r="F532" s="454" t="s">
        <v>249</v>
      </c>
      <c r="G532" s="454" t="s">
        <v>31</v>
      </c>
      <c r="H532" s="445" t="s">
        <v>27</v>
      </c>
      <c r="I532" s="445" t="s">
        <v>27</v>
      </c>
      <c r="J532" s="445" t="s">
        <v>27</v>
      </c>
      <c r="K532" s="557" t="s">
        <v>27</v>
      </c>
    </row>
    <row r="533" spans="1:11">
      <c r="A533" s="563" t="s">
        <v>227</v>
      </c>
      <c r="B533" s="454" t="s">
        <v>123</v>
      </c>
      <c r="C533" s="454">
        <v>200087</v>
      </c>
      <c r="D533" s="455">
        <v>34296</v>
      </c>
      <c r="E533" s="454">
        <v>344065</v>
      </c>
      <c r="F533" s="454" t="s">
        <v>249</v>
      </c>
      <c r="G533" s="454" t="s">
        <v>31</v>
      </c>
      <c r="H533" s="445" t="s">
        <v>27</v>
      </c>
      <c r="I533" s="445" t="s">
        <v>27</v>
      </c>
      <c r="J533" s="445" t="s">
        <v>27</v>
      </c>
      <c r="K533" s="557" t="s">
        <v>27</v>
      </c>
    </row>
    <row r="534" spans="1:11">
      <c r="A534" s="563" t="s">
        <v>227</v>
      </c>
      <c r="B534" s="454" t="s">
        <v>123</v>
      </c>
      <c r="C534" s="454">
        <v>200089</v>
      </c>
      <c r="D534" s="455">
        <v>34296</v>
      </c>
      <c r="E534" s="454">
        <v>344065</v>
      </c>
      <c r="F534" s="454" t="s">
        <v>249</v>
      </c>
      <c r="G534" s="454" t="s">
        <v>31</v>
      </c>
      <c r="H534" s="445" t="s">
        <v>27</v>
      </c>
      <c r="I534" s="445" t="s">
        <v>27</v>
      </c>
      <c r="J534" s="445" t="s">
        <v>27</v>
      </c>
      <c r="K534" s="557" t="s">
        <v>27</v>
      </c>
    </row>
    <row r="535" spans="1:11">
      <c r="A535" s="563" t="s">
        <v>227</v>
      </c>
      <c r="B535" s="454" t="s">
        <v>126</v>
      </c>
      <c r="C535" s="454">
        <v>200093</v>
      </c>
      <c r="D535" s="455">
        <v>34296</v>
      </c>
      <c r="E535" s="454">
        <v>344065</v>
      </c>
      <c r="F535" s="454" t="s">
        <v>249</v>
      </c>
      <c r="G535" s="454" t="s">
        <v>31</v>
      </c>
      <c r="H535" s="445" t="s">
        <v>27</v>
      </c>
      <c r="I535" s="445" t="s">
        <v>27</v>
      </c>
      <c r="J535" s="445" t="s">
        <v>27</v>
      </c>
      <c r="K535" s="557" t="s">
        <v>27</v>
      </c>
    </row>
    <row r="536" spans="1:11">
      <c r="A536" s="563" t="s">
        <v>227</v>
      </c>
      <c r="B536" s="454" t="s">
        <v>213</v>
      </c>
      <c r="C536" s="454">
        <v>200222</v>
      </c>
      <c r="D536" s="455">
        <v>34659</v>
      </c>
      <c r="E536" s="454">
        <v>619007</v>
      </c>
      <c r="F536" s="454" t="s">
        <v>249</v>
      </c>
      <c r="G536" s="454" t="s">
        <v>31</v>
      </c>
      <c r="H536" s="445" t="s">
        <v>27</v>
      </c>
      <c r="I536" s="445" t="s">
        <v>27</v>
      </c>
      <c r="J536" s="445" t="s">
        <v>27</v>
      </c>
      <c r="K536" s="557" t="s">
        <v>27</v>
      </c>
    </row>
    <row r="537" spans="1:11">
      <c r="A537" s="563" t="s">
        <v>227</v>
      </c>
      <c r="B537" s="454" t="s">
        <v>127</v>
      </c>
      <c r="C537" s="454">
        <v>200098</v>
      </c>
      <c r="D537" s="455">
        <v>34659</v>
      </c>
      <c r="E537" s="454">
        <v>619007</v>
      </c>
      <c r="F537" s="454" t="s">
        <v>249</v>
      </c>
      <c r="G537" s="454" t="s">
        <v>31</v>
      </c>
      <c r="H537" s="445" t="s">
        <v>27</v>
      </c>
      <c r="I537" s="445" t="s">
        <v>27</v>
      </c>
      <c r="J537" s="445" t="s">
        <v>27</v>
      </c>
      <c r="K537" s="557" t="s">
        <v>27</v>
      </c>
    </row>
    <row r="538" spans="1:11">
      <c r="A538" s="563" t="s">
        <v>227</v>
      </c>
      <c r="B538" s="454" t="s">
        <v>126</v>
      </c>
      <c r="C538" s="454">
        <v>200212</v>
      </c>
      <c r="D538" s="455">
        <v>34296</v>
      </c>
      <c r="E538" s="454">
        <v>913921</v>
      </c>
      <c r="F538" s="454" t="s">
        <v>249</v>
      </c>
      <c r="G538" s="454" t="s">
        <v>31</v>
      </c>
      <c r="H538" s="445" t="s">
        <v>27</v>
      </c>
      <c r="I538" s="445" t="s">
        <v>27</v>
      </c>
      <c r="J538" s="445" t="s">
        <v>27</v>
      </c>
      <c r="K538" s="557" t="s">
        <v>27</v>
      </c>
    </row>
    <row r="539" spans="1:11">
      <c r="A539" s="563" t="s">
        <v>227</v>
      </c>
      <c r="B539" s="454" t="s">
        <v>214</v>
      </c>
      <c r="C539" s="454">
        <v>200003</v>
      </c>
      <c r="D539" s="455">
        <v>37638</v>
      </c>
      <c r="E539" s="454">
        <v>359600</v>
      </c>
      <c r="F539" s="454" t="s">
        <v>249</v>
      </c>
      <c r="G539" s="454" t="s">
        <v>31</v>
      </c>
      <c r="H539" s="445" t="s">
        <v>27</v>
      </c>
      <c r="I539" s="445" t="s">
        <v>27</v>
      </c>
      <c r="J539" s="445" t="s">
        <v>27</v>
      </c>
      <c r="K539" s="557" t="s">
        <v>27</v>
      </c>
    </row>
    <row r="540" spans="1:11">
      <c r="A540" s="563" t="s">
        <v>227</v>
      </c>
      <c r="B540" s="454" t="s">
        <v>38</v>
      </c>
      <c r="C540" s="454">
        <v>200391</v>
      </c>
      <c r="D540" s="455">
        <v>40512</v>
      </c>
      <c r="E540" s="454">
        <v>464000</v>
      </c>
      <c r="F540" s="454" t="s">
        <v>252</v>
      </c>
      <c r="G540" s="454" t="s">
        <v>31</v>
      </c>
      <c r="H540" s="445" t="s">
        <v>27</v>
      </c>
      <c r="I540" s="445" t="s">
        <v>27</v>
      </c>
      <c r="J540" s="445" t="s">
        <v>27</v>
      </c>
      <c r="K540" s="557" t="s">
        <v>27</v>
      </c>
    </row>
    <row r="541" spans="1:11">
      <c r="A541" s="563" t="s">
        <v>227</v>
      </c>
      <c r="B541" s="454" t="s">
        <v>38</v>
      </c>
      <c r="C541" s="454">
        <v>200392</v>
      </c>
      <c r="D541" s="455">
        <v>40512</v>
      </c>
      <c r="E541" s="454">
        <v>464000</v>
      </c>
      <c r="F541" s="454" t="s">
        <v>252</v>
      </c>
      <c r="G541" s="454" t="s">
        <v>31</v>
      </c>
      <c r="H541" s="445" t="s">
        <v>27</v>
      </c>
      <c r="I541" s="445" t="s">
        <v>27</v>
      </c>
      <c r="J541" s="445" t="s">
        <v>27</v>
      </c>
      <c r="K541" s="557" t="s">
        <v>27</v>
      </c>
    </row>
    <row r="542" spans="1:11">
      <c r="A542" s="563" t="s">
        <v>227</v>
      </c>
      <c r="B542" s="454" t="s">
        <v>38</v>
      </c>
      <c r="C542" s="454">
        <v>200445</v>
      </c>
      <c r="D542" s="455">
        <v>38419</v>
      </c>
      <c r="E542" s="454">
        <v>8000000</v>
      </c>
      <c r="F542" s="454" t="s">
        <v>253</v>
      </c>
      <c r="G542" s="454" t="s">
        <v>31</v>
      </c>
      <c r="H542" s="445" t="s">
        <v>27</v>
      </c>
      <c r="I542" s="445" t="s">
        <v>27</v>
      </c>
      <c r="J542" s="445" t="s">
        <v>27</v>
      </c>
      <c r="K542" s="557" t="s">
        <v>27</v>
      </c>
    </row>
    <row r="543" spans="1:11">
      <c r="A543" s="563" t="s">
        <v>227</v>
      </c>
      <c r="B543" s="454" t="s">
        <v>51</v>
      </c>
      <c r="C543" s="454">
        <v>206861</v>
      </c>
      <c r="D543" s="455">
        <v>40827</v>
      </c>
      <c r="E543" s="454">
        <v>1984047</v>
      </c>
      <c r="F543" s="454" t="s">
        <v>254</v>
      </c>
      <c r="G543" s="454" t="s">
        <v>31</v>
      </c>
      <c r="H543" s="445" t="s">
        <v>27</v>
      </c>
      <c r="I543" s="445" t="s">
        <v>27</v>
      </c>
      <c r="J543" s="445" t="s">
        <v>27</v>
      </c>
      <c r="K543" s="557" t="s">
        <v>27</v>
      </c>
    </row>
    <row r="544" spans="1:11">
      <c r="A544" s="563" t="s">
        <v>227</v>
      </c>
      <c r="B544" s="454" t="s">
        <v>51</v>
      </c>
      <c r="C544" s="454">
        <v>206866</v>
      </c>
      <c r="D544" s="455">
        <v>40827</v>
      </c>
      <c r="E544" s="454">
        <v>453508</v>
      </c>
      <c r="F544" s="454" t="s">
        <v>255</v>
      </c>
      <c r="G544" s="454" t="s">
        <v>31</v>
      </c>
      <c r="H544" s="445" t="s">
        <v>27</v>
      </c>
      <c r="I544" s="445" t="s">
        <v>27</v>
      </c>
      <c r="J544" s="445" t="s">
        <v>27</v>
      </c>
      <c r="K544" s="557" t="s">
        <v>27</v>
      </c>
    </row>
    <row r="545" spans="1:11">
      <c r="A545" s="563" t="s">
        <v>227</v>
      </c>
      <c r="B545" s="454" t="s">
        <v>51</v>
      </c>
      <c r="C545" s="454">
        <v>206867</v>
      </c>
      <c r="D545" s="455">
        <v>40827</v>
      </c>
      <c r="E545" s="454">
        <v>453508</v>
      </c>
      <c r="F545" s="454" t="s">
        <v>255</v>
      </c>
      <c r="G545" s="454" t="s">
        <v>31</v>
      </c>
      <c r="H545" s="445" t="s">
        <v>27</v>
      </c>
      <c r="I545" s="445" t="s">
        <v>27</v>
      </c>
      <c r="J545" s="445" t="s">
        <v>27</v>
      </c>
      <c r="K545" s="557" t="s">
        <v>27</v>
      </c>
    </row>
    <row r="546" spans="1:11">
      <c r="A546" s="563" t="s">
        <v>227</v>
      </c>
      <c r="B546" s="454" t="s">
        <v>163</v>
      </c>
      <c r="C546" s="454">
        <v>2022040</v>
      </c>
      <c r="D546" s="455">
        <v>41691</v>
      </c>
      <c r="E546" s="454">
        <v>1080800</v>
      </c>
      <c r="F546" s="454" t="s">
        <v>256</v>
      </c>
      <c r="G546" s="454" t="s">
        <v>31</v>
      </c>
      <c r="H546" s="445" t="s">
        <v>27</v>
      </c>
      <c r="I546" s="445" t="s">
        <v>27</v>
      </c>
      <c r="J546" s="445" t="s">
        <v>27</v>
      </c>
      <c r="K546" s="557" t="s">
        <v>27</v>
      </c>
    </row>
    <row r="547" spans="1:11">
      <c r="A547" s="563" t="s">
        <v>227</v>
      </c>
      <c r="B547" s="454" t="s">
        <v>250</v>
      </c>
      <c r="C547" s="454">
        <v>2022041</v>
      </c>
      <c r="D547" s="455">
        <v>41691</v>
      </c>
      <c r="E547" s="454">
        <v>1080800</v>
      </c>
      <c r="F547" s="454" t="s">
        <v>256</v>
      </c>
      <c r="G547" s="454" t="s">
        <v>31</v>
      </c>
      <c r="H547" s="445" t="s">
        <v>27</v>
      </c>
      <c r="I547" s="445" t="s">
        <v>27</v>
      </c>
      <c r="J547" s="445" t="s">
        <v>27</v>
      </c>
      <c r="K547" s="557" t="s">
        <v>27</v>
      </c>
    </row>
    <row r="548" spans="1:11">
      <c r="A548" s="563" t="s">
        <v>227</v>
      </c>
      <c r="B548" s="454" t="s">
        <v>231</v>
      </c>
      <c r="C548" s="454">
        <v>2022042</v>
      </c>
      <c r="D548" s="455">
        <v>41691</v>
      </c>
      <c r="E548" s="454">
        <v>1080800</v>
      </c>
      <c r="F548" s="454" t="s">
        <v>256</v>
      </c>
      <c r="G548" s="454" t="s">
        <v>31</v>
      </c>
      <c r="H548" s="445" t="s">
        <v>27</v>
      </c>
      <c r="I548" s="445" t="s">
        <v>27</v>
      </c>
      <c r="J548" s="445" t="s">
        <v>27</v>
      </c>
      <c r="K548" s="557" t="s">
        <v>27</v>
      </c>
    </row>
    <row r="549" spans="1:11">
      <c r="A549" s="563" t="s">
        <v>227</v>
      </c>
      <c r="B549" s="454" t="s">
        <v>257</v>
      </c>
      <c r="C549" s="454">
        <v>2022043</v>
      </c>
      <c r="D549" s="455">
        <v>41691</v>
      </c>
      <c r="E549" s="454">
        <v>1130800</v>
      </c>
      <c r="F549" s="454" t="s">
        <v>256</v>
      </c>
      <c r="G549" s="454" t="s">
        <v>31</v>
      </c>
      <c r="H549" s="445" t="s">
        <v>27</v>
      </c>
      <c r="I549" s="445" t="s">
        <v>27</v>
      </c>
      <c r="J549" s="445" t="s">
        <v>27</v>
      </c>
      <c r="K549" s="557" t="s">
        <v>27</v>
      </c>
    </row>
    <row r="550" spans="1:11">
      <c r="A550" s="563" t="s">
        <v>227</v>
      </c>
      <c r="B550" s="454" t="s">
        <v>165</v>
      </c>
      <c r="C550" s="454">
        <v>2022044</v>
      </c>
      <c r="D550" s="455">
        <v>41691</v>
      </c>
      <c r="E550" s="454">
        <v>1350900</v>
      </c>
      <c r="F550" s="454" t="s">
        <v>256</v>
      </c>
      <c r="G550" s="454" t="s">
        <v>31</v>
      </c>
      <c r="H550" s="445" t="s">
        <v>27</v>
      </c>
      <c r="I550" s="445" t="s">
        <v>27</v>
      </c>
      <c r="J550" s="445" t="s">
        <v>27</v>
      </c>
      <c r="K550" s="557" t="s">
        <v>27</v>
      </c>
    </row>
    <row r="551" spans="1:11">
      <c r="A551" s="563" t="s">
        <v>227</v>
      </c>
      <c r="B551" s="454" t="s">
        <v>120</v>
      </c>
      <c r="C551" s="454">
        <v>2022046</v>
      </c>
      <c r="D551" s="455">
        <v>41691</v>
      </c>
      <c r="E551" s="454">
        <v>1389600</v>
      </c>
      <c r="F551" s="454" t="s">
        <v>258</v>
      </c>
      <c r="G551" s="454" t="s">
        <v>31</v>
      </c>
      <c r="H551" s="445" t="s">
        <v>27</v>
      </c>
      <c r="I551" s="445" t="s">
        <v>27</v>
      </c>
      <c r="J551" s="445" t="s">
        <v>27</v>
      </c>
      <c r="K551" s="557" t="s">
        <v>27</v>
      </c>
    </row>
    <row r="552" spans="1:11">
      <c r="A552" s="563" t="s">
        <v>227</v>
      </c>
      <c r="B552" s="454" t="s">
        <v>103</v>
      </c>
      <c r="C552" s="454">
        <v>2022047</v>
      </c>
      <c r="D552" s="455">
        <v>41691</v>
      </c>
      <c r="E552" s="454">
        <v>411502</v>
      </c>
      <c r="F552" s="454" t="s">
        <v>259</v>
      </c>
      <c r="G552" s="454" t="s">
        <v>31</v>
      </c>
      <c r="H552" s="445" t="s">
        <v>27</v>
      </c>
      <c r="I552" s="445" t="s">
        <v>27</v>
      </c>
      <c r="J552" s="445" t="s">
        <v>27</v>
      </c>
      <c r="K552" s="557" t="s">
        <v>27</v>
      </c>
    </row>
    <row r="553" spans="1:11">
      <c r="A553" s="563" t="s">
        <v>227</v>
      </c>
      <c r="B553" s="454" t="s">
        <v>40</v>
      </c>
      <c r="C553" s="454">
        <v>2022050</v>
      </c>
      <c r="D553" s="455">
        <v>41691</v>
      </c>
      <c r="E553" s="454">
        <v>578500</v>
      </c>
      <c r="F553" s="454" t="s">
        <v>260</v>
      </c>
      <c r="G553" s="454" t="s">
        <v>31</v>
      </c>
      <c r="H553" s="445" t="s">
        <v>27</v>
      </c>
      <c r="I553" s="445" t="s">
        <v>27</v>
      </c>
      <c r="J553" s="445" t="s">
        <v>27</v>
      </c>
      <c r="K553" s="557" t="s">
        <v>27</v>
      </c>
    </row>
    <row r="554" spans="1:11">
      <c r="A554" s="563" t="s">
        <v>227</v>
      </c>
      <c r="B554" s="454" t="s">
        <v>67</v>
      </c>
      <c r="C554" s="454">
        <v>2022051</v>
      </c>
      <c r="D554" s="455">
        <v>41691</v>
      </c>
      <c r="E554" s="454">
        <v>309400</v>
      </c>
      <c r="F554" s="454" t="s">
        <v>261</v>
      </c>
      <c r="G554" s="454" t="s">
        <v>31</v>
      </c>
      <c r="H554" s="445" t="s">
        <v>27</v>
      </c>
      <c r="I554" s="445" t="s">
        <v>27</v>
      </c>
      <c r="J554" s="445" t="s">
        <v>27</v>
      </c>
      <c r="K554" s="557" t="s">
        <v>27</v>
      </c>
    </row>
    <row r="555" spans="1:11">
      <c r="A555" s="563" t="s">
        <v>227</v>
      </c>
      <c r="B555" s="454" t="s">
        <v>67</v>
      </c>
      <c r="C555" s="454">
        <v>2022054</v>
      </c>
      <c r="D555" s="455">
        <v>41691</v>
      </c>
      <c r="E555" s="454">
        <v>2003478</v>
      </c>
      <c r="F555" s="454" t="s">
        <v>260</v>
      </c>
      <c r="G555" s="454" t="s">
        <v>31</v>
      </c>
      <c r="H555" s="445" t="s">
        <v>27</v>
      </c>
      <c r="I555" s="445" t="s">
        <v>27</v>
      </c>
      <c r="J555" s="445" t="s">
        <v>27</v>
      </c>
      <c r="K555" s="557" t="s">
        <v>27</v>
      </c>
    </row>
    <row r="556" spans="1:11">
      <c r="A556" s="563" t="s">
        <v>227</v>
      </c>
      <c r="B556" s="454" t="s">
        <v>231</v>
      </c>
      <c r="C556" s="454">
        <v>2022055</v>
      </c>
      <c r="D556" s="455">
        <v>41691</v>
      </c>
      <c r="E556" s="454">
        <v>1695750</v>
      </c>
      <c r="F556" s="454" t="s">
        <v>234</v>
      </c>
      <c r="G556" s="454" t="s">
        <v>31</v>
      </c>
      <c r="H556" s="445" t="s">
        <v>27</v>
      </c>
      <c r="I556" s="445" t="s">
        <v>27</v>
      </c>
      <c r="J556" s="445" t="s">
        <v>27</v>
      </c>
      <c r="K556" s="557" t="s">
        <v>27</v>
      </c>
    </row>
    <row r="557" spans="1:11">
      <c r="A557" s="563" t="s">
        <v>227</v>
      </c>
      <c r="B557" s="454" t="s">
        <v>67</v>
      </c>
      <c r="C557" s="454">
        <v>2022056</v>
      </c>
      <c r="D557" s="455">
        <v>41691</v>
      </c>
      <c r="E557" s="454">
        <v>1695750</v>
      </c>
      <c r="F557" s="454" t="s">
        <v>234</v>
      </c>
      <c r="G557" s="454" t="s">
        <v>31</v>
      </c>
      <c r="H557" s="445" t="s">
        <v>27</v>
      </c>
      <c r="I557" s="445" t="s">
        <v>27</v>
      </c>
      <c r="J557" s="445" t="s">
        <v>27</v>
      </c>
      <c r="K557" s="557" t="s">
        <v>27</v>
      </c>
    </row>
    <row r="558" spans="1:11">
      <c r="A558" s="563" t="s">
        <v>227</v>
      </c>
      <c r="B558" s="454" t="s">
        <v>165</v>
      </c>
      <c r="C558" s="454">
        <v>2022057</v>
      </c>
      <c r="D558" s="455">
        <v>41691</v>
      </c>
      <c r="E558" s="454">
        <v>1695750</v>
      </c>
      <c r="F558" s="454" t="s">
        <v>234</v>
      </c>
      <c r="G558" s="454" t="s">
        <v>31</v>
      </c>
      <c r="H558" s="445" t="s">
        <v>27</v>
      </c>
      <c r="I558" s="445" t="s">
        <v>27</v>
      </c>
      <c r="J558" s="445" t="s">
        <v>27</v>
      </c>
      <c r="K558" s="557" t="s">
        <v>27</v>
      </c>
    </row>
    <row r="559" spans="1:11">
      <c r="A559" s="563" t="s">
        <v>227</v>
      </c>
      <c r="B559" s="454" t="s">
        <v>237</v>
      </c>
      <c r="C559" s="454">
        <v>2022058</v>
      </c>
      <c r="D559" s="455">
        <v>41691</v>
      </c>
      <c r="E559" s="454">
        <v>1695750</v>
      </c>
      <c r="F559" s="454" t="s">
        <v>234</v>
      </c>
      <c r="G559" s="454" t="s">
        <v>31</v>
      </c>
      <c r="H559" s="445" t="s">
        <v>27</v>
      </c>
      <c r="I559" s="445" t="s">
        <v>27</v>
      </c>
      <c r="J559" s="445" t="s">
        <v>27</v>
      </c>
      <c r="K559" s="557" t="s">
        <v>27</v>
      </c>
    </row>
    <row r="560" spans="1:11">
      <c r="A560" s="563" t="s">
        <v>227</v>
      </c>
      <c r="B560" s="454" t="s">
        <v>231</v>
      </c>
      <c r="C560" s="454">
        <v>2022059</v>
      </c>
      <c r="D560" s="455">
        <v>41691</v>
      </c>
      <c r="E560" s="454">
        <v>1695750</v>
      </c>
      <c r="F560" s="454" t="s">
        <v>234</v>
      </c>
      <c r="G560" s="454" t="s">
        <v>31</v>
      </c>
      <c r="H560" s="445" t="s">
        <v>27</v>
      </c>
      <c r="I560" s="445" t="s">
        <v>27</v>
      </c>
      <c r="J560" s="445" t="s">
        <v>27</v>
      </c>
      <c r="K560" s="557" t="s">
        <v>27</v>
      </c>
    </row>
    <row r="561" spans="1:11">
      <c r="A561" s="563" t="s">
        <v>227</v>
      </c>
      <c r="B561" s="454" t="s">
        <v>250</v>
      </c>
      <c r="C561" s="454">
        <v>2022060</v>
      </c>
      <c r="D561" s="455">
        <v>41691</v>
      </c>
      <c r="E561" s="454">
        <v>1695750</v>
      </c>
      <c r="F561" s="454" t="s">
        <v>234</v>
      </c>
      <c r="G561" s="454" t="s">
        <v>31</v>
      </c>
      <c r="H561" s="445" t="s">
        <v>27</v>
      </c>
      <c r="I561" s="445" t="s">
        <v>27</v>
      </c>
      <c r="J561" s="445" t="s">
        <v>27</v>
      </c>
      <c r="K561" s="557" t="s">
        <v>27</v>
      </c>
    </row>
    <row r="562" spans="1:11">
      <c r="A562" s="563" t="s">
        <v>227</v>
      </c>
      <c r="B562" s="454" t="s">
        <v>257</v>
      </c>
      <c r="C562" s="454">
        <v>2022061</v>
      </c>
      <c r="D562" s="455">
        <v>41691</v>
      </c>
      <c r="E562" s="454">
        <v>1695750</v>
      </c>
      <c r="F562" s="454" t="s">
        <v>234</v>
      </c>
      <c r="G562" s="454" t="s">
        <v>31</v>
      </c>
      <c r="H562" s="445" t="s">
        <v>27</v>
      </c>
      <c r="I562" s="445" t="s">
        <v>27</v>
      </c>
      <c r="J562" s="445" t="s">
        <v>27</v>
      </c>
      <c r="K562" s="557" t="s">
        <v>27</v>
      </c>
    </row>
    <row r="563" spans="1:11">
      <c r="A563" s="563" t="s">
        <v>227</v>
      </c>
      <c r="B563" s="454" t="s">
        <v>38</v>
      </c>
      <c r="C563" s="454">
        <v>2022066</v>
      </c>
      <c r="D563" s="455">
        <v>41691</v>
      </c>
      <c r="E563" s="454">
        <v>578493</v>
      </c>
      <c r="F563" s="454" t="s">
        <v>249</v>
      </c>
      <c r="G563" s="454" t="s">
        <v>31</v>
      </c>
      <c r="H563" s="445" t="s">
        <v>27</v>
      </c>
      <c r="I563" s="445" t="s">
        <v>27</v>
      </c>
      <c r="J563" s="445" t="s">
        <v>27</v>
      </c>
      <c r="K563" s="557" t="s">
        <v>27</v>
      </c>
    </row>
    <row r="564" spans="1:11">
      <c r="A564" s="563" t="s">
        <v>227</v>
      </c>
      <c r="B564" s="454" t="s">
        <v>135</v>
      </c>
      <c r="C564" s="454">
        <v>2022077</v>
      </c>
      <c r="D564" s="455">
        <v>41691</v>
      </c>
      <c r="E564" s="454">
        <v>1792650</v>
      </c>
      <c r="F564" s="454" t="s">
        <v>262</v>
      </c>
      <c r="G564" s="454" t="s">
        <v>31</v>
      </c>
      <c r="H564" s="445" t="s">
        <v>27</v>
      </c>
      <c r="I564" s="445" t="s">
        <v>27</v>
      </c>
      <c r="J564" s="445" t="s">
        <v>27</v>
      </c>
      <c r="K564" s="557" t="s">
        <v>27</v>
      </c>
    </row>
    <row r="565" spans="1:11">
      <c r="A565" s="563" t="s">
        <v>227</v>
      </c>
      <c r="B565" s="454" t="s">
        <v>67</v>
      </c>
      <c r="C565" s="454">
        <v>2022083</v>
      </c>
      <c r="D565" s="455">
        <v>41691</v>
      </c>
      <c r="E565" s="454">
        <v>694773</v>
      </c>
      <c r="F565" s="454" t="s">
        <v>263</v>
      </c>
      <c r="G565" s="454" t="s">
        <v>31</v>
      </c>
      <c r="H565" s="445" t="s">
        <v>27</v>
      </c>
      <c r="I565" s="445" t="s">
        <v>27</v>
      </c>
      <c r="J565" s="445" t="s">
        <v>27</v>
      </c>
      <c r="K565" s="557" t="s">
        <v>27</v>
      </c>
    </row>
    <row r="566" spans="1:11">
      <c r="A566" s="563" t="s">
        <v>227</v>
      </c>
      <c r="B566" s="454" t="s">
        <v>165</v>
      </c>
      <c r="C566" s="454">
        <v>2022099</v>
      </c>
      <c r="D566" s="455">
        <v>41691</v>
      </c>
      <c r="E566" s="454">
        <v>2147252</v>
      </c>
      <c r="F566" s="454" t="s">
        <v>260</v>
      </c>
      <c r="G566" s="454" t="s">
        <v>31</v>
      </c>
      <c r="H566" s="445" t="s">
        <v>27</v>
      </c>
      <c r="I566" s="445" t="s">
        <v>27</v>
      </c>
      <c r="J566" s="445" t="s">
        <v>27</v>
      </c>
      <c r="K566" s="557" t="s">
        <v>27</v>
      </c>
    </row>
    <row r="567" spans="1:11">
      <c r="A567" s="563" t="s">
        <v>227</v>
      </c>
      <c r="B567" s="454" t="s">
        <v>237</v>
      </c>
      <c r="C567" s="454">
        <v>2022100</v>
      </c>
      <c r="D567" s="455">
        <v>41691</v>
      </c>
      <c r="E567" s="454">
        <v>10743752</v>
      </c>
      <c r="F567" s="454" t="s">
        <v>264</v>
      </c>
      <c r="G567" s="454" t="s">
        <v>31</v>
      </c>
      <c r="H567" s="445" t="s">
        <v>27</v>
      </c>
      <c r="I567" s="445" t="s">
        <v>27</v>
      </c>
      <c r="J567" s="445" t="s">
        <v>27</v>
      </c>
      <c r="K567" s="557" t="s">
        <v>27</v>
      </c>
    </row>
    <row r="568" spans="1:11">
      <c r="A568" s="563" t="s">
        <v>227</v>
      </c>
      <c r="B568" s="454" t="s">
        <v>214</v>
      </c>
      <c r="C568" s="454">
        <v>2022173</v>
      </c>
      <c r="D568" s="455">
        <v>41752</v>
      </c>
      <c r="E568" s="454">
        <v>597000</v>
      </c>
      <c r="F568" s="454" t="s">
        <v>265</v>
      </c>
      <c r="G568" s="454" t="s">
        <v>31</v>
      </c>
      <c r="H568" s="445" t="s">
        <v>27</v>
      </c>
      <c r="I568" s="445" t="s">
        <v>27</v>
      </c>
      <c r="J568" s="445" t="s">
        <v>27</v>
      </c>
      <c r="K568" s="557" t="s">
        <v>27</v>
      </c>
    </row>
    <row r="569" spans="1:11">
      <c r="A569" s="563" t="s">
        <v>227</v>
      </c>
      <c r="B569" s="454" t="s">
        <v>125</v>
      </c>
      <c r="C569" s="454">
        <v>2022174</v>
      </c>
      <c r="D569" s="455">
        <v>41752</v>
      </c>
      <c r="E569" s="454">
        <v>597000</v>
      </c>
      <c r="F569" s="454" t="s">
        <v>265</v>
      </c>
      <c r="G569" s="454" t="s">
        <v>31</v>
      </c>
      <c r="H569" s="445" t="s">
        <v>27</v>
      </c>
      <c r="I569" s="445" t="s">
        <v>27</v>
      </c>
      <c r="J569" s="445" t="s">
        <v>27</v>
      </c>
      <c r="K569" s="557" t="s">
        <v>27</v>
      </c>
    </row>
    <row r="570" spans="1:11">
      <c r="A570" s="563" t="s">
        <v>227</v>
      </c>
      <c r="B570" s="454" t="s">
        <v>126</v>
      </c>
      <c r="C570" s="454">
        <v>2022176</v>
      </c>
      <c r="D570" s="455">
        <v>41752</v>
      </c>
      <c r="E570" s="454">
        <v>597000</v>
      </c>
      <c r="F570" s="454" t="s">
        <v>265</v>
      </c>
      <c r="G570" s="454" t="s">
        <v>31</v>
      </c>
      <c r="H570" s="445" t="s">
        <v>27</v>
      </c>
      <c r="I570" s="445" t="s">
        <v>27</v>
      </c>
      <c r="J570" s="445" t="s">
        <v>27</v>
      </c>
      <c r="K570" s="557" t="s">
        <v>27</v>
      </c>
    </row>
    <row r="571" spans="1:11">
      <c r="A571" s="563" t="s">
        <v>227</v>
      </c>
      <c r="B571" s="454" t="s">
        <v>124</v>
      </c>
      <c r="C571" s="454">
        <v>2022179</v>
      </c>
      <c r="D571" s="455">
        <v>41752</v>
      </c>
      <c r="E571" s="454">
        <v>597000</v>
      </c>
      <c r="F571" s="454" t="s">
        <v>265</v>
      </c>
      <c r="G571" s="454" t="s">
        <v>31</v>
      </c>
      <c r="H571" s="445" t="s">
        <v>27</v>
      </c>
      <c r="I571" s="445" t="s">
        <v>27</v>
      </c>
      <c r="J571" s="445" t="s">
        <v>27</v>
      </c>
      <c r="K571" s="557" t="s">
        <v>27</v>
      </c>
    </row>
    <row r="572" spans="1:11">
      <c r="A572" s="563" t="s">
        <v>227</v>
      </c>
      <c r="B572" s="454" t="s">
        <v>38</v>
      </c>
      <c r="C572" s="454">
        <v>2023070</v>
      </c>
      <c r="D572" s="455">
        <v>42025</v>
      </c>
      <c r="E572" s="454">
        <v>718990</v>
      </c>
      <c r="F572" s="454" t="s">
        <v>241</v>
      </c>
      <c r="G572" s="454" t="s">
        <v>31</v>
      </c>
      <c r="H572" s="445" t="s">
        <v>27</v>
      </c>
      <c r="I572" s="445" t="s">
        <v>27</v>
      </c>
      <c r="J572" s="445" t="s">
        <v>27</v>
      </c>
      <c r="K572" s="557" t="s">
        <v>27</v>
      </c>
    </row>
    <row r="573" spans="1:11">
      <c r="A573" s="563" t="s">
        <v>227</v>
      </c>
      <c r="B573" s="454" t="s">
        <v>209</v>
      </c>
      <c r="C573" s="454">
        <v>2023071</v>
      </c>
      <c r="D573" s="455">
        <v>42025</v>
      </c>
      <c r="E573" s="454">
        <v>718982</v>
      </c>
      <c r="F573" s="454" t="s">
        <v>241</v>
      </c>
      <c r="G573" s="454" t="s">
        <v>31</v>
      </c>
      <c r="H573" s="445" t="s">
        <v>27</v>
      </c>
      <c r="I573" s="445" t="s">
        <v>27</v>
      </c>
      <c r="J573" s="445" t="s">
        <v>27</v>
      </c>
      <c r="K573" s="557" t="s">
        <v>27</v>
      </c>
    </row>
    <row r="574" spans="1:11">
      <c r="A574" s="563" t="s">
        <v>227</v>
      </c>
      <c r="B574" s="454" t="s">
        <v>266</v>
      </c>
      <c r="C574" s="454">
        <v>2022997</v>
      </c>
      <c r="D574" s="455">
        <v>42025</v>
      </c>
      <c r="E574" s="454">
        <v>718990</v>
      </c>
      <c r="F574" s="454" t="s">
        <v>241</v>
      </c>
      <c r="G574" s="454" t="s">
        <v>31</v>
      </c>
      <c r="H574" s="445" t="s">
        <v>27</v>
      </c>
      <c r="I574" s="445" t="s">
        <v>27</v>
      </c>
      <c r="J574" s="445" t="s">
        <v>27</v>
      </c>
      <c r="K574" s="557" t="s">
        <v>27</v>
      </c>
    </row>
    <row r="575" spans="1:11">
      <c r="A575" s="563" t="s">
        <v>227</v>
      </c>
      <c r="B575" s="454" t="s">
        <v>266</v>
      </c>
      <c r="C575" s="454">
        <v>2022998</v>
      </c>
      <c r="D575" s="455">
        <v>42025</v>
      </c>
      <c r="E575" s="454">
        <v>718990</v>
      </c>
      <c r="F575" s="454" t="s">
        <v>241</v>
      </c>
      <c r="G575" s="454" t="s">
        <v>31</v>
      </c>
      <c r="H575" s="445" t="s">
        <v>27</v>
      </c>
      <c r="I575" s="445" t="s">
        <v>27</v>
      </c>
      <c r="J575" s="445" t="s">
        <v>27</v>
      </c>
      <c r="K575" s="557" t="s">
        <v>27</v>
      </c>
    </row>
    <row r="576" spans="1:11">
      <c r="A576" s="563" t="s">
        <v>227</v>
      </c>
      <c r="B576" s="454" t="s">
        <v>38</v>
      </c>
      <c r="C576" s="454">
        <v>2022999</v>
      </c>
      <c r="D576" s="455">
        <v>42025</v>
      </c>
      <c r="E576" s="454">
        <v>718990</v>
      </c>
      <c r="F576" s="454" t="s">
        <v>241</v>
      </c>
      <c r="G576" s="454" t="s">
        <v>31</v>
      </c>
      <c r="H576" s="445" t="s">
        <v>27</v>
      </c>
      <c r="I576" s="445" t="s">
        <v>27</v>
      </c>
      <c r="J576" s="445" t="s">
        <v>27</v>
      </c>
      <c r="K576" s="557" t="s">
        <v>27</v>
      </c>
    </row>
    <row r="577" spans="1:11">
      <c r="A577" s="563" t="s">
        <v>227</v>
      </c>
      <c r="B577" s="454" t="s">
        <v>38</v>
      </c>
      <c r="C577" s="454">
        <v>2023000</v>
      </c>
      <c r="D577" s="455">
        <v>42025</v>
      </c>
      <c r="E577" s="454">
        <v>718990</v>
      </c>
      <c r="F577" s="454" t="s">
        <v>241</v>
      </c>
      <c r="G577" s="454" t="s">
        <v>31</v>
      </c>
      <c r="H577" s="445" t="s">
        <v>27</v>
      </c>
      <c r="I577" s="445" t="s">
        <v>27</v>
      </c>
      <c r="J577" s="445" t="s">
        <v>27</v>
      </c>
      <c r="K577" s="557" t="s">
        <v>27</v>
      </c>
    </row>
    <row r="578" spans="1:11">
      <c r="A578" s="563" t="s">
        <v>227</v>
      </c>
      <c r="B578" s="454" t="s">
        <v>38</v>
      </c>
      <c r="C578" s="454">
        <v>2023001</v>
      </c>
      <c r="D578" s="455">
        <v>42025</v>
      </c>
      <c r="E578" s="454">
        <v>718990</v>
      </c>
      <c r="F578" s="454" t="s">
        <v>241</v>
      </c>
      <c r="G578" s="454" t="s">
        <v>31</v>
      </c>
      <c r="H578" s="445" t="s">
        <v>27</v>
      </c>
      <c r="I578" s="445" t="s">
        <v>27</v>
      </c>
      <c r="J578" s="445" t="s">
        <v>27</v>
      </c>
      <c r="K578" s="557" t="s">
        <v>27</v>
      </c>
    </row>
    <row r="579" spans="1:11">
      <c r="A579" s="563" t="s">
        <v>227</v>
      </c>
      <c r="B579" s="454" t="s">
        <v>38</v>
      </c>
      <c r="C579" s="454">
        <v>2023002</v>
      </c>
      <c r="D579" s="455">
        <v>42025</v>
      </c>
      <c r="E579" s="454">
        <v>718990</v>
      </c>
      <c r="F579" s="454" t="s">
        <v>241</v>
      </c>
      <c r="G579" s="454" t="s">
        <v>31</v>
      </c>
      <c r="H579" s="445" t="s">
        <v>27</v>
      </c>
      <c r="I579" s="445" t="s">
        <v>27</v>
      </c>
      <c r="J579" s="445" t="s">
        <v>27</v>
      </c>
      <c r="K579" s="557" t="s">
        <v>27</v>
      </c>
    </row>
    <row r="580" spans="1:11">
      <c r="A580" s="563" t="s">
        <v>227</v>
      </c>
      <c r="B580" s="454" t="s">
        <v>38</v>
      </c>
      <c r="C580" s="454">
        <v>2023003</v>
      </c>
      <c r="D580" s="455">
        <v>42025</v>
      </c>
      <c r="E580" s="454">
        <v>718990</v>
      </c>
      <c r="F580" s="454" t="s">
        <v>241</v>
      </c>
      <c r="G580" s="454" t="s">
        <v>31</v>
      </c>
      <c r="H580" s="445" t="s">
        <v>27</v>
      </c>
      <c r="I580" s="445" t="s">
        <v>27</v>
      </c>
      <c r="J580" s="445" t="s">
        <v>27</v>
      </c>
      <c r="K580" s="557" t="s">
        <v>27</v>
      </c>
    </row>
    <row r="581" spans="1:11">
      <c r="A581" s="563" t="s">
        <v>227</v>
      </c>
      <c r="B581" s="454" t="s">
        <v>38</v>
      </c>
      <c r="C581" s="454">
        <v>2023004</v>
      </c>
      <c r="D581" s="455">
        <v>42025</v>
      </c>
      <c r="E581" s="454">
        <v>718990</v>
      </c>
      <c r="F581" s="454" t="s">
        <v>241</v>
      </c>
      <c r="G581" s="454" t="s">
        <v>31</v>
      </c>
      <c r="H581" s="445" t="s">
        <v>27</v>
      </c>
      <c r="I581" s="445" t="s">
        <v>27</v>
      </c>
      <c r="J581" s="445" t="s">
        <v>27</v>
      </c>
      <c r="K581" s="557" t="s">
        <v>27</v>
      </c>
    </row>
    <row r="582" spans="1:11">
      <c r="A582" s="563" t="s">
        <v>227</v>
      </c>
      <c r="B582" s="454" t="s">
        <v>38</v>
      </c>
      <c r="C582" s="454">
        <v>2023005</v>
      </c>
      <c r="D582" s="455">
        <v>42025</v>
      </c>
      <c r="E582" s="454">
        <v>718990</v>
      </c>
      <c r="F582" s="454" t="s">
        <v>241</v>
      </c>
      <c r="G582" s="454" t="s">
        <v>31</v>
      </c>
      <c r="H582" s="445" t="s">
        <v>27</v>
      </c>
      <c r="I582" s="445" t="s">
        <v>27</v>
      </c>
      <c r="J582" s="445" t="s">
        <v>27</v>
      </c>
      <c r="K582" s="557" t="s">
        <v>27</v>
      </c>
    </row>
    <row r="583" spans="1:11">
      <c r="A583" s="563" t="s">
        <v>227</v>
      </c>
      <c r="B583" s="454" t="s">
        <v>38</v>
      </c>
      <c r="C583" s="454">
        <v>2023006</v>
      </c>
      <c r="D583" s="455">
        <v>42025</v>
      </c>
      <c r="E583" s="454">
        <v>718990</v>
      </c>
      <c r="F583" s="454" t="s">
        <v>241</v>
      </c>
      <c r="G583" s="454" t="s">
        <v>31</v>
      </c>
      <c r="H583" s="445" t="s">
        <v>27</v>
      </c>
      <c r="I583" s="445" t="s">
        <v>27</v>
      </c>
      <c r="J583" s="445" t="s">
        <v>27</v>
      </c>
      <c r="K583" s="557" t="s">
        <v>27</v>
      </c>
    </row>
    <row r="584" spans="1:11">
      <c r="A584" s="563" t="s">
        <v>227</v>
      </c>
      <c r="B584" s="454" t="s">
        <v>38</v>
      </c>
      <c r="C584" s="454">
        <v>2023007</v>
      </c>
      <c r="D584" s="455">
        <v>42025</v>
      </c>
      <c r="E584" s="454">
        <v>718990</v>
      </c>
      <c r="F584" s="454" t="s">
        <v>241</v>
      </c>
      <c r="G584" s="454" t="s">
        <v>31</v>
      </c>
      <c r="H584" s="445" t="s">
        <v>27</v>
      </c>
      <c r="I584" s="445" t="s">
        <v>27</v>
      </c>
      <c r="J584" s="445" t="s">
        <v>27</v>
      </c>
      <c r="K584" s="557" t="s">
        <v>27</v>
      </c>
    </row>
    <row r="585" spans="1:11">
      <c r="A585" s="563" t="s">
        <v>227</v>
      </c>
      <c r="B585" s="454" t="s">
        <v>38</v>
      </c>
      <c r="C585" s="454">
        <v>2023008</v>
      </c>
      <c r="D585" s="455">
        <v>42025</v>
      </c>
      <c r="E585" s="454">
        <v>718990</v>
      </c>
      <c r="F585" s="454" t="s">
        <v>241</v>
      </c>
      <c r="G585" s="454" t="s">
        <v>31</v>
      </c>
      <c r="H585" s="445" t="s">
        <v>27</v>
      </c>
      <c r="I585" s="445" t="s">
        <v>27</v>
      </c>
      <c r="J585" s="445" t="s">
        <v>27</v>
      </c>
      <c r="K585" s="557" t="s">
        <v>27</v>
      </c>
    </row>
    <row r="586" spans="1:11">
      <c r="A586" s="563" t="s">
        <v>227</v>
      </c>
      <c r="B586" s="454" t="s">
        <v>38</v>
      </c>
      <c r="C586" s="454">
        <v>2023009</v>
      </c>
      <c r="D586" s="455">
        <v>42025</v>
      </c>
      <c r="E586" s="454">
        <v>718990</v>
      </c>
      <c r="F586" s="454" t="s">
        <v>241</v>
      </c>
      <c r="G586" s="454" t="s">
        <v>31</v>
      </c>
      <c r="H586" s="445" t="s">
        <v>27</v>
      </c>
      <c r="I586" s="445" t="s">
        <v>27</v>
      </c>
      <c r="J586" s="445" t="s">
        <v>27</v>
      </c>
      <c r="K586" s="557" t="s">
        <v>27</v>
      </c>
    </row>
    <row r="587" spans="1:11">
      <c r="A587" s="563" t="s">
        <v>227</v>
      </c>
      <c r="B587" s="454" t="s">
        <v>38</v>
      </c>
      <c r="C587" s="454">
        <v>2023010</v>
      </c>
      <c r="D587" s="455">
        <v>42025</v>
      </c>
      <c r="E587" s="454">
        <v>718990</v>
      </c>
      <c r="F587" s="454" t="s">
        <v>241</v>
      </c>
      <c r="G587" s="454" t="s">
        <v>31</v>
      </c>
      <c r="H587" s="445" t="s">
        <v>27</v>
      </c>
      <c r="I587" s="445" t="s">
        <v>27</v>
      </c>
      <c r="J587" s="445" t="s">
        <v>27</v>
      </c>
      <c r="K587" s="557" t="s">
        <v>27</v>
      </c>
    </row>
    <row r="588" spans="1:11">
      <c r="A588" s="563" t="s">
        <v>227</v>
      </c>
      <c r="B588" s="454" t="s">
        <v>38</v>
      </c>
      <c r="C588" s="454">
        <v>2023011</v>
      </c>
      <c r="D588" s="455">
        <v>42025</v>
      </c>
      <c r="E588" s="454">
        <v>718990</v>
      </c>
      <c r="F588" s="454" t="s">
        <v>241</v>
      </c>
      <c r="G588" s="454" t="s">
        <v>31</v>
      </c>
      <c r="H588" s="445" t="s">
        <v>27</v>
      </c>
      <c r="I588" s="445" t="s">
        <v>27</v>
      </c>
      <c r="J588" s="445" t="s">
        <v>27</v>
      </c>
      <c r="K588" s="557" t="s">
        <v>27</v>
      </c>
    </row>
    <row r="589" spans="1:11">
      <c r="A589" s="563" t="s">
        <v>227</v>
      </c>
      <c r="B589" s="454" t="s">
        <v>38</v>
      </c>
      <c r="C589" s="454">
        <v>2023012</v>
      </c>
      <c r="D589" s="455">
        <v>42025</v>
      </c>
      <c r="E589" s="454">
        <v>718990</v>
      </c>
      <c r="F589" s="454" t="s">
        <v>241</v>
      </c>
      <c r="G589" s="454" t="s">
        <v>31</v>
      </c>
      <c r="H589" s="445" t="s">
        <v>27</v>
      </c>
      <c r="I589" s="445" t="s">
        <v>27</v>
      </c>
      <c r="J589" s="445" t="s">
        <v>27</v>
      </c>
      <c r="K589" s="557" t="s">
        <v>27</v>
      </c>
    </row>
    <row r="590" spans="1:11">
      <c r="A590" s="563" t="s">
        <v>227</v>
      </c>
      <c r="B590" s="454" t="s">
        <v>38</v>
      </c>
      <c r="C590" s="454">
        <v>2023013</v>
      </c>
      <c r="D590" s="455">
        <v>42025</v>
      </c>
      <c r="E590" s="454">
        <v>718990</v>
      </c>
      <c r="F590" s="454" t="s">
        <v>241</v>
      </c>
      <c r="G590" s="454" t="s">
        <v>31</v>
      </c>
      <c r="H590" s="445" t="s">
        <v>27</v>
      </c>
      <c r="I590" s="445" t="s">
        <v>27</v>
      </c>
      <c r="J590" s="445" t="s">
        <v>27</v>
      </c>
      <c r="K590" s="557" t="s">
        <v>27</v>
      </c>
    </row>
    <row r="591" spans="1:11">
      <c r="A591" s="563" t="s">
        <v>227</v>
      </c>
      <c r="B591" s="454" t="s">
        <v>38</v>
      </c>
      <c r="C591" s="454">
        <v>2023014</v>
      </c>
      <c r="D591" s="455">
        <v>42025</v>
      </c>
      <c r="E591" s="454">
        <v>718990</v>
      </c>
      <c r="F591" s="454" t="s">
        <v>241</v>
      </c>
      <c r="G591" s="454" t="s">
        <v>31</v>
      </c>
      <c r="H591" s="445" t="s">
        <v>27</v>
      </c>
      <c r="I591" s="445" t="s">
        <v>27</v>
      </c>
      <c r="J591" s="445" t="s">
        <v>27</v>
      </c>
      <c r="K591" s="557" t="s">
        <v>27</v>
      </c>
    </row>
    <row r="592" spans="1:11">
      <c r="A592" s="563" t="s">
        <v>227</v>
      </c>
      <c r="B592" s="454" t="s">
        <v>38</v>
      </c>
      <c r="C592" s="454">
        <v>2023015</v>
      </c>
      <c r="D592" s="455">
        <v>42025</v>
      </c>
      <c r="E592" s="454">
        <v>718990</v>
      </c>
      <c r="F592" s="454" t="s">
        <v>241</v>
      </c>
      <c r="G592" s="454" t="s">
        <v>31</v>
      </c>
      <c r="H592" s="445" t="s">
        <v>27</v>
      </c>
      <c r="I592" s="445" t="s">
        <v>27</v>
      </c>
      <c r="J592" s="445" t="s">
        <v>27</v>
      </c>
      <c r="K592" s="557" t="s">
        <v>27</v>
      </c>
    </row>
    <row r="593" spans="1:11">
      <c r="A593" s="563" t="s">
        <v>227</v>
      </c>
      <c r="B593" s="454" t="s">
        <v>38</v>
      </c>
      <c r="C593" s="454">
        <v>2023016</v>
      </c>
      <c r="D593" s="455">
        <v>42025</v>
      </c>
      <c r="E593" s="454">
        <v>718990</v>
      </c>
      <c r="F593" s="454" t="s">
        <v>241</v>
      </c>
      <c r="G593" s="454" t="s">
        <v>31</v>
      </c>
      <c r="H593" s="445" t="s">
        <v>27</v>
      </c>
      <c r="I593" s="445" t="s">
        <v>27</v>
      </c>
      <c r="J593" s="445" t="s">
        <v>27</v>
      </c>
      <c r="K593" s="557" t="s">
        <v>27</v>
      </c>
    </row>
    <row r="594" spans="1:11">
      <c r="A594" s="563" t="s">
        <v>227</v>
      </c>
      <c r="B594" s="454" t="s">
        <v>267</v>
      </c>
      <c r="C594" s="454">
        <v>2023017</v>
      </c>
      <c r="D594" s="455">
        <v>42025</v>
      </c>
      <c r="E594" s="454">
        <v>718990</v>
      </c>
      <c r="F594" s="454" t="s">
        <v>241</v>
      </c>
      <c r="G594" s="454" t="s">
        <v>31</v>
      </c>
      <c r="H594" s="445" t="s">
        <v>27</v>
      </c>
      <c r="I594" s="445" t="s">
        <v>27</v>
      </c>
      <c r="J594" s="445" t="s">
        <v>27</v>
      </c>
      <c r="K594" s="557" t="s">
        <v>27</v>
      </c>
    </row>
    <row r="595" spans="1:11">
      <c r="A595" s="563" t="s">
        <v>227</v>
      </c>
      <c r="B595" s="454" t="s">
        <v>38</v>
      </c>
      <c r="C595" s="454">
        <v>2023018</v>
      </c>
      <c r="D595" s="455">
        <v>42025</v>
      </c>
      <c r="E595" s="454">
        <v>718990</v>
      </c>
      <c r="F595" s="454" t="s">
        <v>241</v>
      </c>
      <c r="G595" s="454" t="s">
        <v>31</v>
      </c>
      <c r="H595" s="445" t="s">
        <v>27</v>
      </c>
      <c r="I595" s="445" t="s">
        <v>27</v>
      </c>
      <c r="J595" s="445" t="s">
        <v>27</v>
      </c>
      <c r="K595" s="557" t="s">
        <v>27</v>
      </c>
    </row>
    <row r="596" spans="1:11">
      <c r="A596" s="563" t="s">
        <v>227</v>
      </c>
      <c r="B596" s="454" t="s">
        <v>38</v>
      </c>
      <c r="C596" s="454">
        <v>2023019</v>
      </c>
      <c r="D596" s="455">
        <v>42025</v>
      </c>
      <c r="E596" s="454">
        <v>718990</v>
      </c>
      <c r="F596" s="454" t="s">
        <v>241</v>
      </c>
      <c r="G596" s="454" t="s">
        <v>31</v>
      </c>
      <c r="H596" s="445" t="s">
        <v>27</v>
      </c>
      <c r="I596" s="445" t="s">
        <v>27</v>
      </c>
      <c r="J596" s="445" t="s">
        <v>27</v>
      </c>
      <c r="K596" s="557" t="s">
        <v>27</v>
      </c>
    </row>
    <row r="597" spans="1:11">
      <c r="A597" s="563" t="s">
        <v>227</v>
      </c>
      <c r="B597" s="454" t="s">
        <v>267</v>
      </c>
      <c r="C597" s="454">
        <v>2023020</v>
      </c>
      <c r="D597" s="455">
        <v>42025</v>
      </c>
      <c r="E597" s="454">
        <v>718990</v>
      </c>
      <c r="F597" s="454" t="s">
        <v>241</v>
      </c>
      <c r="G597" s="454" t="s">
        <v>31</v>
      </c>
      <c r="H597" s="445" t="s">
        <v>27</v>
      </c>
      <c r="I597" s="445" t="s">
        <v>27</v>
      </c>
      <c r="J597" s="445" t="s">
        <v>27</v>
      </c>
      <c r="K597" s="557" t="s">
        <v>27</v>
      </c>
    </row>
    <row r="598" spans="1:11">
      <c r="A598" s="563" t="s">
        <v>227</v>
      </c>
      <c r="B598" s="454" t="s">
        <v>40</v>
      </c>
      <c r="C598" s="454">
        <v>2023023</v>
      </c>
      <c r="D598" s="455">
        <v>42025</v>
      </c>
      <c r="E598" s="454">
        <v>718990</v>
      </c>
      <c r="F598" s="454" t="s">
        <v>241</v>
      </c>
      <c r="G598" s="454" t="s">
        <v>31</v>
      </c>
      <c r="H598" s="445" t="s">
        <v>27</v>
      </c>
      <c r="I598" s="445" t="s">
        <v>27</v>
      </c>
      <c r="J598" s="445" t="s">
        <v>27</v>
      </c>
      <c r="K598" s="557" t="s">
        <v>27</v>
      </c>
    </row>
    <row r="599" spans="1:11">
      <c r="A599" s="563" t="s">
        <v>227</v>
      </c>
      <c r="B599" s="454" t="s">
        <v>38</v>
      </c>
      <c r="C599" s="454">
        <v>2023024</v>
      </c>
      <c r="D599" s="455">
        <v>42025</v>
      </c>
      <c r="E599" s="454">
        <v>718990</v>
      </c>
      <c r="F599" s="454" t="s">
        <v>241</v>
      </c>
      <c r="G599" s="454" t="s">
        <v>31</v>
      </c>
      <c r="H599" s="445" t="s">
        <v>27</v>
      </c>
      <c r="I599" s="445" t="s">
        <v>27</v>
      </c>
      <c r="J599" s="445" t="s">
        <v>27</v>
      </c>
      <c r="K599" s="557" t="s">
        <v>27</v>
      </c>
    </row>
    <row r="600" spans="1:11">
      <c r="A600" s="563" t="s">
        <v>227</v>
      </c>
      <c r="B600" s="454" t="s">
        <v>40</v>
      </c>
      <c r="C600" s="454">
        <v>2023025</v>
      </c>
      <c r="D600" s="455">
        <v>42025</v>
      </c>
      <c r="E600" s="454">
        <v>718990</v>
      </c>
      <c r="F600" s="454" t="s">
        <v>241</v>
      </c>
      <c r="G600" s="454" t="s">
        <v>31</v>
      </c>
      <c r="H600" s="445" t="s">
        <v>27</v>
      </c>
      <c r="I600" s="445" t="s">
        <v>27</v>
      </c>
      <c r="J600" s="445" t="s">
        <v>27</v>
      </c>
      <c r="K600" s="557" t="s">
        <v>27</v>
      </c>
    </row>
    <row r="601" spans="1:11">
      <c r="A601" s="563" t="s">
        <v>227</v>
      </c>
      <c r="B601" s="454" t="s">
        <v>40</v>
      </c>
      <c r="C601" s="454">
        <v>2023026</v>
      </c>
      <c r="D601" s="455">
        <v>42025</v>
      </c>
      <c r="E601" s="454">
        <v>718990</v>
      </c>
      <c r="F601" s="454" t="s">
        <v>241</v>
      </c>
      <c r="G601" s="454" t="s">
        <v>31</v>
      </c>
      <c r="H601" s="445" t="s">
        <v>27</v>
      </c>
      <c r="I601" s="445" t="s">
        <v>27</v>
      </c>
      <c r="J601" s="445" t="s">
        <v>27</v>
      </c>
      <c r="K601" s="557" t="s">
        <v>27</v>
      </c>
    </row>
    <row r="602" spans="1:11">
      <c r="A602" s="563" t="s">
        <v>227</v>
      </c>
      <c r="B602" s="454" t="s">
        <v>266</v>
      </c>
      <c r="C602" s="454">
        <v>2023027</v>
      </c>
      <c r="D602" s="455">
        <v>42025</v>
      </c>
      <c r="E602" s="454">
        <v>718990</v>
      </c>
      <c r="F602" s="454" t="s">
        <v>241</v>
      </c>
      <c r="G602" s="454" t="s">
        <v>31</v>
      </c>
      <c r="H602" s="445" t="s">
        <v>27</v>
      </c>
      <c r="I602" s="445" t="s">
        <v>27</v>
      </c>
      <c r="J602" s="445" t="s">
        <v>27</v>
      </c>
      <c r="K602" s="557" t="s">
        <v>27</v>
      </c>
    </row>
    <row r="603" spans="1:11">
      <c r="A603" s="563" t="s">
        <v>227</v>
      </c>
      <c r="B603" s="454" t="s">
        <v>266</v>
      </c>
      <c r="C603" s="454">
        <v>2023028</v>
      </c>
      <c r="D603" s="455">
        <v>42025</v>
      </c>
      <c r="E603" s="454">
        <v>718990</v>
      </c>
      <c r="F603" s="454" t="s">
        <v>241</v>
      </c>
      <c r="G603" s="454" t="s">
        <v>31</v>
      </c>
      <c r="H603" s="445" t="s">
        <v>27</v>
      </c>
      <c r="I603" s="445" t="s">
        <v>27</v>
      </c>
      <c r="J603" s="445" t="s">
        <v>27</v>
      </c>
      <c r="K603" s="557" t="s">
        <v>27</v>
      </c>
    </row>
    <row r="604" spans="1:11">
      <c r="A604" s="563" t="s">
        <v>227</v>
      </c>
      <c r="B604" s="454" t="s">
        <v>209</v>
      </c>
      <c r="C604" s="454">
        <v>2023029</v>
      </c>
      <c r="D604" s="455">
        <v>42025</v>
      </c>
      <c r="E604" s="454">
        <v>718990</v>
      </c>
      <c r="F604" s="454" t="s">
        <v>241</v>
      </c>
      <c r="G604" s="454" t="s">
        <v>31</v>
      </c>
      <c r="H604" s="445" t="s">
        <v>27</v>
      </c>
      <c r="I604" s="445" t="s">
        <v>27</v>
      </c>
      <c r="J604" s="445" t="s">
        <v>27</v>
      </c>
      <c r="K604" s="557" t="s">
        <v>27</v>
      </c>
    </row>
    <row r="605" spans="1:11">
      <c r="A605" s="563" t="s">
        <v>227</v>
      </c>
      <c r="B605" s="454" t="s">
        <v>38</v>
      </c>
      <c r="C605" s="454">
        <v>2023030</v>
      </c>
      <c r="D605" s="455">
        <v>42025</v>
      </c>
      <c r="E605" s="454">
        <v>718990</v>
      </c>
      <c r="F605" s="454" t="s">
        <v>241</v>
      </c>
      <c r="G605" s="454" t="s">
        <v>31</v>
      </c>
      <c r="H605" s="445" t="s">
        <v>27</v>
      </c>
      <c r="I605" s="445" t="s">
        <v>27</v>
      </c>
      <c r="J605" s="445" t="s">
        <v>27</v>
      </c>
      <c r="K605" s="557" t="s">
        <v>27</v>
      </c>
    </row>
    <row r="606" spans="1:11">
      <c r="A606" s="563" t="s">
        <v>227</v>
      </c>
      <c r="B606" s="454" t="s">
        <v>209</v>
      </c>
      <c r="C606" s="454">
        <v>2023031</v>
      </c>
      <c r="D606" s="455">
        <v>42025</v>
      </c>
      <c r="E606" s="454">
        <v>718990</v>
      </c>
      <c r="F606" s="454" t="s">
        <v>241</v>
      </c>
      <c r="G606" s="454" t="s">
        <v>31</v>
      </c>
      <c r="H606" s="445" t="s">
        <v>27</v>
      </c>
      <c r="I606" s="445" t="s">
        <v>27</v>
      </c>
      <c r="J606" s="445" t="s">
        <v>27</v>
      </c>
      <c r="K606" s="557" t="s">
        <v>27</v>
      </c>
    </row>
    <row r="607" spans="1:11">
      <c r="A607" s="563" t="s">
        <v>227</v>
      </c>
      <c r="B607" s="454" t="s">
        <v>209</v>
      </c>
      <c r="C607" s="454">
        <v>2023032</v>
      </c>
      <c r="D607" s="455">
        <v>42025</v>
      </c>
      <c r="E607" s="454">
        <v>718990</v>
      </c>
      <c r="F607" s="454" t="s">
        <v>241</v>
      </c>
      <c r="G607" s="454" t="s">
        <v>31</v>
      </c>
      <c r="H607" s="445" t="s">
        <v>27</v>
      </c>
      <c r="I607" s="445" t="s">
        <v>27</v>
      </c>
      <c r="J607" s="445" t="s">
        <v>27</v>
      </c>
      <c r="K607" s="557" t="s">
        <v>27</v>
      </c>
    </row>
    <row r="608" spans="1:11">
      <c r="A608" s="563" t="s">
        <v>227</v>
      </c>
      <c r="B608" s="454" t="s">
        <v>209</v>
      </c>
      <c r="C608" s="454">
        <v>2023033</v>
      </c>
      <c r="D608" s="455">
        <v>42025</v>
      </c>
      <c r="E608" s="454">
        <v>718990</v>
      </c>
      <c r="F608" s="454" t="s">
        <v>241</v>
      </c>
      <c r="G608" s="454" t="s">
        <v>31</v>
      </c>
      <c r="H608" s="445" t="s">
        <v>27</v>
      </c>
      <c r="I608" s="445" t="s">
        <v>27</v>
      </c>
      <c r="J608" s="445" t="s">
        <v>27</v>
      </c>
      <c r="K608" s="557" t="s">
        <v>27</v>
      </c>
    </row>
    <row r="609" spans="1:11">
      <c r="A609" s="563" t="s">
        <v>227</v>
      </c>
      <c r="B609" s="454" t="s">
        <v>209</v>
      </c>
      <c r="C609" s="454">
        <v>2023034</v>
      </c>
      <c r="D609" s="455">
        <v>42025</v>
      </c>
      <c r="E609" s="454">
        <v>718990</v>
      </c>
      <c r="F609" s="454" t="s">
        <v>241</v>
      </c>
      <c r="G609" s="454" t="s">
        <v>31</v>
      </c>
      <c r="H609" s="445" t="s">
        <v>27</v>
      </c>
      <c r="I609" s="445" t="s">
        <v>27</v>
      </c>
      <c r="J609" s="445" t="s">
        <v>27</v>
      </c>
      <c r="K609" s="557" t="s">
        <v>27</v>
      </c>
    </row>
    <row r="610" spans="1:11">
      <c r="A610" s="563" t="s">
        <v>227</v>
      </c>
      <c r="B610" s="454" t="s">
        <v>209</v>
      </c>
      <c r="C610" s="454">
        <v>2023035</v>
      </c>
      <c r="D610" s="455">
        <v>42025</v>
      </c>
      <c r="E610" s="454">
        <v>718990</v>
      </c>
      <c r="F610" s="454" t="s">
        <v>241</v>
      </c>
      <c r="G610" s="454" t="s">
        <v>31</v>
      </c>
      <c r="H610" s="445" t="s">
        <v>27</v>
      </c>
      <c r="I610" s="445" t="s">
        <v>27</v>
      </c>
      <c r="J610" s="445" t="s">
        <v>27</v>
      </c>
      <c r="K610" s="557" t="s">
        <v>27</v>
      </c>
    </row>
    <row r="611" spans="1:11">
      <c r="A611" s="563" t="s">
        <v>227</v>
      </c>
      <c r="B611" s="454" t="s">
        <v>209</v>
      </c>
      <c r="C611" s="454">
        <v>2023036</v>
      </c>
      <c r="D611" s="455">
        <v>42025</v>
      </c>
      <c r="E611" s="454">
        <v>718990</v>
      </c>
      <c r="F611" s="454" t="s">
        <v>241</v>
      </c>
      <c r="G611" s="454" t="s">
        <v>31</v>
      </c>
      <c r="H611" s="445" t="s">
        <v>27</v>
      </c>
      <c r="I611" s="445" t="s">
        <v>27</v>
      </c>
      <c r="J611" s="445" t="s">
        <v>27</v>
      </c>
      <c r="K611" s="557" t="s">
        <v>27</v>
      </c>
    </row>
    <row r="612" spans="1:11">
      <c r="A612" s="563" t="s">
        <v>227</v>
      </c>
      <c r="B612" s="454" t="s">
        <v>209</v>
      </c>
      <c r="C612" s="454">
        <v>2023037</v>
      </c>
      <c r="D612" s="455">
        <v>42025</v>
      </c>
      <c r="E612" s="454">
        <v>718990</v>
      </c>
      <c r="F612" s="454" t="s">
        <v>241</v>
      </c>
      <c r="G612" s="454" t="s">
        <v>31</v>
      </c>
      <c r="H612" s="445" t="s">
        <v>27</v>
      </c>
      <c r="I612" s="445" t="s">
        <v>27</v>
      </c>
      <c r="J612" s="445" t="s">
        <v>27</v>
      </c>
      <c r="K612" s="557" t="s">
        <v>27</v>
      </c>
    </row>
    <row r="613" spans="1:11">
      <c r="A613" s="563" t="s">
        <v>227</v>
      </c>
      <c r="B613" s="454" t="s">
        <v>209</v>
      </c>
      <c r="C613" s="454">
        <v>2023038</v>
      </c>
      <c r="D613" s="455">
        <v>42025</v>
      </c>
      <c r="E613" s="454">
        <v>718990</v>
      </c>
      <c r="F613" s="454" t="s">
        <v>241</v>
      </c>
      <c r="G613" s="454" t="s">
        <v>31</v>
      </c>
      <c r="H613" s="445" t="s">
        <v>27</v>
      </c>
      <c r="I613" s="445" t="s">
        <v>27</v>
      </c>
      <c r="J613" s="445" t="s">
        <v>27</v>
      </c>
      <c r="K613" s="557" t="s">
        <v>27</v>
      </c>
    </row>
    <row r="614" spans="1:11">
      <c r="A614" s="563" t="s">
        <v>227</v>
      </c>
      <c r="B614" s="454" t="s">
        <v>209</v>
      </c>
      <c r="C614" s="454">
        <v>2023039</v>
      </c>
      <c r="D614" s="455">
        <v>42025</v>
      </c>
      <c r="E614" s="454">
        <v>718990</v>
      </c>
      <c r="F614" s="454" t="s">
        <v>241</v>
      </c>
      <c r="G614" s="454" t="s">
        <v>31</v>
      </c>
      <c r="H614" s="445" t="s">
        <v>27</v>
      </c>
      <c r="I614" s="445" t="s">
        <v>27</v>
      </c>
      <c r="J614" s="445" t="s">
        <v>27</v>
      </c>
      <c r="K614" s="557" t="s">
        <v>27</v>
      </c>
    </row>
    <row r="615" spans="1:11">
      <c r="A615" s="563" t="s">
        <v>227</v>
      </c>
      <c r="B615" s="454" t="s">
        <v>209</v>
      </c>
      <c r="C615" s="454">
        <v>2023040</v>
      </c>
      <c r="D615" s="455">
        <v>42025</v>
      </c>
      <c r="E615" s="454">
        <v>718990</v>
      </c>
      <c r="F615" s="454" t="s">
        <v>241</v>
      </c>
      <c r="G615" s="454" t="s">
        <v>31</v>
      </c>
      <c r="H615" s="445" t="s">
        <v>27</v>
      </c>
      <c r="I615" s="445" t="s">
        <v>27</v>
      </c>
      <c r="J615" s="445" t="s">
        <v>27</v>
      </c>
      <c r="K615" s="557" t="s">
        <v>27</v>
      </c>
    </row>
    <row r="616" spans="1:11">
      <c r="A616" s="563" t="s">
        <v>227</v>
      </c>
      <c r="B616" s="454" t="s">
        <v>209</v>
      </c>
      <c r="C616" s="454">
        <v>2023041</v>
      </c>
      <c r="D616" s="455">
        <v>42025</v>
      </c>
      <c r="E616" s="454">
        <v>718990</v>
      </c>
      <c r="F616" s="454" t="s">
        <v>241</v>
      </c>
      <c r="G616" s="454" t="s">
        <v>31</v>
      </c>
      <c r="H616" s="445" t="s">
        <v>27</v>
      </c>
      <c r="I616" s="445" t="s">
        <v>27</v>
      </c>
      <c r="J616" s="445" t="s">
        <v>27</v>
      </c>
      <c r="K616" s="557" t="s">
        <v>27</v>
      </c>
    </row>
    <row r="617" spans="1:11">
      <c r="A617" s="563" t="s">
        <v>227</v>
      </c>
      <c r="B617" s="454" t="s">
        <v>209</v>
      </c>
      <c r="C617" s="454">
        <v>2023042</v>
      </c>
      <c r="D617" s="455">
        <v>42025</v>
      </c>
      <c r="E617" s="454">
        <v>718990</v>
      </c>
      <c r="F617" s="454" t="s">
        <v>241</v>
      </c>
      <c r="G617" s="454" t="s">
        <v>31</v>
      </c>
      <c r="H617" s="445" t="s">
        <v>27</v>
      </c>
      <c r="I617" s="445" t="s">
        <v>27</v>
      </c>
      <c r="J617" s="445" t="s">
        <v>27</v>
      </c>
      <c r="K617" s="557" t="s">
        <v>27</v>
      </c>
    </row>
    <row r="618" spans="1:11">
      <c r="A618" s="563" t="s">
        <v>227</v>
      </c>
      <c r="B618" s="454" t="s">
        <v>209</v>
      </c>
      <c r="C618" s="454">
        <v>2023043</v>
      </c>
      <c r="D618" s="455">
        <v>42025</v>
      </c>
      <c r="E618" s="454">
        <v>718990</v>
      </c>
      <c r="F618" s="454" t="s">
        <v>241</v>
      </c>
      <c r="G618" s="454" t="s">
        <v>31</v>
      </c>
      <c r="H618" s="445" t="s">
        <v>27</v>
      </c>
      <c r="I618" s="445" t="s">
        <v>27</v>
      </c>
      <c r="J618" s="445" t="s">
        <v>27</v>
      </c>
      <c r="K618" s="557" t="s">
        <v>27</v>
      </c>
    </row>
    <row r="619" spans="1:11">
      <c r="A619" s="563" t="s">
        <v>227</v>
      </c>
      <c r="B619" s="454" t="s">
        <v>209</v>
      </c>
      <c r="C619" s="454">
        <v>2023044</v>
      </c>
      <c r="D619" s="455">
        <v>42025</v>
      </c>
      <c r="E619" s="454">
        <v>718990</v>
      </c>
      <c r="F619" s="454" t="s">
        <v>241</v>
      </c>
      <c r="G619" s="454" t="s">
        <v>31</v>
      </c>
      <c r="H619" s="445" t="s">
        <v>27</v>
      </c>
      <c r="I619" s="445" t="s">
        <v>27</v>
      </c>
      <c r="J619" s="445" t="s">
        <v>27</v>
      </c>
      <c r="K619" s="557" t="s">
        <v>27</v>
      </c>
    </row>
    <row r="620" spans="1:11">
      <c r="A620" s="563" t="s">
        <v>227</v>
      </c>
      <c r="B620" s="454" t="s">
        <v>209</v>
      </c>
      <c r="C620" s="454">
        <v>2023045</v>
      </c>
      <c r="D620" s="455">
        <v>42025</v>
      </c>
      <c r="E620" s="454">
        <v>718990</v>
      </c>
      <c r="F620" s="454" t="s">
        <v>241</v>
      </c>
      <c r="G620" s="454" t="s">
        <v>31</v>
      </c>
      <c r="H620" s="445" t="s">
        <v>27</v>
      </c>
      <c r="I620" s="445" t="s">
        <v>27</v>
      </c>
      <c r="J620" s="445" t="s">
        <v>27</v>
      </c>
      <c r="K620" s="557" t="s">
        <v>27</v>
      </c>
    </row>
    <row r="621" spans="1:11">
      <c r="A621" s="563" t="s">
        <v>227</v>
      </c>
      <c r="B621" s="454" t="s">
        <v>209</v>
      </c>
      <c r="C621" s="454">
        <v>2023046</v>
      </c>
      <c r="D621" s="455">
        <v>42025</v>
      </c>
      <c r="E621" s="454">
        <v>718990</v>
      </c>
      <c r="F621" s="454" t="s">
        <v>241</v>
      </c>
      <c r="G621" s="454" t="s">
        <v>31</v>
      </c>
      <c r="H621" s="445" t="s">
        <v>27</v>
      </c>
      <c r="I621" s="445" t="s">
        <v>27</v>
      </c>
      <c r="J621" s="445" t="s">
        <v>27</v>
      </c>
      <c r="K621" s="557" t="s">
        <v>27</v>
      </c>
    </row>
    <row r="622" spans="1:11">
      <c r="A622" s="563" t="s">
        <v>227</v>
      </c>
      <c r="B622" s="454" t="s">
        <v>209</v>
      </c>
      <c r="C622" s="454">
        <v>2023047</v>
      </c>
      <c r="D622" s="455">
        <v>42025</v>
      </c>
      <c r="E622" s="454">
        <v>718990</v>
      </c>
      <c r="F622" s="454" t="s">
        <v>241</v>
      </c>
      <c r="G622" s="454" t="s">
        <v>31</v>
      </c>
      <c r="H622" s="445" t="s">
        <v>27</v>
      </c>
      <c r="I622" s="445" t="s">
        <v>27</v>
      </c>
      <c r="J622" s="445" t="s">
        <v>27</v>
      </c>
      <c r="K622" s="557" t="s">
        <v>27</v>
      </c>
    </row>
    <row r="623" spans="1:11">
      <c r="A623" s="563" t="s">
        <v>227</v>
      </c>
      <c r="B623" s="454" t="s">
        <v>209</v>
      </c>
      <c r="C623" s="454">
        <v>2023048</v>
      </c>
      <c r="D623" s="455">
        <v>42025</v>
      </c>
      <c r="E623" s="454">
        <v>718990</v>
      </c>
      <c r="F623" s="454" t="s">
        <v>241</v>
      </c>
      <c r="G623" s="454" t="s">
        <v>31</v>
      </c>
      <c r="H623" s="445" t="s">
        <v>27</v>
      </c>
      <c r="I623" s="445" t="s">
        <v>27</v>
      </c>
      <c r="J623" s="445" t="s">
        <v>27</v>
      </c>
      <c r="K623" s="557" t="s">
        <v>27</v>
      </c>
    </row>
    <row r="624" spans="1:11">
      <c r="A624" s="563" t="s">
        <v>227</v>
      </c>
      <c r="B624" s="454" t="s">
        <v>209</v>
      </c>
      <c r="C624" s="454">
        <v>2023049</v>
      </c>
      <c r="D624" s="455">
        <v>42025</v>
      </c>
      <c r="E624" s="454">
        <v>718990</v>
      </c>
      <c r="F624" s="454" t="s">
        <v>241</v>
      </c>
      <c r="G624" s="454" t="s">
        <v>31</v>
      </c>
      <c r="H624" s="445" t="s">
        <v>27</v>
      </c>
      <c r="I624" s="445" t="s">
        <v>27</v>
      </c>
      <c r="J624" s="445" t="s">
        <v>27</v>
      </c>
      <c r="K624" s="557" t="s">
        <v>27</v>
      </c>
    </row>
    <row r="625" spans="1:11">
      <c r="A625" s="563" t="s">
        <v>227</v>
      </c>
      <c r="B625" s="454" t="s">
        <v>209</v>
      </c>
      <c r="C625" s="454">
        <v>2023050</v>
      </c>
      <c r="D625" s="455">
        <v>42025</v>
      </c>
      <c r="E625" s="454">
        <v>718990</v>
      </c>
      <c r="F625" s="454" t="s">
        <v>241</v>
      </c>
      <c r="G625" s="454" t="s">
        <v>31</v>
      </c>
      <c r="H625" s="445" t="s">
        <v>27</v>
      </c>
      <c r="I625" s="445" t="s">
        <v>27</v>
      </c>
      <c r="J625" s="445" t="s">
        <v>27</v>
      </c>
      <c r="K625" s="557" t="s">
        <v>27</v>
      </c>
    </row>
    <row r="626" spans="1:11">
      <c r="A626" s="563" t="s">
        <v>227</v>
      </c>
      <c r="B626" s="454" t="s">
        <v>209</v>
      </c>
      <c r="C626" s="454">
        <v>2023051</v>
      </c>
      <c r="D626" s="455">
        <v>42025</v>
      </c>
      <c r="E626" s="454">
        <v>718990</v>
      </c>
      <c r="F626" s="454" t="s">
        <v>241</v>
      </c>
      <c r="G626" s="454" t="s">
        <v>31</v>
      </c>
      <c r="H626" s="445" t="s">
        <v>27</v>
      </c>
      <c r="I626" s="445" t="s">
        <v>27</v>
      </c>
      <c r="J626" s="445" t="s">
        <v>27</v>
      </c>
      <c r="K626" s="557" t="s">
        <v>27</v>
      </c>
    </row>
    <row r="627" spans="1:11">
      <c r="A627" s="563" t="s">
        <v>227</v>
      </c>
      <c r="B627" s="454" t="s">
        <v>209</v>
      </c>
      <c r="C627" s="454">
        <v>2023052</v>
      </c>
      <c r="D627" s="455">
        <v>42025</v>
      </c>
      <c r="E627" s="454">
        <v>718990</v>
      </c>
      <c r="F627" s="454" t="s">
        <v>241</v>
      </c>
      <c r="G627" s="454" t="s">
        <v>31</v>
      </c>
      <c r="H627" s="445" t="s">
        <v>27</v>
      </c>
      <c r="I627" s="445" t="s">
        <v>27</v>
      </c>
      <c r="J627" s="445" t="s">
        <v>27</v>
      </c>
      <c r="K627" s="557" t="s">
        <v>27</v>
      </c>
    </row>
    <row r="628" spans="1:11">
      <c r="A628" s="563" t="s">
        <v>227</v>
      </c>
      <c r="B628" s="454" t="s">
        <v>209</v>
      </c>
      <c r="C628" s="454">
        <v>2023053</v>
      </c>
      <c r="D628" s="455">
        <v>42025</v>
      </c>
      <c r="E628" s="454">
        <v>718990</v>
      </c>
      <c r="F628" s="454" t="s">
        <v>241</v>
      </c>
      <c r="G628" s="454" t="s">
        <v>31</v>
      </c>
      <c r="H628" s="445" t="s">
        <v>27</v>
      </c>
      <c r="I628" s="445" t="s">
        <v>27</v>
      </c>
      <c r="J628" s="445" t="s">
        <v>27</v>
      </c>
      <c r="K628" s="557" t="s">
        <v>27</v>
      </c>
    </row>
    <row r="629" spans="1:11">
      <c r="A629" s="563" t="s">
        <v>227</v>
      </c>
      <c r="B629" s="454" t="s">
        <v>209</v>
      </c>
      <c r="C629" s="454">
        <v>2023054</v>
      </c>
      <c r="D629" s="455">
        <v>42025</v>
      </c>
      <c r="E629" s="454">
        <v>718990</v>
      </c>
      <c r="F629" s="454" t="s">
        <v>241</v>
      </c>
      <c r="G629" s="454" t="s">
        <v>31</v>
      </c>
      <c r="H629" s="445" t="s">
        <v>27</v>
      </c>
      <c r="I629" s="445" t="s">
        <v>27</v>
      </c>
      <c r="J629" s="445" t="s">
        <v>27</v>
      </c>
      <c r="K629" s="557" t="s">
        <v>27</v>
      </c>
    </row>
    <row r="630" spans="1:11">
      <c r="A630" s="563" t="s">
        <v>227</v>
      </c>
      <c r="B630" s="454" t="s">
        <v>38</v>
      </c>
      <c r="C630" s="454">
        <v>2023055</v>
      </c>
      <c r="D630" s="455">
        <v>42025</v>
      </c>
      <c r="E630" s="454">
        <v>718990</v>
      </c>
      <c r="F630" s="454" t="s">
        <v>241</v>
      </c>
      <c r="G630" s="454" t="s">
        <v>31</v>
      </c>
      <c r="H630" s="445" t="s">
        <v>27</v>
      </c>
      <c r="I630" s="445" t="s">
        <v>27</v>
      </c>
      <c r="J630" s="445" t="s">
        <v>27</v>
      </c>
      <c r="K630" s="557" t="s">
        <v>27</v>
      </c>
    </row>
    <row r="631" spans="1:11">
      <c r="A631" s="563" t="s">
        <v>227</v>
      </c>
      <c r="B631" s="454" t="s">
        <v>209</v>
      </c>
      <c r="C631" s="454">
        <v>2023056</v>
      </c>
      <c r="D631" s="455">
        <v>42025</v>
      </c>
      <c r="E631" s="454">
        <v>718990</v>
      </c>
      <c r="F631" s="454" t="s">
        <v>241</v>
      </c>
      <c r="G631" s="454" t="s">
        <v>31</v>
      </c>
      <c r="H631" s="445" t="s">
        <v>27</v>
      </c>
      <c r="I631" s="445" t="s">
        <v>27</v>
      </c>
      <c r="J631" s="445" t="s">
        <v>27</v>
      </c>
      <c r="K631" s="557" t="s">
        <v>27</v>
      </c>
    </row>
    <row r="632" spans="1:11">
      <c r="A632" s="563" t="s">
        <v>227</v>
      </c>
      <c r="B632" s="454" t="s">
        <v>209</v>
      </c>
      <c r="C632" s="454">
        <v>2023057</v>
      </c>
      <c r="D632" s="455">
        <v>42025</v>
      </c>
      <c r="E632" s="454">
        <v>718990</v>
      </c>
      <c r="F632" s="454" t="s">
        <v>241</v>
      </c>
      <c r="G632" s="454" t="s">
        <v>31</v>
      </c>
      <c r="H632" s="445" t="s">
        <v>27</v>
      </c>
      <c r="I632" s="445" t="s">
        <v>27</v>
      </c>
      <c r="J632" s="445" t="s">
        <v>27</v>
      </c>
      <c r="K632" s="557" t="s">
        <v>27</v>
      </c>
    </row>
    <row r="633" spans="1:11">
      <c r="A633" s="563" t="s">
        <v>227</v>
      </c>
      <c r="B633" s="454" t="s">
        <v>209</v>
      </c>
      <c r="C633" s="454">
        <v>2023058</v>
      </c>
      <c r="D633" s="455">
        <v>42025</v>
      </c>
      <c r="E633" s="454">
        <v>718990</v>
      </c>
      <c r="F633" s="454" t="s">
        <v>241</v>
      </c>
      <c r="G633" s="454" t="s">
        <v>31</v>
      </c>
      <c r="H633" s="445" t="s">
        <v>27</v>
      </c>
      <c r="I633" s="445" t="s">
        <v>27</v>
      </c>
      <c r="J633" s="445" t="s">
        <v>27</v>
      </c>
      <c r="K633" s="557" t="s">
        <v>27</v>
      </c>
    </row>
    <row r="634" spans="1:11">
      <c r="A634" s="563" t="s">
        <v>227</v>
      </c>
      <c r="B634" s="454" t="s">
        <v>209</v>
      </c>
      <c r="C634" s="454">
        <v>2023059</v>
      </c>
      <c r="D634" s="455">
        <v>42025</v>
      </c>
      <c r="E634" s="454">
        <v>718990</v>
      </c>
      <c r="F634" s="454" t="s">
        <v>241</v>
      </c>
      <c r="G634" s="454" t="s">
        <v>31</v>
      </c>
      <c r="H634" s="445" t="s">
        <v>27</v>
      </c>
      <c r="I634" s="445" t="s">
        <v>27</v>
      </c>
      <c r="J634" s="445" t="s">
        <v>27</v>
      </c>
      <c r="K634" s="557" t="s">
        <v>27</v>
      </c>
    </row>
    <row r="635" spans="1:11">
      <c r="A635" s="563" t="s">
        <v>227</v>
      </c>
      <c r="B635" s="454" t="s">
        <v>209</v>
      </c>
      <c r="C635" s="454">
        <v>2023060</v>
      </c>
      <c r="D635" s="455">
        <v>42025</v>
      </c>
      <c r="E635" s="454">
        <v>718990</v>
      </c>
      <c r="F635" s="454" t="s">
        <v>241</v>
      </c>
      <c r="G635" s="454" t="s">
        <v>31</v>
      </c>
      <c r="H635" s="445" t="s">
        <v>27</v>
      </c>
      <c r="I635" s="445" t="s">
        <v>27</v>
      </c>
      <c r="J635" s="445" t="s">
        <v>27</v>
      </c>
      <c r="K635" s="557" t="s">
        <v>27</v>
      </c>
    </row>
    <row r="636" spans="1:11">
      <c r="A636" s="563" t="s">
        <v>227</v>
      </c>
      <c r="B636" s="454" t="s">
        <v>209</v>
      </c>
      <c r="C636" s="454">
        <v>2023061</v>
      </c>
      <c r="D636" s="455">
        <v>42025</v>
      </c>
      <c r="E636" s="454">
        <v>718990</v>
      </c>
      <c r="F636" s="454" t="s">
        <v>241</v>
      </c>
      <c r="G636" s="454" t="s">
        <v>31</v>
      </c>
      <c r="H636" s="445" t="s">
        <v>27</v>
      </c>
      <c r="I636" s="445" t="s">
        <v>27</v>
      </c>
      <c r="J636" s="445" t="s">
        <v>27</v>
      </c>
      <c r="K636" s="557" t="s">
        <v>27</v>
      </c>
    </row>
    <row r="637" spans="1:11">
      <c r="A637" s="563" t="s">
        <v>227</v>
      </c>
      <c r="B637" s="454" t="s">
        <v>209</v>
      </c>
      <c r="C637" s="454">
        <v>2023062</v>
      </c>
      <c r="D637" s="455">
        <v>42025</v>
      </c>
      <c r="E637" s="454">
        <v>718990</v>
      </c>
      <c r="F637" s="454" t="s">
        <v>241</v>
      </c>
      <c r="G637" s="454" t="s">
        <v>31</v>
      </c>
      <c r="H637" s="445" t="s">
        <v>27</v>
      </c>
      <c r="I637" s="445" t="s">
        <v>27</v>
      </c>
      <c r="J637" s="445" t="s">
        <v>27</v>
      </c>
      <c r="K637" s="557" t="s">
        <v>27</v>
      </c>
    </row>
    <row r="638" spans="1:11">
      <c r="A638" s="563" t="s">
        <v>227</v>
      </c>
      <c r="B638" s="454" t="s">
        <v>209</v>
      </c>
      <c r="C638" s="454">
        <v>2023063</v>
      </c>
      <c r="D638" s="455">
        <v>42025</v>
      </c>
      <c r="E638" s="454">
        <v>718990</v>
      </c>
      <c r="F638" s="454" t="s">
        <v>241</v>
      </c>
      <c r="G638" s="454" t="s">
        <v>31</v>
      </c>
      <c r="H638" s="445" t="s">
        <v>27</v>
      </c>
      <c r="I638" s="445" t="s">
        <v>27</v>
      </c>
      <c r="J638" s="445" t="s">
        <v>27</v>
      </c>
      <c r="K638" s="557" t="s">
        <v>27</v>
      </c>
    </row>
    <row r="639" spans="1:11">
      <c r="A639" s="563" t="s">
        <v>227</v>
      </c>
      <c r="B639" s="454" t="s">
        <v>209</v>
      </c>
      <c r="C639" s="454">
        <v>2023064</v>
      </c>
      <c r="D639" s="455">
        <v>42025</v>
      </c>
      <c r="E639" s="454">
        <v>718990</v>
      </c>
      <c r="F639" s="454" t="s">
        <v>241</v>
      </c>
      <c r="G639" s="454" t="s">
        <v>31</v>
      </c>
      <c r="H639" s="445" t="s">
        <v>27</v>
      </c>
      <c r="I639" s="445" t="s">
        <v>27</v>
      </c>
      <c r="J639" s="445" t="s">
        <v>27</v>
      </c>
      <c r="K639" s="557" t="s">
        <v>27</v>
      </c>
    </row>
    <row r="640" spans="1:11">
      <c r="A640" s="563" t="s">
        <v>227</v>
      </c>
      <c r="B640" s="454" t="s">
        <v>209</v>
      </c>
      <c r="C640" s="454">
        <v>2023065</v>
      </c>
      <c r="D640" s="455">
        <v>42025</v>
      </c>
      <c r="E640" s="454">
        <v>718990</v>
      </c>
      <c r="F640" s="454" t="s">
        <v>241</v>
      </c>
      <c r="G640" s="454" t="s">
        <v>31</v>
      </c>
      <c r="H640" s="445" t="s">
        <v>27</v>
      </c>
      <c r="I640" s="445" t="s">
        <v>27</v>
      </c>
      <c r="J640" s="445" t="s">
        <v>27</v>
      </c>
      <c r="K640" s="557" t="s">
        <v>27</v>
      </c>
    </row>
    <row r="641" spans="1:11">
      <c r="A641" s="563" t="s">
        <v>227</v>
      </c>
      <c r="B641" s="454" t="s">
        <v>209</v>
      </c>
      <c r="C641" s="454">
        <v>2023066</v>
      </c>
      <c r="D641" s="455">
        <v>42025</v>
      </c>
      <c r="E641" s="454">
        <v>718990</v>
      </c>
      <c r="F641" s="454" t="s">
        <v>241</v>
      </c>
      <c r="G641" s="454" t="s">
        <v>31</v>
      </c>
      <c r="H641" s="445" t="s">
        <v>27</v>
      </c>
      <c r="I641" s="445" t="s">
        <v>27</v>
      </c>
      <c r="J641" s="445" t="s">
        <v>27</v>
      </c>
      <c r="K641" s="557" t="s">
        <v>27</v>
      </c>
    </row>
    <row r="642" spans="1:11">
      <c r="A642" s="563" t="s">
        <v>227</v>
      </c>
      <c r="B642" s="454" t="s">
        <v>209</v>
      </c>
      <c r="C642" s="454">
        <v>2023067</v>
      </c>
      <c r="D642" s="455">
        <v>42025</v>
      </c>
      <c r="E642" s="454">
        <v>718990</v>
      </c>
      <c r="F642" s="454" t="s">
        <v>241</v>
      </c>
      <c r="G642" s="454" t="s">
        <v>31</v>
      </c>
      <c r="H642" s="445" t="s">
        <v>27</v>
      </c>
      <c r="I642" s="445" t="s">
        <v>27</v>
      </c>
      <c r="J642" s="445" t="s">
        <v>27</v>
      </c>
      <c r="K642" s="557" t="s">
        <v>27</v>
      </c>
    </row>
    <row r="643" spans="1:11">
      <c r="A643" s="563" t="s">
        <v>227</v>
      </c>
      <c r="B643" s="454" t="s">
        <v>209</v>
      </c>
      <c r="C643" s="454">
        <v>2023068</v>
      </c>
      <c r="D643" s="455">
        <v>42025</v>
      </c>
      <c r="E643" s="454">
        <v>718990</v>
      </c>
      <c r="F643" s="454" t="s">
        <v>241</v>
      </c>
      <c r="G643" s="454" t="s">
        <v>31</v>
      </c>
      <c r="H643" s="445" t="s">
        <v>27</v>
      </c>
      <c r="I643" s="445" t="s">
        <v>27</v>
      </c>
      <c r="J643" s="445" t="s">
        <v>27</v>
      </c>
      <c r="K643" s="557" t="s">
        <v>27</v>
      </c>
    </row>
    <row r="644" spans="1:11">
      <c r="A644" s="563" t="s">
        <v>227</v>
      </c>
      <c r="B644" s="454" t="s">
        <v>209</v>
      </c>
      <c r="C644" s="454">
        <v>2023069</v>
      </c>
      <c r="D644" s="455">
        <v>42025</v>
      </c>
      <c r="E644" s="454">
        <v>718990</v>
      </c>
      <c r="F644" s="454" t="s">
        <v>241</v>
      </c>
      <c r="G644" s="454" t="s">
        <v>31</v>
      </c>
      <c r="H644" s="445" t="s">
        <v>27</v>
      </c>
      <c r="I644" s="445" t="s">
        <v>27</v>
      </c>
      <c r="J644" s="445" t="s">
        <v>27</v>
      </c>
      <c r="K644" s="557" t="s">
        <v>27</v>
      </c>
    </row>
    <row r="645" spans="1:11">
      <c r="A645" s="563" t="s">
        <v>227</v>
      </c>
      <c r="B645" s="454" t="s">
        <v>38</v>
      </c>
      <c r="C645" s="454">
        <v>2023108</v>
      </c>
      <c r="D645" s="455">
        <v>42076</v>
      </c>
      <c r="E645" s="454">
        <v>1612001</v>
      </c>
      <c r="F645" s="454" t="s">
        <v>268</v>
      </c>
      <c r="G645" s="454" t="s">
        <v>31</v>
      </c>
      <c r="H645" s="445" t="s">
        <v>27</v>
      </c>
      <c r="I645" s="445" t="s">
        <v>27</v>
      </c>
      <c r="J645" s="445" t="s">
        <v>27</v>
      </c>
      <c r="K645" s="557" t="s">
        <v>27</v>
      </c>
    </row>
    <row r="646" spans="1:11">
      <c r="A646" s="563" t="s">
        <v>227</v>
      </c>
      <c r="B646" s="454" t="s">
        <v>38</v>
      </c>
      <c r="C646" s="454">
        <v>2023109</v>
      </c>
      <c r="D646" s="455">
        <v>42076</v>
      </c>
      <c r="E646" s="454">
        <v>1612001</v>
      </c>
      <c r="F646" s="454" t="s">
        <v>268</v>
      </c>
      <c r="G646" s="454" t="s">
        <v>31</v>
      </c>
      <c r="H646" s="445" t="s">
        <v>27</v>
      </c>
      <c r="I646" s="445" t="s">
        <v>27</v>
      </c>
      <c r="J646" s="445" t="s">
        <v>27</v>
      </c>
      <c r="K646" s="557" t="s">
        <v>27</v>
      </c>
    </row>
    <row r="647" spans="1:11">
      <c r="A647" s="563" t="s">
        <v>227</v>
      </c>
      <c r="B647" s="454" t="s">
        <v>67</v>
      </c>
      <c r="C647" s="454">
        <v>2023245</v>
      </c>
      <c r="D647" s="455">
        <v>42083</v>
      </c>
      <c r="E647" s="454">
        <v>403229</v>
      </c>
      <c r="F647" s="454" t="s">
        <v>269</v>
      </c>
      <c r="G647" s="454" t="s">
        <v>31</v>
      </c>
      <c r="H647" s="445" t="s">
        <v>27</v>
      </c>
      <c r="I647" s="445" t="s">
        <v>27</v>
      </c>
      <c r="J647" s="445" t="s">
        <v>27</v>
      </c>
      <c r="K647" s="557" t="s">
        <v>27</v>
      </c>
    </row>
    <row r="648" spans="1:11">
      <c r="A648" s="563" t="s">
        <v>227</v>
      </c>
      <c r="B648" s="454" t="s">
        <v>38</v>
      </c>
      <c r="C648" s="454">
        <v>2023281</v>
      </c>
      <c r="D648" s="455">
        <v>42129</v>
      </c>
      <c r="E648" s="454">
        <v>718990</v>
      </c>
      <c r="F648" s="454" t="s">
        <v>241</v>
      </c>
      <c r="G648" s="454" t="s">
        <v>31</v>
      </c>
      <c r="H648" s="445" t="s">
        <v>27</v>
      </c>
      <c r="I648" s="445" t="s">
        <v>27</v>
      </c>
      <c r="J648" s="445" t="s">
        <v>27</v>
      </c>
      <c r="K648" s="557" t="s">
        <v>27</v>
      </c>
    </row>
    <row r="649" spans="1:11">
      <c r="A649" s="563" t="s">
        <v>227</v>
      </c>
      <c r="B649" s="454" t="s">
        <v>209</v>
      </c>
      <c r="C649" s="454">
        <v>2023282</v>
      </c>
      <c r="D649" s="455">
        <v>42129</v>
      </c>
      <c r="E649" s="454">
        <v>718990</v>
      </c>
      <c r="F649" s="454" t="s">
        <v>241</v>
      </c>
      <c r="G649" s="454" t="s">
        <v>31</v>
      </c>
      <c r="H649" s="445" t="s">
        <v>27</v>
      </c>
      <c r="I649" s="445" t="s">
        <v>27</v>
      </c>
      <c r="J649" s="445" t="s">
        <v>27</v>
      </c>
      <c r="K649" s="557" t="s">
        <v>27</v>
      </c>
    </row>
    <row r="650" spans="1:11">
      <c r="A650" s="563" t="s">
        <v>227</v>
      </c>
      <c r="B650" s="454" t="s">
        <v>209</v>
      </c>
      <c r="C650" s="454">
        <v>2023283</v>
      </c>
      <c r="D650" s="455">
        <v>42129</v>
      </c>
      <c r="E650" s="454">
        <v>718990</v>
      </c>
      <c r="F650" s="454" t="s">
        <v>241</v>
      </c>
      <c r="G650" s="454" t="s">
        <v>31</v>
      </c>
      <c r="H650" s="445" t="s">
        <v>27</v>
      </c>
      <c r="I650" s="445" t="s">
        <v>27</v>
      </c>
      <c r="J650" s="445" t="s">
        <v>27</v>
      </c>
      <c r="K650" s="557" t="s">
        <v>27</v>
      </c>
    </row>
    <row r="651" spans="1:11">
      <c r="A651" s="563" t="s">
        <v>227</v>
      </c>
      <c r="B651" s="454" t="s">
        <v>209</v>
      </c>
      <c r="C651" s="454">
        <v>2023284</v>
      </c>
      <c r="D651" s="455">
        <v>42129</v>
      </c>
      <c r="E651" s="454">
        <v>718990</v>
      </c>
      <c r="F651" s="454" t="s">
        <v>241</v>
      </c>
      <c r="G651" s="454" t="s">
        <v>31</v>
      </c>
      <c r="H651" s="445" t="s">
        <v>27</v>
      </c>
      <c r="I651" s="445" t="s">
        <v>27</v>
      </c>
      <c r="J651" s="445" t="s">
        <v>27</v>
      </c>
      <c r="K651" s="557" t="s">
        <v>27</v>
      </c>
    </row>
    <row r="652" spans="1:11">
      <c r="A652" s="563" t="s">
        <v>227</v>
      </c>
      <c r="B652" s="454" t="s">
        <v>40</v>
      </c>
      <c r="C652" s="454">
        <v>2023285</v>
      </c>
      <c r="D652" s="455">
        <v>42129</v>
      </c>
      <c r="E652" s="454">
        <v>718990</v>
      </c>
      <c r="F652" s="454" t="s">
        <v>241</v>
      </c>
      <c r="G652" s="454" t="s">
        <v>31</v>
      </c>
      <c r="H652" s="445" t="s">
        <v>27</v>
      </c>
      <c r="I652" s="445" t="s">
        <v>27</v>
      </c>
      <c r="J652" s="445" t="s">
        <v>27</v>
      </c>
      <c r="K652" s="557" t="s">
        <v>27</v>
      </c>
    </row>
    <row r="653" spans="1:11">
      <c r="A653" s="563" t="s">
        <v>227</v>
      </c>
      <c r="B653" s="454" t="s">
        <v>40</v>
      </c>
      <c r="C653" s="454">
        <v>2023286</v>
      </c>
      <c r="D653" s="455">
        <v>42129</v>
      </c>
      <c r="E653" s="454">
        <v>718990</v>
      </c>
      <c r="F653" s="454" t="s">
        <v>241</v>
      </c>
      <c r="G653" s="454" t="s">
        <v>31</v>
      </c>
      <c r="H653" s="445" t="s">
        <v>27</v>
      </c>
      <c r="I653" s="445" t="s">
        <v>27</v>
      </c>
      <c r="J653" s="445" t="s">
        <v>27</v>
      </c>
      <c r="K653" s="557" t="s">
        <v>27</v>
      </c>
    </row>
    <row r="654" spans="1:11">
      <c r="A654" s="563" t="s">
        <v>227</v>
      </c>
      <c r="B654" s="454" t="s">
        <v>38</v>
      </c>
      <c r="C654" s="454">
        <v>2023287</v>
      </c>
      <c r="D654" s="455">
        <v>42129</v>
      </c>
      <c r="E654" s="454">
        <v>718990</v>
      </c>
      <c r="F654" s="454" t="s">
        <v>241</v>
      </c>
      <c r="G654" s="454" t="s">
        <v>31</v>
      </c>
      <c r="H654" s="445" t="s">
        <v>27</v>
      </c>
      <c r="I654" s="445" t="s">
        <v>27</v>
      </c>
      <c r="J654" s="445" t="s">
        <v>27</v>
      </c>
      <c r="K654" s="557" t="s">
        <v>27</v>
      </c>
    </row>
    <row r="655" spans="1:11">
      <c r="A655" s="563" t="s">
        <v>227</v>
      </c>
      <c r="B655" s="454" t="s">
        <v>38</v>
      </c>
      <c r="C655" s="454">
        <v>2023291</v>
      </c>
      <c r="D655" s="455">
        <v>42129</v>
      </c>
      <c r="E655" s="454">
        <v>718990</v>
      </c>
      <c r="F655" s="454" t="s">
        <v>241</v>
      </c>
      <c r="G655" s="454" t="s">
        <v>31</v>
      </c>
      <c r="H655" s="445" t="s">
        <v>27</v>
      </c>
      <c r="I655" s="445" t="s">
        <v>27</v>
      </c>
      <c r="J655" s="445" t="s">
        <v>27</v>
      </c>
      <c r="K655" s="557" t="s">
        <v>27</v>
      </c>
    </row>
    <row r="656" spans="1:11">
      <c r="A656" s="563" t="s">
        <v>227</v>
      </c>
      <c r="B656" s="454" t="s">
        <v>267</v>
      </c>
      <c r="C656" s="454">
        <v>2023292</v>
      </c>
      <c r="D656" s="455">
        <v>42129</v>
      </c>
      <c r="E656" s="454">
        <v>718990</v>
      </c>
      <c r="F656" s="454" t="s">
        <v>241</v>
      </c>
      <c r="G656" s="454" t="s">
        <v>31</v>
      </c>
      <c r="H656" s="445" t="s">
        <v>27</v>
      </c>
      <c r="I656" s="445" t="s">
        <v>27</v>
      </c>
      <c r="J656" s="445" t="s">
        <v>27</v>
      </c>
      <c r="K656" s="557" t="s">
        <v>27</v>
      </c>
    </row>
    <row r="657" spans="1:11">
      <c r="A657" s="563" t="s">
        <v>227</v>
      </c>
      <c r="B657" s="454" t="s">
        <v>267</v>
      </c>
      <c r="C657" s="454">
        <v>2023293</v>
      </c>
      <c r="D657" s="455">
        <v>42129</v>
      </c>
      <c r="E657" s="454">
        <v>718990</v>
      </c>
      <c r="F657" s="454" t="s">
        <v>241</v>
      </c>
      <c r="G657" s="454" t="s">
        <v>31</v>
      </c>
      <c r="H657" s="445" t="s">
        <v>27</v>
      </c>
      <c r="I657" s="445" t="s">
        <v>27</v>
      </c>
      <c r="J657" s="445" t="s">
        <v>27</v>
      </c>
      <c r="K657" s="557" t="s">
        <v>27</v>
      </c>
    </row>
    <row r="658" spans="1:11">
      <c r="A658" s="563" t="s">
        <v>227</v>
      </c>
      <c r="B658" s="454" t="s">
        <v>267</v>
      </c>
      <c r="C658" s="454">
        <v>2023294</v>
      </c>
      <c r="D658" s="455">
        <v>42129</v>
      </c>
      <c r="E658" s="454">
        <v>718990</v>
      </c>
      <c r="F658" s="454" t="s">
        <v>241</v>
      </c>
      <c r="G658" s="454" t="s">
        <v>31</v>
      </c>
      <c r="H658" s="445" t="s">
        <v>27</v>
      </c>
      <c r="I658" s="445" t="s">
        <v>27</v>
      </c>
      <c r="J658" s="445" t="s">
        <v>27</v>
      </c>
      <c r="K658" s="557" t="s">
        <v>27</v>
      </c>
    </row>
    <row r="659" spans="1:11">
      <c r="A659" s="563" t="s">
        <v>227</v>
      </c>
      <c r="B659" s="454" t="s">
        <v>38</v>
      </c>
      <c r="C659" s="454">
        <v>2023295</v>
      </c>
      <c r="D659" s="455">
        <v>42129</v>
      </c>
      <c r="E659" s="454">
        <v>1054033</v>
      </c>
      <c r="F659" s="454" t="s">
        <v>256</v>
      </c>
      <c r="G659" s="454" t="s">
        <v>31</v>
      </c>
      <c r="H659" s="445" t="s">
        <v>27</v>
      </c>
      <c r="I659" s="445" t="s">
        <v>27</v>
      </c>
      <c r="J659" s="445" t="s">
        <v>27</v>
      </c>
      <c r="K659" s="557" t="s">
        <v>27</v>
      </c>
    </row>
    <row r="660" spans="1:11">
      <c r="A660" s="563" t="s">
        <v>227</v>
      </c>
      <c r="B660" s="454" t="s">
        <v>38</v>
      </c>
      <c r="C660" s="454">
        <v>2023296</v>
      </c>
      <c r="D660" s="455">
        <v>42129</v>
      </c>
      <c r="E660" s="454">
        <v>1054033</v>
      </c>
      <c r="F660" s="454" t="s">
        <v>256</v>
      </c>
      <c r="G660" s="454" t="s">
        <v>31</v>
      </c>
      <c r="H660" s="445" t="s">
        <v>27</v>
      </c>
      <c r="I660" s="445" t="s">
        <v>27</v>
      </c>
      <c r="J660" s="445" t="s">
        <v>27</v>
      </c>
      <c r="K660" s="557" t="s">
        <v>27</v>
      </c>
    </row>
    <row r="661" spans="1:11">
      <c r="A661" s="563" t="s">
        <v>227</v>
      </c>
      <c r="B661" s="454" t="s">
        <v>38</v>
      </c>
      <c r="C661" s="454">
        <v>2023297</v>
      </c>
      <c r="D661" s="455">
        <v>42129</v>
      </c>
      <c r="E661" s="454">
        <v>1054033</v>
      </c>
      <c r="F661" s="454" t="s">
        <v>256</v>
      </c>
      <c r="G661" s="454" t="s">
        <v>31</v>
      </c>
      <c r="H661" s="445" t="s">
        <v>27</v>
      </c>
      <c r="I661" s="445" t="s">
        <v>27</v>
      </c>
      <c r="J661" s="445" t="s">
        <v>27</v>
      </c>
      <c r="K661" s="557" t="s">
        <v>27</v>
      </c>
    </row>
    <row r="662" spans="1:11">
      <c r="A662" s="563" t="s">
        <v>227</v>
      </c>
      <c r="B662" s="454" t="s">
        <v>38</v>
      </c>
      <c r="C662" s="454">
        <v>2023298</v>
      </c>
      <c r="D662" s="455">
        <v>42129</v>
      </c>
      <c r="E662" s="454">
        <v>1054033</v>
      </c>
      <c r="F662" s="454" t="s">
        <v>256</v>
      </c>
      <c r="G662" s="454" t="s">
        <v>31</v>
      </c>
      <c r="H662" s="445" t="s">
        <v>27</v>
      </c>
      <c r="I662" s="445" t="s">
        <v>27</v>
      </c>
      <c r="J662" s="445" t="s">
        <v>27</v>
      </c>
      <c r="K662" s="557" t="s">
        <v>27</v>
      </c>
    </row>
    <row r="663" spans="1:11">
      <c r="A663" s="563" t="s">
        <v>227</v>
      </c>
      <c r="B663" s="454" t="s">
        <v>38</v>
      </c>
      <c r="C663" s="454">
        <v>2023299</v>
      </c>
      <c r="D663" s="455">
        <v>42129</v>
      </c>
      <c r="E663" s="454">
        <v>1054033</v>
      </c>
      <c r="F663" s="454" t="s">
        <v>256</v>
      </c>
      <c r="G663" s="454" t="s">
        <v>31</v>
      </c>
      <c r="H663" s="445" t="s">
        <v>27</v>
      </c>
      <c r="I663" s="445" t="s">
        <v>27</v>
      </c>
      <c r="J663" s="445" t="s">
        <v>27</v>
      </c>
      <c r="K663" s="557" t="s">
        <v>27</v>
      </c>
    </row>
    <row r="664" spans="1:11">
      <c r="A664" s="563" t="s">
        <v>227</v>
      </c>
      <c r="B664" s="454" t="s">
        <v>267</v>
      </c>
      <c r="C664" s="454">
        <v>2023300</v>
      </c>
      <c r="D664" s="455">
        <v>42129</v>
      </c>
      <c r="E664" s="454">
        <v>1054033</v>
      </c>
      <c r="F664" s="454" t="s">
        <v>270</v>
      </c>
      <c r="G664" s="454" t="s">
        <v>31</v>
      </c>
      <c r="H664" s="445" t="s">
        <v>27</v>
      </c>
      <c r="I664" s="445" t="s">
        <v>27</v>
      </c>
      <c r="J664" s="445" t="s">
        <v>27</v>
      </c>
      <c r="K664" s="557" t="s">
        <v>27</v>
      </c>
    </row>
    <row r="665" spans="1:11">
      <c r="A665" s="563" t="s">
        <v>227</v>
      </c>
      <c r="B665" s="454" t="s">
        <v>38</v>
      </c>
      <c r="C665" s="454">
        <v>2023301</v>
      </c>
      <c r="D665" s="455">
        <v>42129</v>
      </c>
      <c r="E665" s="454">
        <v>1054033</v>
      </c>
      <c r="F665" s="454" t="s">
        <v>270</v>
      </c>
      <c r="G665" s="454" t="s">
        <v>31</v>
      </c>
      <c r="H665" s="445" t="s">
        <v>27</v>
      </c>
      <c r="I665" s="445" t="s">
        <v>27</v>
      </c>
      <c r="J665" s="445" t="s">
        <v>27</v>
      </c>
      <c r="K665" s="557" t="s">
        <v>27</v>
      </c>
    </row>
    <row r="666" spans="1:11">
      <c r="A666" s="563" t="s">
        <v>227</v>
      </c>
      <c r="B666" s="454" t="s">
        <v>40</v>
      </c>
      <c r="C666" s="454">
        <v>2023302</v>
      </c>
      <c r="D666" s="455">
        <v>42129</v>
      </c>
      <c r="E666" s="454">
        <v>1054033</v>
      </c>
      <c r="F666" s="454" t="s">
        <v>270</v>
      </c>
      <c r="G666" s="454" t="s">
        <v>31</v>
      </c>
      <c r="H666" s="445" t="s">
        <v>27</v>
      </c>
      <c r="I666" s="445" t="s">
        <v>27</v>
      </c>
      <c r="J666" s="445" t="s">
        <v>27</v>
      </c>
      <c r="K666" s="557" t="s">
        <v>27</v>
      </c>
    </row>
    <row r="667" spans="1:11">
      <c r="A667" s="563" t="s">
        <v>227</v>
      </c>
      <c r="B667" s="454" t="s">
        <v>266</v>
      </c>
      <c r="C667" s="454">
        <v>2023303</v>
      </c>
      <c r="D667" s="455">
        <v>42129</v>
      </c>
      <c r="E667" s="454">
        <v>1054033</v>
      </c>
      <c r="F667" s="454" t="s">
        <v>270</v>
      </c>
      <c r="G667" s="454" t="s">
        <v>31</v>
      </c>
      <c r="H667" s="445" t="s">
        <v>27</v>
      </c>
      <c r="I667" s="445" t="s">
        <v>27</v>
      </c>
      <c r="J667" s="445" t="s">
        <v>27</v>
      </c>
      <c r="K667" s="557" t="s">
        <v>27</v>
      </c>
    </row>
    <row r="668" spans="1:11">
      <c r="A668" s="563" t="s">
        <v>227</v>
      </c>
      <c r="B668" s="454" t="s">
        <v>267</v>
      </c>
      <c r="C668" s="454">
        <v>2023304</v>
      </c>
      <c r="D668" s="455">
        <v>42129</v>
      </c>
      <c r="E668" s="454">
        <v>1054033</v>
      </c>
      <c r="F668" s="454" t="s">
        <v>270</v>
      </c>
      <c r="G668" s="454" t="s">
        <v>31</v>
      </c>
      <c r="H668" s="445" t="s">
        <v>27</v>
      </c>
      <c r="I668" s="445" t="s">
        <v>27</v>
      </c>
      <c r="J668" s="445" t="s">
        <v>27</v>
      </c>
      <c r="K668" s="557" t="s">
        <v>27</v>
      </c>
    </row>
    <row r="669" spans="1:11">
      <c r="A669" s="563" t="s">
        <v>227</v>
      </c>
      <c r="B669" s="454" t="s">
        <v>209</v>
      </c>
      <c r="C669" s="454">
        <v>2023305</v>
      </c>
      <c r="D669" s="455">
        <v>42129</v>
      </c>
      <c r="E669" s="454">
        <v>1054033</v>
      </c>
      <c r="F669" s="454" t="s">
        <v>270</v>
      </c>
      <c r="G669" s="454" t="s">
        <v>31</v>
      </c>
      <c r="H669" s="445" t="s">
        <v>27</v>
      </c>
      <c r="I669" s="445" t="s">
        <v>27</v>
      </c>
      <c r="J669" s="445" t="s">
        <v>27</v>
      </c>
      <c r="K669" s="557" t="s">
        <v>27</v>
      </c>
    </row>
    <row r="670" spans="1:11">
      <c r="A670" s="563" t="s">
        <v>227</v>
      </c>
      <c r="B670" s="454" t="s">
        <v>209</v>
      </c>
      <c r="C670" s="454">
        <v>2023306</v>
      </c>
      <c r="D670" s="455">
        <v>42129</v>
      </c>
      <c r="E670" s="454">
        <v>1054033</v>
      </c>
      <c r="F670" s="454" t="s">
        <v>270</v>
      </c>
      <c r="G670" s="454" t="s">
        <v>31</v>
      </c>
      <c r="H670" s="445" t="s">
        <v>27</v>
      </c>
      <c r="I670" s="445" t="s">
        <v>27</v>
      </c>
      <c r="J670" s="445" t="s">
        <v>27</v>
      </c>
      <c r="K670" s="557" t="s">
        <v>27</v>
      </c>
    </row>
    <row r="671" spans="1:11">
      <c r="A671" s="563" t="s">
        <v>227</v>
      </c>
      <c r="B671" s="454" t="s">
        <v>209</v>
      </c>
      <c r="C671" s="454">
        <v>2023307</v>
      </c>
      <c r="D671" s="455">
        <v>42129</v>
      </c>
      <c r="E671" s="454">
        <v>1054033</v>
      </c>
      <c r="F671" s="454" t="s">
        <v>270</v>
      </c>
      <c r="G671" s="454" t="s">
        <v>31</v>
      </c>
      <c r="H671" s="445" t="s">
        <v>27</v>
      </c>
      <c r="I671" s="445" t="s">
        <v>27</v>
      </c>
      <c r="J671" s="445" t="s">
        <v>27</v>
      </c>
      <c r="K671" s="557" t="s">
        <v>27</v>
      </c>
    </row>
    <row r="672" spans="1:11">
      <c r="A672" s="563" t="s">
        <v>227</v>
      </c>
      <c r="B672" s="454" t="s">
        <v>209</v>
      </c>
      <c r="C672" s="454">
        <v>2023308</v>
      </c>
      <c r="D672" s="455">
        <v>42129</v>
      </c>
      <c r="E672" s="454">
        <v>1054033</v>
      </c>
      <c r="F672" s="454" t="s">
        <v>270</v>
      </c>
      <c r="G672" s="454" t="s">
        <v>31</v>
      </c>
      <c r="H672" s="445" t="s">
        <v>27</v>
      </c>
      <c r="I672" s="445" t="s">
        <v>27</v>
      </c>
      <c r="J672" s="445" t="s">
        <v>27</v>
      </c>
      <c r="K672" s="557" t="s">
        <v>27</v>
      </c>
    </row>
    <row r="673" spans="1:11">
      <c r="A673" s="563" t="s">
        <v>227</v>
      </c>
      <c r="B673" s="454" t="s">
        <v>209</v>
      </c>
      <c r="C673" s="454">
        <v>2023309</v>
      </c>
      <c r="D673" s="455">
        <v>42129</v>
      </c>
      <c r="E673" s="454">
        <v>1054033</v>
      </c>
      <c r="F673" s="454" t="s">
        <v>270</v>
      </c>
      <c r="G673" s="454" t="s">
        <v>31</v>
      </c>
      <c r="H673" s="445" t="s">
        <v>27</v>
      </c>
      <c r="I673" s="445" t="s">
        <v>27</v>
      </c>
      <c r="J673" s="445" t="s">
        <v>27</v>
      </c>
      <c r="K673" s="557" t="s">
        <v>27</v>
      </c>
    </row>
    <row r="674" spans="1:11">
      <c r="A674" s="563" t="s">
        <v>227</v>
      </c>
      <c r="B674" s="454" t="s">
        <v>209</v>
      </c>
      <c r="C674" s="454">
        <v>2023310</v>
      </c>
      <c r="D674" s="455">
        <v>42129</v>
      </c>
      <c r="E674" s="454">
        <v>1054033</v>
      </c>
      <c r="F674" s="454" t="s">
        <v>270</v>
      </c>
      <c r="G674" s="454" t="s">
        <v>31</v>
      </c>
      <c r="H674" s="445" t="s">
        <v>27</v>
      </c>
      <c r="I674" s="445" t="s">
        <v>27</v>
      </c>
      <c r="J674" s="445" t="s">
        <v>27</v>
      </c>
      <c r="K674" s="557" t="s">
        <v>27</v>
      </c>
    </row>
    <row r="675" spans="1:11">
      <c r="A675" s="563" t="s">
        <v>227</v>
      </c>
      <c r="B675" s="454" t="s">
        <v>209</v>
      </c>
      <c r="C675" s="454">
        <v>2023311</v>
      </c>
      <c r="D675" s="455">
        <v>42129</v>
      </c>
      <c r="E675" s="454">
        <v>1054033</v>
      </c>
      <c r="F675" s="454" t="s">
        <v>270</v>
      </c>
      <c r="G675" s="454" t="s">
        <v>31</v>
      </c>
      <c r="H675" s="445" t="s">
        <v>27</v>
      </c>
      <c r="I675" s="445" t="s">
        <v>27</v>
      </c>
      <c r="J675" s="445" t="s">
        <v>27</v>
      </c>
      <c r="K675" s="557" t="s">
        <v>27</v>
      </c>
    </row>
    <row r="676" spans="1:11">
      <c r="A676" s="563" t="s">
        <v>227</v>
      </c>
      <c r="B676" s="454" t="s">
        <v>209</v>
      </c>
      <c r="C676" s="454">
        <v>2023312</v>
      </c>
      <c r="D676" s="455">
        <v>42129</v>
      </c>
      <c r="E676" s="454">
        <v>1054033</v>
      </c>
      <c r="F676" s="454" t="s">
        <v>270</v>
      </c>
      <c r="G676" s="454" t="s">
        <v>31</v>
      </c>
      <c r="H676" s="445" t="s">
        <v>27</v>
      </c>
      <c r="I676" s="445" t="s">
        <v>27</v>
      </c>
      <c r="J676" s="445" t="s">
        <v>27</v>
      </c>
      <c r="K676" s="557" t="s">
        <v>27</v>
      </c>
    </row>
    <row r="677" spans="1:11">
      <c r="A677" s="563" t="s">
        <v>227</v>
      </c>
      <c r="B677" s="454" t="s">
        <v>38</v>
      </c>
      <c r="C677" s="454">
        <v>2023317</v>
      </c>
      <c r="D677" s="455">
        <v>42129</v>
      </c>
      <c r="E677" s="454">
        <v>2166281</v>
      </c>
      <c r="F677" s="454" t="s">
        <v>271</v>
      </c>
      <c r="G677" s="454" t="s">
        <v>31</v>
      </c>
      <c r="H677" s="445" t="s">
        <v>27</v>
      </c>
      <c r="I677" s="445" t="s">
        <v>27</v>
      </c>
      <c r="J677" s="445" t="s">
        <v>27</v>
      </c>
      <c r="K677" s="557" t="s">
        <v>27</v>
      </c>
    </row>
    <row r="678" spans="1:11">
      <c r="A678" s="563" t="s">
        <v>227</v>
      </c>
      <c r="B678" s="454" t="s">
        <v>40</v>
      </c>
      <c r="C678" s="454">
        <v>2023318</v>
      </c>
      <c r="D678" s="455">
        <v>42129</v>
      </c>
      <c r="E678" s="454">
        <v>2166281</v>
      </c>
      <c r="F678" s="454" t="s">
        <v>271</v>
      </c>
      <c r="G678" s="454" t="s">
        <v>31</v>
      </c>
      <c r="H678" s="445" t="s">
        <v>27</v>
      </c>
      <c r="I678" s="445" t="s">
        <v>27</v>
      </c>
      <c r="J678" s="445" t="s">
        <v>27</v>
      </c>
      <c r="K678" s="557" t="s">
        <v>27</v>
      </c>
    </row>
    <row r="679" spans="1:11">
      <c r="A679" s="563" t="s">
        <v>227</v>
      </c>
      <c r="B679" s="454" t="s">
        <v>267</v>
      </c>
      <c r="C679" s="454">
        <v>2023319</v>
      </c>
      <c r="D679" s="455">
        <v>42129</v>
      </c>
      <c r="E679" s="454">
        <v>2166281</v>
      </c>
      <c r="F679" s="454" t="s">
        <v>271</v>
      </c>
      <c r="G679" s="454" t="s">
        <v>31</v>
      </c>
      <c r="H679" s="445" t="s">
        <v>27</v>
      </c>
      <c r="I679" s="445" t="s">
        <v>27</v>
      </c>
      <c r="J679" s="445" t="s">
        <v>27</v>
      </c>
      <c r="K679" s="557" t="s">
        <v>27</v>
      </c>
    </row>
    <row r="680" spans="1:11">
      <c r="A680" s="563" t="s">
        <v>227</v>
      </c>
      <c r="B680" s="454" t="s">
        <v>174</v>
      </c>
      <c r="C680" s="454">
        <v>2023320</v>
      </c>
      <c r="D680" s="455">
        <v>42129</v>
      </c>
      <c r="E680" s="454">
        <v>2166281</v>
      </c>
      <c r="F680" s="454" t="s">
        <v>271</v>
      </c>
      <c r="G680" s="454" t="s">
        <v>31</v>
      </c>
      <c r="H680" s="445" t="s">
        <v>27</v>
      </c>
      <c r="I680" s="445" t="s">
        <v>27</v>
      </c>
      <c r="J680" s="445" t="s">
        <v>27</v>
      </c>
      <c r="K680" s="557" t="s">
        <v>27</v>
      </c>
    </row>
    <row r="681" spans="1:11">
      <c r="A681" s="563" t="s">
        <v>227</v>
      </c>
      <c r="B681" s="454" t="s">
        <v>266</v>
      </c>
      <c r="C681" s="454">
        <v>2023321</v>
      </c>
      <c r="D681" s="455">
        <v>42129</v>
      </c>
      <c r="E681" s="454">
        <v>2166281</v>
      </c>
      <c r="F681" s="454" t="s">
        <v>271</v>
      </c>
      <c r="G681" s="454" t="s">
        <v>31</v>
      </c>
      <c r="H681" s="445" t="s">
        <v>27</v>
      </c>
      <c r="I681" s="445" t="s">
        <v>27</v>
      </c>
      <c r="J681" s="445" t="s">
        <v>27</v>
      </c>
      <c r="K681" s="557" t="s">
        <v>27</v>
      </c>
    </row>
    <row r="682" spans="1:11">
      <c r="A682" s="563" t="s">
        <v>227</v>
      </c>
      <c r="B682" s="454" t="s">
        <v>272</v>
      </c>
      <c r="C682" s="454">
        <v>2023322</v>
      </c>
      <c r="D682" s="455">
        <v>42129</v>
      </c>
      <c r="E682" s="454">
        <v>2166281</v>
      </c>
      <c r="F682" s="454" t="s">
        <v>271</v>
      </c>
      <c r="G682" s="454" t="s">
        <v>31</v>
      </c>
      <c r="H682" s="445" t="s">
        <v>27</v>
      </c>
      <c r="I682" s="445" t="s">
        <v>27</v>
      </c>
      <c r="J682" s="445" t="s">
        <v>27</v>
      </c>
      <c r="K682" s="557" t="s">
        <v>27</v>
      </c>
    </row>
    <row r="683" spans="1:11">
      <c r="A683" s="563" t="s">
        <v>227</v>
      </c>
      <c r="B683" s="454" t="s">
        <v>38</v>
      </c>
      <c r="C683" s="454">
        <v>2023323</v>
      </c>
      <c r="D683" s="455">
        <v>42129</v>
      </c>
      <c r="E683" s="454">
        <v>2166281</v>
      </c>
      <c r="F683" s="454" t="s">
        <v>271</v>
      </c>
      <c r="G683" s="454" t="s">
        <v>31</v>
      </c>
      <c r="H683" s="445" t="s">
        <v>27</v>
      </c>
      <c r="I683" s="445" t="s">
        <v>27</v>
      </c>
      <c r="J683" s="445" t="s">
        <v>27</v>
      </c>
      <c r="K683" s="557" t="s">
        <v>27</v>
      </c>
    </row>
    <row r="684" spans="1:11">
      <c r="A684" s="563" t="s">
        <v>227</v>
      </c>
      <c r="B684" s="454" t="s">
        <v>209</v>
      </c>
      <c r="C684" s="454">
        <v>2023324</v>
      </c>
      <c r="D684" s="455">
        <v>42129</v>
      </c>
      <c r="E684" s="454">
        <v>2166281</v>
      </c>
      <c r="F684" s="454" t="s">
        <v>271</v>
      </c>
      <c r="G684" s="454" t="s">
        <v>31</v>
      </c>
      <c r="H684" s="445" t="s">
        <v>27</v>
      </c>
      <c r="I684" s="445" t="s">
        <v>27</v>
      </c>
      <c r="J684" s="445" t="s">
        <v>27</v>
      </c>
      <c r="K684" s="557" t="s">
        <v>27</v>
      </c>
    </row>
    <row r="685" spans="1:11">
      <c r="A685" s="563" t="s">
        <v>227</v>
      </c>
      <c r="B685" s="454" t="s">
        <v>209</v>
      </c>
      <c r="C685" s="454">
        <v>2023325</v>
      </c>
      <c r="D685" s="455">
        <v>42129</v>
      </c>
      <c r="E685" s="454">
        <v>2166281</v>
      </c>
      <c r="F685" s="454" t="s">
        <v>271</v>
      </c>
      <c r="G685" s="454" t="s">
        <v>31</v>
      </c>
      <c r="H685" s="445" t="s">
        <v>27</v>
      </c>
      <c r="I685" s="445" t="s">
        <v>27</v>
      </c>
      <c r="J685" s="445" t="s">
        <v>27</v>
      </c>
      <c r="K685" s="557" t="s">
        <v>27</v>
      </c>
    </row>
    <row r="686" spans="1:11">
      <c r="A686" s="563" t="s">
        <v>227</v>
      </c>
      <c r="B686" s="454" t="s">
        <v>209</v>
      </c>
      <c r="C686" s="454">
        <v>2023326</v>
      </c>
      <c r="D686" s="455">
        <v>42129</v>
      </c>
      <c r="E686" s="454">
        <v>2166281</v>
      </c>
      <c r="F686" s="454" t="s">
        <v>271</v>
      </c>
      <c r="G686" s="454" t="s">
        <v>31</v>
      </c>
      <c r="H686" s="445" t="s">
        <v>27</v>
      </c>
      <c r="I686" s="445" t="s">
        <v>27</v>
      </c>
      <c r="J686" s="445" t="s">
        <v>27</v>
      </c>
      <c r="K686" s="557" t="s">
        <v>27</v>
      </c>
    </row>
    <row r="687" spans="1:11">
      <c r="A687" s="563" t="s">
        <v>227</v>
      </c>
      <c r="B687" s="454" t="s">
        <v>209</v>
      </c>
      <c r="C687" s="454">
        <v>2023327</v>
      </c>
      <c r="D687" s="455">
        <v>42129</v>
      </c>
      <c r="E687" s="454">
        <v>2166281</v>
      </c>
      <c r="F687" s="454" t="s">
        <v>271</v>
      </c>
      <c r="G687" s="454" t="s">
        <v>31</v>
      </c>
      <c r="H687" s="445" t="s">
        <v>27</v>
      </c>
      <c r="I687" s="445" t="s">
        <v>27</v>
      </c>
      <c r="J687" s="445" t="s">
        <v>27</v>
      </c>
      <c r="K687" s="557" t="s">
        <v>27</v>
      </c>
    </row>
    <row r="688" spans="1:11">
      <c r="A688" s="563" t="s">
        <v>227</v>
      </c>
      <c r="B688" s="454" t="s">
        <v>273</v>
      </c>
      <c r="C688" s="454">
        <v>2023330</v>
      </c>
      <c r="D688" s="455">
        <v>42129</v>
      </c>
      <c r="E688" s="454">
        <v>427013</v>
      </c>
      <c r="F688" s="454" t="s">
        <v>249</v>
      </c>
      <c r="G688" s="454" t="s">
        <v>31</v>
      </c>
      <c r="H688" s="445" t="s">
        <v>27</v>
      </c>
      <c r="I688" s="445" t="s">
        <v>27</v>
      </c>
      <c r="J688" s="445" t="s">
        <v>27</v>
      </c>
      <c r="K688" s="557" t="s">
        <v>27</v>
      </c>
    </row>
    <row r="689" spans="1:11">
      <c r="A689" s="563" t="s">
        <v>227</v>
      </c>
      <c r="B689" s="454" t="s">
        <v>274</v>
      </c>
      <c r="C689" s="454">
        <v>2023331</v>
      </c>
      <c r="D689" s="455">
        <v>42129</v>
      </c>
      <c r="E689" s="454">
        <v>427013</v>
      </c>
      <c r="F689" s="454" t="s">
        <v>249</v>
      </c>
      <c r="G689" s="454" t="s">
        <v>31</v>
      </c>
      <c r="H689" s="445" t="s">
        <v>27</v>
      </c>
      <c r="I689" s="445" t="s">
        <v>27</v>
      </c>
      <c r="J689" s="445" t="s">
        <v>27</v>
      </c>
      <c r="K689" s="557" t="s">
        <v>27</v>
      </c>
    </row>
    <row r="690" spans="1:11">
      <c r="A690" s="563" t="s">
        <v>227</v>
      </c>
      <c r="B690" s="454" t="s">
        <v>275</v>
      </c>
      <c r="C690" s="454">
        <v>2023332</v>
      </c>
      <c r="D690" s="455">
        <v>42129</v>
      </c>
      <c r="E690" s="454">
        <v>427013</v>
      </c>
      <c r="F690" s="454" t="s">
        <v>249</v>
      </c>
      <c r="G690" s="454" t="s">
        <v>31</v>
      </c>
      <c r="H690" s="445" t="s">
        <v>27</v>
      </c>
      <c r="I690" s="445" t="s">
        <v>27</v>
      </c>
      <c r="J690" s="445" t="s">
        <v>27</v>
      </c>
      <c r="K690" s="557" t="s">
        <v>27</v>
      </c>
    </row>
    <row r="691" spans="1:11">
      <c r="A691" s="563" t="s">
        <v>227</v>
      </c>
      <c r="B691" s="454" t="s">
        <v>209</v>
      </c>
      <c r="C691" s="454">
        <v>2023336</v>
      </c>
      <c r="D691" s="455">
        <v>42129</v>
      </c>
      <c r="E691" s="454">
        <v>427013</v>
      </c>
      <c r="F691" s="454" t="s">
        <v>249</v>
      </c>
      <c r="G691" s="454" t="s">
        <v>31</v>
      </c>
      <c r="H691" s="445" t="s">
        <v>27</v>
      </c>
      <c r="I691" s="445" t="s">
        <v>27</v>
      </c>
      <c r="J691" s="445" t="s">
        <v>27</v>
      </c>
      <c r="K691" s="557" t="s">
        <v>27</v>
      </c>
    </row>
    <row r="692" spans="1:11">
      <c r="A692" s="563" t="s">
        <v>227</v>
      </c>
      <c r="B692" s="454" t="s">
        <v>209</v>
      </c>
      <c r="C692" s="454">
        <v>2023337</v>
      </c>
      <c r="D692" s="455">
        <v>42129</v>
      </c>
      <c r="E692" s="454">
        <v>427013</v>
      </c>
      <c r="F692" s="454" t="s">
        <v>249</v>
      </c>
      <c r="G692" s="454" t="s">
        <v>31</v>
      </c>
      <c r="H692" s="445" t="s">
        <v>27</v>
      </c>
      <c r="I692" s="445" t="s">
        <v>27</v>
      </c>
      <c r="J692" s="445" t="s">
        <v>27</v>
      </c>
      <c r="K692" s="557" t="s">
        <v>27</v>
      </c>
    </row>
    <row r="693" spans="1:11">
      <c r="A693" s="563" t="s">
        <v>227</v>
      </c>
      <c r="B693" s="454" t="s">
        <v>276</v>
      </c>
      <c r="C693" s="454">
        <v>2023338</v>
      </c>
      <c r="D693" s="455">
        <v>42129</v>
      </c>
      <c r="E693" s="454">
        <v>427013</v>
      </c>
      <c r="F693" s="454" t="s">
        <v>249</v>
      </c>
      <c r="G693" s="454" t="s">
        <v>31</v>
      </c>
      <c r="H693" s="445" t="s">
        <v>27</v>
      </c>
      <c r="I693" s="445" t="s">
        <v>27</v>
      </c>
      <c r="J693" s="445" t="s">
        <v>27</v>
      </c>
      <c r="K693" s="557" t="s">
        <v>27</v>
      </c>
    </row>
    <row r="694" spans="1:11">
      <c r="A694" s="563" t="s">
        <v>227</v>
      </c>
      <c r="B694" s="454" t="s">
        <v>88</v>
      </c>
      <c r="C694" s="454">
        <v>2023339</v>
      </c>
      <c r="D694" s="455">
        <v>42129</v>
      </c>
      <c r="E694" s="454">
        <v>427013</v>
      </c>
      <c r="F694" s="454" t="s">
        <v>249</v>
      </c>
      <c r="G694" s="454" t="s">
        <v>31</v>
      </c>
      <c r="H694" s="445" t="s">
        <v>27</v>
      </c>
      <c r="I694" s="445" t="s">
        <v>27</v>
      </c>
      <c r="J694" s="445" t="s">
        <v>27</v>
      </c>
      <c r="K694" s="557" t="s">
        <v>27</v>
      </c>
    </row>
    <row r="695" spans="1:11">
      <c r="A695" s="563" t="s">
        <v>227</v>
      </c>
      <c r="B695" s="454" t="s">
        <v>209</v>
      </c>
      <c r="C695" s="454">
        <v>2023341</v>
      </c>
      <c r="D695" s="455">
        <v>42129</v>
      </c>
      <c r="E695" s="454">
        <v>427013</v>
      </c>
      <c r="F695" s="454" t="s">
        <v>249</v>
      </c>
      <c r="G695" s="454" t="s">
        <v>31</v>
      </c>
      <c r="H695" s="445" t="s">
        <v>27</v>
      </c>
      <c r="I695" s="445" t="s">
        <v>27</v>
      </c>
      <c r="J695" s="445" t="s">
        <v>27</v>
      </c>
      <c r="K695" s="557" t="s">
        <v>27</v>
      </c>
    </row>
    <row r="696" spans="1:11">
      <c r="A696" s="563" t="s">
        <v>227</v>
      </c>
      <c r="B696" s="454" t="s">
        <v>209</v>
      </c>
      <c r="C696" s="454">
        <v>2023342</v>
      </c>
      <c r="D696" s="455">
        <v>42129</v>
      </c>
      <c r="E696" s="454">
        <v>427013</v>
      </c>
      <c r="F696" s="454" t="s">
        <v>249</v>
      </c>
      <c r="G696" s="454" t="s">
        <v>31</v>
      </c>
      <c r="H696" s="445" t="s">
        <v>27</v>
      </c>
      <c r="I696" s="445" t="s">
        <v>27</v>
      </c>
      <c r="J696" s="445" t="s">
        <v>27</v>
      </c>
      <c r="K696" s="557" t="s">
        <v>27</v>
      </c>
    </row>
    <row r="697" spans="1:11">
      <c r="A697" s="563" t="s">
        <v>227</v>
      </c>
      <c r="B697" s="454" t="s">
        <v>56</v>
      </c>
      <c r="C697" s="454">
        <v>2023345</v>
      </c>
      <c r="D697" s="455">
        <v>42129</v>
      </c>
      <c r="E697" s="454">
        <v>427013</v>
      </c>
      <c r="F697" s="454" t="s">
        <v>249</v>
      </c>
      <c r="G697" s="454" t="s">
        <v>31</v>
      </c>
      <c r="H697" s="445" t="s">
        <v>27</v>
      </c>
      <c r="I697" s="445" t="s">
        <v>27</v>
      </c>
      <c r="J697" s="445" t="s">
        <v>27</v>
      </c>
      <c r="K697" s="557" t="s">
        <v>27</v>
      </c>
    </row>
    <row r="698" spans="1:11">
      <c r="A698" s="563" t="s">
        <v>227</v>
      </c>
      <c r="B698" s="454" t="s">
        <v>209</v>
      </c>
      <c r="C698" s="454">
        <v>2023346</v>
      </c>
      <c r="D698" s="455">
        <v>42129</v>
      </c>
      <c r="E698" s="454">
        <v>427013</v>
      </c>
      <c r="F698" s="454" t="s">
        <v>249</v>
      </c>
      <c r="G698" s="454" t="s">
        <v>31</v>
      </c>
      <c r="H698" s="445" t="s">
        <v>27</v>
      </c>
      <c r="I698" s="445" t="s">
        <v>27</v>
      </c>
      <c r="J698" s="445" t="s">
        <v>27</v>
      </c>
      <c r="K698" s="557" t="s">
        <v>27</v>
      </c>
    </row>
    <row r="699" spans="1:11">
      <c r="A699" s="563" t="s">
        <v>227</v>
      </c>
      <c r="B699" s="454" t="s">
        <v>67</v>
      </c>
      <c r="C699" s="454">
        <v>2023360</v>
      </c>
      <c r="D699" s="455">
        <v>42129</v>
      </c>
      <c r="E699" s="454">
        <v>804000</v>
      </c>
      <c r="F699" s="454" t="s">
        <v>263</v>
      </c>
      <c r="G699" s="454" t="s">
        <v>31</v>
      </c>
      <c r="H699" s="445" t="s">
        <v>27</v>
      </c>
      <c r="I699" s="445" t="s">
        <v>27</v>
      </c>
      <c r="J699" s="445" t="s">
        <v>27</v>
      </c>
      <c r="K699" s="557" t="s">
        <v>27</v>
      </c>
    </row>
    <row r="700" spans="1:11">
      <c r="A700" s="563" t="s">
        <v>227</v>
      </c>
      <c r="B700" s="454" t="s">
        <v>38</v>
      </c>
      <c r="C700" s="454">
        <v>2023362</v>
      </c>
      <c r="D700" s="455">
        <v>42129</v>
      </c>
      <c r="E700" s="454">
        <v>804000</v>
      </c>
      <c r="F700" s="454" t="s">
        <v>263</v>
      </c>
      <c r="G700" s="454" t="s">
        <v>31</v>
      </c>
      <c r="H700" s="445" t="s">
        <v>27</v>
      </c>
      <c r="I700" s="445" t="s">
        <v>27</v>
      </c>
      <c r="J700" s="445" t="s">
        <v>27</v>
      </c>
      <c r="K700" s="557" t="s">
        <v>27</v>
      </c>
    </row>
    <row r="701" spans="1:11">
      <c r="A701" s="563" t="s">
        <v>227</v>
      </c>
      <c r="B701" s="454" t="s">
        <v>38</v>
      </c>
      <c r="C701" s="454">
        <v>2023363</v>
      </c>
      <c r="D701" s="455">
        <v>42129</v>
      </c>
      <c r="E701" s="454">
        <v>5028826</v>
      </c>
      <c r="F701" s="454" t="s">
        <v>262</v>
      </c>
      <c r="G701" s="454" t="s">
        <v>31</v>
      </c>
      <c r="H701" s="445" t="s">
        <v>27</v>
      </c>
      <c r="I701" s="445" t="s">
        <v>27</v>
      </c>
      <c r="J701" s="445" t="s">
        <v>27</v>
      </c>
      <c r="K701" s="557" t="s">
        <v>27</v>
      </c>
    </row>
    <row r="702" spans="1:11">
      <c r="A702" s="563" t="s">
        <v>227</v>
      </c>
      <c r="B702" s="454" t="s">
        <v>38</v>
      </c>
      <c r="C702" s="454">
        <v>2023380</v>
      </c>
      <c r="D702" s="455">
        <v>42129</v>
      </c>
      <c r="E702" s="454">
        <v>1349705</v>
      </c>
      <c r="F702" s="454" t="s">
        <v>270</v>
      </c>
      <c r="G702" s="454" t="s">
        <v>31</v>
      </c>
      <c r="H702" s="445" t="s">
        <v>27</v>
      </c>
      <c r="I702" s="445" t="s">
        <v>27</v>
      </c>
      <c r="J702" s="445" t="s">
        <v>27</v>
      </c>
      <c r="K702" s="557" t="s">
        <v>27</v>
      </c>
    </row>
    <row r="703" spans="1:11">
      <c r="A703" s="563" t="s">
        <v>227</v>
      </c>
      <c r="B703" s="454" t="s">
        <v>38</v>
      </c>
      <c r="C703" s="454">
        <v>2023381</v>
      </c>
      <c r="D703" s="455">
        <v>42129</v>
      </c>
      <c r="E703" s="454">
        <v>1349705</v>
      </c>
      <c r="F703" s="454" t="s">
        <v>270</v>
      </c>
      <c r="G703" s="454" t="s">
        <v>31</v>
      </c>
      <c r="H703" s="445" t="s">
        <v>27</v>
      </c>
      <c r="I703" s="445" t="s">
        <v>27</v>
      </c>
      <c r="J703" s="445" t="s">
        <v>27</v>
      </c>
      <c r="K703" s="557" t="s">
        <v>27</v>
      </c>
    </row>
    <row r="704" spans="1:11">
      <c r="A704" s="563" t="s">
        <v>227</v>
      </c>
      <c r="B704" s="454" t="s">
        <v>209</v>
      </c>
      <c r="C704" s="454">
        <v>2023382</v>
      </c>
      <c r="D704" s="455">
        <v>42129</v>
      </c>
      <c r="E704" s="454">
        <v>1349705</v>
      </c>
      <c r="F704" s="454" t="s">
        <v>270</v>
      </c>
      <c r="G704" s="454" t="s">
        <v>31</v>
      </c>
      <c r="H704" s="445" t="s">
        <v>27</v>
      </c>
      <c r="I704" s="445" t="s">
        <v>27</v>
      </c>
      <c r="J704" s="445" t="s">
        <v>27</v>
      </c>
      <c r="K704" s="557" t="s">
        <v>27</v>
      </c>
    </row>
    <row r="705" spans="1:11">
      <c r="A705" s="563" t="s">
        <v>227</v>
      </c>
      <c r="B705" s="454" t="s">
        <v>209</v>
      </c>
      <c r="C705" s="454">
        <v>2023383</v>
      </c>
      <c r="D705" s="455">
        <v>42129</v>
      </c>
      <c r="E705" s="454">
        <v>1349705</v>
      </c>
      <c r="F705" s="454" t="s">
        <v>270</v>
      </c>
      <c r="G705" s="454" t="s">
        <v>31</v>
      </c>
      <c r="H705" s="445" t="s">
        <v>27</v>
      </c>
      <c r="I705" s="445" t="s">
        <v>27</v>
      </c>
      <c r="J705" s="445" t="s">
        <v>27</v>
      </c>
      <c r="K705" s="557" t="s">
        <v>27</v>
      </c>
    </row>
    <row r="706" spans="1:11">
      <c r="A706" s="563" t="s">
        <v>227</v>
      </c>
      <c r="B706" s="454" t="s">
        <v>209</v>
      </c>
      <c r="C706" s="454">
        <v>2023384</v>
      </c>
      <c r="D706" s="455">
        <v>42129</v>
      </c>
      <c r="E706" s="454">
        <v>1349705</v>
      </c>
      <c r="F706" s="454" t="s">
        <v>270</v>
      </c>
      <c r="G706" s="454" t="s">
        <v>31</v>
      </c>
      <c r="H706" s="445" t="s">
        <v>27</v>
      </c>
      <c r="I706" s="445" t="s">
        <v>27</v>
      </c>
      <c r="J706" s="445" t="s">
        <v>27</v>
      </c>
      <c r="K706" s="557" t="s">
        <v>27</v>
      </c>
    </row>
    <row r="707" spans="1:11">
      <c r="A707" s="563" t="s">
        <v>227</v>
      </c>
      <c r="B707" s="454" t="s">
        <v>209</v>
      </c>
      <c r="C707" s="454">
        <v>2023385</v>
      </c>
      <c r="D707" s="455">
        <v>42129</v>
      </c>
      <c r="E707" s="454">
        <v>1349705</v>
      </c>
      <c r="F707" s="454" t="s">
        <v>270</v>
      </c>
      <c r="G707" s="454" t="s">
        <v>31</v>
      </c>
      <c r="H707" s="445" t="s">
        <v>27</v>
      </c>
      <c r="I707" s="445" t="s">
        <v>27</v>
      </c>
      <c r="J707" s="445" t="s">
        <v>27</v>
      </c>
      <c r="K707" s="557" t="s">
        <v>27</v>
      </c>
    </row>
    <row r="708" spans="1:11">
      <c r="A708" s="563" t="s">
        <v>227</v>
      </c>
      <c r="B708" s="454" t="s">
        <v>209</v>
      </c>
      <c r="C708" s="454">
        <v>2023386</v>
      </c>
      <c r="D708" s="455">
        <v>42129</v>
      </c>
      <c r="E708" s="454">
        <v>1349705</v>
      </c>
      <c r="F708" s="454" t="s">
        <v>270</v>
      </c>
      <c r="G708" s="454" t="s">
        <v>31</v>
      </c>
      <c r="H708" s="445" t="s">
        <v>27</v>
      </c>
      <c r="I708" s="445" t="s">
        <v>27</v>
      </c>
      <c r="J708" s="445" t="s">
        <v>27</v>
      </c>
      <c r="K708" s="557" t="s">
        <v>27</v>
      </c>
    </row>
    <row r="709" spans="1:11">
      <c r="A709" s="563" t="s">
        <v>227</v>
      </c>
      <c r="B709" s="454" t="s">
        <v>209</v>
      </c>
      <c r="C709" s="454">
        <v>2023387</v>
      </c>
      <c r="D709" s="455">
        <v>42129</v>
      </c>
      <c r="E709" s="454">
        <v>1349705</v>
      </c>
      <c r="F709" s="454" t="s">
        <v>270</v>
      </c>
      <c r="G709" s="454" t="s">
        <v>31</v>
      </c>
      <c r="H709" s="445" t="s">
        <v>27</v>
      </c>
      <c r="I709" s="445" t="s">
        <v>27</v>
      </c>
      <c r="J709" s="445" t="s">
        <v>27</v>
      </c>
      <c r="K709" s="557" t="s">
        <v>27</v>
      </c>
    </row>
    <row r="710" spans="1:11">
      <c r="A710" s="563" t="s">
        <v>227</v>
      </c>
      <c r="B710" s="454" t="s">
        <v>135</v>
      </c>
      <c r="C710" s="454">
        <v>2023462</v>
      </c>
      <c r="D710" s="455">
        <v>42235</v>
      </c>
      <c r="E710" s="454">
        <v>1187638</v>
      </c>
      <c r="F710" s="454" t="s">
        <v>277</v>
      </c>
      <c r="G710" s="454" t="s">
        <v>31</v>
      </c>
      <c r="H710" s="445" t="s">
        <v>27</v>
      </c>
      <c r="I710" s="445" t="s">
        <v>27</v>
      </c>
      <c r="J710" s="445" t="s">
        <v>27</v>
      </c>
      <c r="K710" s="557" t="s">
        <v>27</v>
      </c>
    </row>
    <row r="711" spans="1:11">
      <c r="A711" s="563" t="s">
        <v>227</v>
      </c>
      <c r="B711" s="454" t="s">
        <v>278</v>
      </c>
      <c r="C711" s="454">
        <v>2023465</v>
      </c>
      <c r="D711" s="455">
        <v>42235</v>
      </c>
      <c r="E711" s="454">
        <v>853615</v>
      </c>
      <c r="F711" s="454" t="s">
        <v>234</v>
      </c>
      <c r="G711" s="454" t="s">
        <v>31</v>
      </c>
      <c r="H711" s="445" t="s">
        <v>27</v>
      </c>
      <c r="I711" s="445" t="s">
        <v>27</v>
      </c>
      <c r="J711" s="445" t="s">
        <v>27</v>
      </c>
      <c r="K711" s="557" t="s">
        <v>27</v>
      </c>
    </row>
    <row r="712" spans="1:11">
      <c r="A712" s="563" t="s">
        <v>227</v>
      </c>
      <c r="B712" s="454" t="s">
        <v>168</v>
      </c>
      <c r="C712" s="454">
        <v>2023466</v>
      </c>
      <c r="D712" s="455">
        <v>42235</v>
      </c>
      <c r="E712" s="454">
        <v>853615</v>
      </c>
      <c r="F712" s="454" t="s">
        <v>234</v>
      </c>
      <c r="G712" s="454" t="s">
        <v>31</v>
      </c>
      <c r="H712" s="445" t="s">
        <v>27</v>
      </c>
      <c r="I712" s="445" t="s">
        <v>27</v>
      </c>
      <c r="J712" s="445" t="s">
        <v>27</v>
      </c>
      <c r="K712" s="557" t="s">
        <v>27</v>
      </c>
    </row>
    <row r="713" spans="1:11">
      <c r="A713" s="563" t="s">
        <v>227</v>
      </c>
      <c r="B713" s="454" t="s">
        <v>69</v>
      </c>
      <c r="C713" s="454">
        <v>2023467</v>
      </c>
      <c r="D713" s="455">
        <v>42235</v>
      </c>
      <c r="E713" s="454">
        <v>853615</v>
      </c>
      <c r="F713" s="454" t="s">
        <v>234</v>
      </c>
      <c r="G713" s="454" t="s">
        <v>31</v>
      </c>
      <c r="H713" s="445" t="s">
        <v>27</v>
      </c>
      <c r="I713" s="445" t="s">
        <v>27</v>
      </c>
      <c r="J713" s="445" t="s">
        <v>27</v>
      </c>
      <c r="K713" s="557" t="s">
        <v>27</v>
      </c>
    </row>
    <row r="714" spans="1:11">
      <c r="A714" s="563" t="s">
        <v>227</v>
      </c>
      <c r="B714" s="454" t="s">
        <v>226</v>
      </c>
      <c r="C714" s="454">
        <v>2023468</v>
      </c>
      <c r="D714" s="455">
        <v>42235</v>
      </c>
      <c r="E714" s="454">
        <v>853615</v>
      </c>
      <c r="F714" s="454" t="s">
        <v>234</v>
      </c>
      <c r="G714" s="454" t="s">
        <v>31</v>
      </c>
      <c r="H714" s="445" t="s">
        <v>27</v>
      </c>
      <c r="I714" s="445" t="s">
        <v>27</v>
      </c>
      <c r="J714" s="445" t="s">
        <v>27</v>
      </c>
      <c r="K714" s="557" t="s">
        <v>27</v>
      </c>
    </row>
    <row r="715" spans="1:11">
      <c r="A715" s="563" t="s">
        <v>227</v>
      </c>
      <c r="B715" s="454" t="s">
        <v>168</v>
      </c>
      <c r="C715" s="454">
        <v>2023469</v>
      </c>
      <c r="D715" s="455">
        <v>42235</v>
      </c>
      <c r="E715" s="454">
        <v>853615</v>
      </c>
      <c r="F715" s="454" t="s">
        <v>234</v>
      </c>
      <c r="G715" s="454" t="s">
        <v>31</v>
      </c>
      <c r="H715" s="445" t="s">
        <v>27</v>
      </c>
      <c r="I715" s="445" t="s">
        <v>27</v>
      </c>
      <c r="J715" s="445" t="s">
        <v>27</v>
      </c>
      <c r="K715" s="557" t="s">
        <v>27</v>
      </c>
    </row>
    <row r="716" spans="1:11">
      <c r="A716" s="563" t="s">
        <v>227</v>
      </c>
      <c r="B716" s="454" t="s">
        <v>279</v>
      </c>
      <c r="C716" s="454">
        <v>2023470</v>
      </c>
      <c r="D716" s="455">
        <v>42235</v>
      </c>
      <c r="E716" s="454">
        <v>853615</v>
      </c>
      <c r="F716" s="454" t="s">
        <v>234</v>
      </c>
      <c r="G716" s="454" t="s">
        <v>31</v>
      </c>
      <c r="H716" s="445" t="s">
        <v>27</v>
      </c>
      <c r="I716" s="445" t="s">
        <v>27</v>
      </c>
      <c r="J716" s="445" t="s">
        <v>27</v>
      </c>
      <c r="K716" s="557" t="s">
        <v>27</v>
      </c>
    </row>
    <row r="717" spans="1:11">
      <c r="A717" s="563" t="s">
        <v>227</v>
      </c>
      <c r="B717" s="454" t="s">
        <v>280</v>
      </c>
      <c r="C717" s="454">
        <v>2023471</v>
      </c>
      <c r="D717" s="455">
        <v>42235</v>
      </c>
      <c r="E717" s="454">
        <v>853615</v>
      </c>
      <c r="F717" s="454" t="s">
        <v>234</v>
      </c>
      <c r="G717" s="454" t="s">
        <v>31</v>
      </c>
      <c r="H717" s="445" t="s">
        <v>27</v>
      </c>
      <c r="I717" s="445" t="s">
        <v>27</v>
      </c>
      <c r="J717" s="445" t="s">
        <v>27</v>
      </c>
      <c r="K717" s="557" t="s">
        <v>27</v>
      </c>
    </row>
    <row r="718" spans="1:11">
      <c r="A718" s="563" t="s">
        <v>227</v>
      </c>
      <c r="B718" s="454" t="s">
        <v>67</v>
      </c>
      <c r="C718" s="454">
        <v>2023472</v>
      </c>
      <c r="D718" s="455">
        <v>42235</v>
      </c>
      <c r="E718" s="454">
        <v>853615</v>
      </c>
      <c r="F718" s="454" t="s">
        <v>234</v>
      </c>
      <c r="G718" s="454" t="s">
        <v>31</v>
      </c>
      <c r="H718" s="445" t="s">
        <v>27</v>
      </c>
      <c r="I718" s="445" t="s">
        <v>27</v>
      </c>
      <c r="J718" s="445" t="s">
        <v>27</v>
      </c>
      <c r="K718" s="557" t="s">
        <v>27</v>
      </c>
    </row>
    <row r="719" spans="1:11">
      <c r="A719" s="563" t="s">
        <v>227</v>
      </c>
      <c r="B719" s="454" t="s">
        <v>115</v>
      </c>
      <c r="C719" s="454">
        <v>2023473</v>
      </c>
      <c r="D719" s="455">
        <v>42235</v>
      </c>
      <c r="E719" s="454">
        <v>853615</v>
      </c>
      <c r="F719" s="454" t="s">
        <v>234</v>
      </c>
      <c r="G719" s="454" t="s">
        <v>31</v>
      </c>
      <c r="H719" s="445" t="s">
        <v>27</v>
      </c>
      <c r="I719" s="445" t="s">
        <v>27</v>
      </c>
      <c r="J719" s="445" t="s">
        <v>27</v>
      </c>
      <c r="K719" s="557" t="s">
        <v>27</v>
      </c>
    </row>
    <row r="720" spans="1:11">
      <c r="A720" s="563" t="s">
        <v>227</v>
      </c>
      <c r="B720" s="454" t="s">
        <v>281</v>
      </c>
      <c r="C720" s="454">
        <v>2023474</v>
      </c>
      <c r="D720" s="455">
        <v>42235</v>
      </c>
      <c r="E720" s="454">
        <v>853615</v>
      </c>
      <c r="F720" s="454" t="s">
        <v>234</v>
      </c>
      <c r="G720" s="454" t="s">
        <v>31</v>
      </c>
      <c r="H720" s="445" t="s">
        <v>27</v>
      </c>
      <c r="I720" s="445" t="s">
        <v>27</v>
      </c>
      <c r="J720" s="445" t="s">
        <v>27</v>
      </c>
      <c r="K720" s="557" t="s">
        <v>27</v>
      </c>
    </row>
    <row r="721" spans="1:11">
      <c r="A721" s="563" t="s">
        <v>227</v>
      </c>
      <c r="B721" s="454" t="s">
        <v>228</v>
      </c>
      <c r="C721" s="454">
        <v>2023475</v>
      </c>
      <c r="D721" s="455">
        <v>42235</v>
      </c>
      <c r="E721" s="454">
        <v>853615</v>
      </c>
      <c r="F721" s="454" t="s">
        <v>234</v>
      </c>
      <c r="G721" s="454" t="s">
        <v>31</v>
      </c>
      <c r="H721" s="445" t="s">
        <v>27</v>
      </c>
      <c r="I721" s="445" t="s">
        <v>27</v>
      </c>
      <c r="J721" s="445" t="s">
        <v>27</v>
      </c>
      <c r="K721" s="557" t="s">
        <v>27</v>
      </c>
    </row>
    <row r="722" spans="1:11">
      <c r="A722" s="563" t="s">
        <v>227</v>
      </c>
      <c r="B722" s="454" t="s">
        <v>116</v>
      </c>
      <c r="C722" s="454">
        <v>2023476</v>
      </c>
      <c r="D722" s="455">
        <v>42235</v>
      </c>
      <c r="E722" s="454">
        <v>853615</v>
      </c>
      <c r="F722" s="454" t="s">
        <v>234</v>
      </c>
      <c r="G722" s="454" t="s">
        <v>31</v>
      </c>
      <c r="H722" s="445" t="s">
        <v>27</v>
      </c>
      <c r="I722" s="445" t="s">
        <v>27</v>
      </c>
      <c r="J722" s="445" t="s">
        <v>27</v>
      </c>
      <c r="K722" s="557" t="s">
        <v>27</v>
      </c>
    </row>
    <row r="723" spans="1:11">
      <c r="A723" s="563" t="s">
        <v>227</v>
      </c>
      <c r="B723" s="454" t="s">
        <v>134</v>
      </c>
      <c r="C723" s="454">
        <v>2023477</v>
      </c>
      <c r="D723" s="455">
        <v>42235</v>
      </c>
      <c r="E723" s="454">
        <v>853615</v>
      </c>
      <c r="F723" s="454" t="s">
        <v>234</v>
      </c>
      <c r="G723" s="454" t="s">
        <v>31</v>
      </c>
      <c r="H723" s="445" t="s">
        <v>27</v>
      </c>
      <c r="I723" s="445" t="s">
        <v>27</v>
      </c>
      <c r="J723" s="445" t="s">
        <v>27</v>
      </c>
      <c r="K723" s="557" t="s">
        <v>27</v>
      </c>
    </row>
    <row r="724" spans="1:11">
      <c r="A724" s="563" t="s">
        <v>227</v>
      </c>
      <c r="B724" s="454" t="s">
        <v>282</v>
      </c>
      <c r="C724" s="454">
        <v>2023478</v>
      </c>
      <c r="D724" s="455">
        <v>42235</v>
      </c>
      <c r="E724" s="454">
        <v>853615</v>
      </c>
      <c r="F724" s="454" t="s">
        <v>234</v>
      </c>
      <c r="G724" s="454" t="s">
        <v>31</v>
      </c>
      <c r="H724" s="445" t="s">
        <v>27</v>
      </c>
      <c r="I724" s="445" t="s">
        <v>27</v>
      </c>
      <c r="J724" s="445" t="s">
        <v>27</v>
      </c>
      <c r="K724" s="557" t="s">
        <v>27</v>
      </c>
    </row>
    <row r="725" spans="1:11">
      <c r="A725" s="563" t="s">
        <v>227</v>
      </c>
      <c r="B725" s="454" t="s">
        <v>171</v>
      </c>
      <c r="C725" s="454">
        <v>2023479</v>
      </c>
      <c r="D725" s="455">
        <v>42235</v>
      </c>
      <c r="E725" s="454">
        <v>853615</v>
      </c>
      <c r="F725" s="454" t="s">
        <v>234</v>
      </c>
      <c r="G725" s="454" t="s">
        <v>31</v>
      </c>
      <c r="H725" s="445" t="s">
        <v>27</v>
      </c>
      <c r="I725" s="445" t="s">
        <v>27</v>
      </c>
      <c r="J725" s="445" t="s">
        <v>27</v>
      </c>
      <c r="K725" s="557" t="s">
        <v>27</v>
      </c>
    </row>
    <row r="726" spans="1:11">
      <c r="A726" s="563" t="s">
        <v>227</v>
      </c>
      <c r="B726" s="454" t="s">
        <v>170</v>
      </c>
      <c r="C726" s="454">
        <v>2023480</v>
      </c>
      <c r="D726" s="455">
        <v>42235</v>
      </c>
      <c r="E726" s="454">
        <v>853615</v>
      </c>
      <c r="F726" s="454" t="s">
        <v>234</v>
      </c>
      <c r="G726" s="454" t="s">
        <v>31</v>
      </c>
      <c r="H726" s="445" t="s">
        <v>27</v>
      </c>
      <c r="I726" s="445" t="s">
        <v>27</v>
      </c>
      <c r="J726" s="445" t="s">
        <v>27</v>
      </c>
      <c r="K726" s="557" t="s">
        <v>27</v>
      </c>
    </row>
    <row r="727" spans="1:11">
      <c r="A727" s="563" t="s">
        <v>227</v>
      </c>
      <c r="B727" s="454" t="s">
        <v>283</v>
      </c>
      <c r="C727" s="454">
        <v>2023481</v>
      </c>
      <c r="D727" s="455">
        <v>42235</v>
      </c>
      <c r="E727" s="454">
        <v>853615</v>
      </c>
      <c r="F727" s="454" t="s">
        <v>234</v>
      </c>
      <c r="G727" s="454" t="s">
        <v>31</v>
      </c>
      <c r="H727" s="445" t="s">
        <v>27</v>
      </c>
      <c r="I727" s="445" t="s">
        <v>27</v>
      </c>
      <c r="J727" s="445" t="s">
        <v>27</v>
      </c>
      <c r="K727" s="557" t="s">
        <v>27</v>
      </c>
    </row>
    <row r="728" spans="1:11">
      <c r="A728" s="563" t="s">
        <v>227</v>
      </c>
      <c r="B728" s="454" t="s">
        <v>226</v>
      </c>
      <c r="C728" s="454">
        <v>2023482</v>
      </c>
      <c r="D728" s="455">
        <v>42235</v>
      </c>
      <c r="E728" s="454">
        <v>11219755</v>
      </c>
      <c r="F728" s="454" t="s">
        <v>284</v>
      </c>
      <c r="G728" s="454" t="s">
        <v>31</v>
      </c>
      <c r="H728" s="445" t="s">
        <v>27</v>
      </c>
      <c r="I728" s="445" t="s">
        <v>27</v>
      </c>
      <c r="J728" s="445" t="s">
        <v>27</v>
      </c>
      <c r="K728" s="557" t="s">
        <v>27</v>
      </c>
    </row>
    <row r="729" spans="1:11">
      <c r="A729" s="563" t="s">
        <v>227</v>
      </c>
      <c r="B729" s="454" t="s">
        <v>282</v>
      </c>
      <c r="C729" s="454">
        <v>2023483</v>
      </c>
      <c r="D729" s="455">
        <v>42235</v>
      </c>
      <c r="E729" s="454">
        <v>396831</v>
      </c>
      <c r="F729" s="454" t="s">
        <v>229</v>
      </c>
      <c r="G729" s="454" t="s">
        <v>31</v>
      </c>
      <c r="H729" s="445" t="s">
        <v>27</v>
      </c>
      <c r="I729" s="445" t="s">
        <v>27</v>
      </c>
      <c r="J729" s="445" t="s">
        <v>27</v>
      </c>
      <c r="K729" s="557" t="s">
        <v>27</v>
      </c>
    </row>
    <row r="730" spans="1:11">
      <c r="A730" s="563" t="s">
        <v>227</v>
      </c>
      <c r="B730" s="454" t="s">
        <v>116</v>
      </c>
      <c r="C730" s="454">
        <v>2023484</v>
      </c>
      <c r="D730" s="455">
        <v>42235</v>
      </c>
      <c r="E730" s="454">
        <v>396831</v>
      </c>
      <c r="F730" s="454" t="s">
        <v>229</v>
      </c>
      <c r="G730" s="454" t="s">
        <v>31</v>
      </c>
      <c r="H730" s="445" t="s">
        <v>27</v>
      </c>
      <c r="I730" s="445" t="s">
        <v>27</v>
      </c>
      <c r="J730" s="445" t="s">
        <v>27</v>
      </c>
      <c r="K730" s="557" t="s">
        <v>27</v>
      </c>
    </row>
    <row r="731" spans="1:11">
      <c r="A731" s="563" t="s">
        <v>227</v>
      </c>
      <c r="B731" s="454" t="s">
        <v>135</v>
      </c>
      <c r="C731" s="454">
        <v>2023501</v>
      </c>
      <c r="D731" s="455">
        <v>42235</v>
      </c>
      <c r="E731" s="454">
        <v>562416</v>
      </c>
      <c r="F731" s="454" t="s">
        <v>277</v>
      </c>
      <c r="G731" s="454" t="s">
        <v>31</v>
      </c>
      <c r="H731" s="445" t="s">
        <v>27</v>
      </c>
      <c r="I731" s="445" t="s">
        <v>27</v>
      </c>
      <c r="J731" s="445" t="s">
        <v>27</v>
      </c>
      <c r="K731" s="557" t="s">
        <v>27</v>
      </c>
    </row>
    <row r="732" spans="1:11">
      <c r="A732" s="563" t="s">
        <v>227</v>
      </c>
      <c r="B732" s="454" t="s">
        <v>67</v>
      </c>
      <c r="C732" s="454">
        <v>2023542</v>
      </c>
      <c r="D732" s="455">
        <v>42369</v>
      </c>
      <c r="E732" s="454">
        <v>580000</v>
      </c>
      <c r="F732" s="454" t="s">
        <v>238</v>
      </c>
      <c r="G732" s="454" t="s">
        <v>31</v>
      </c>
      <c r="H732" s="445" t="s">
        <v>27</v>
      </c>
      <c r="I732" s="445" t="s">
        <v>27</v>
      </c>
      <c r="J732" s="445" t="s">
        <v>27</v>
      </c>
      <c r="K732" s="557" t="s">
        <v>27</v>
      </c>
    </row>
    <row r="733" spans="1:11">
      <c r="A733" s="563" t="s">
        <v>227</v>
      </c>
      <c r="B733" s="454" t="s">
        <v>67</v>
      </c>
      <c r="C733" s="454">
        <v>2023543</v>
      </c>
      <c r="D733" s="455">
        <v>42369</v>
      </c>
      <c r="E733" s="454">
        <v>580000</v>
      </c>
      <c r="F733" s="454" t="s">
        <v>238</v>
      </c>
      <c r="G733" s="454" t="s">
        <v>31</v>
      </c>
      <c r="H733" s="445" t="s">
        <v>27</v>
      </c>
      <c r="I733" s="445" t="s">
        <v>27</v>
      </c>
      <c r="J733" s="445" t="s">
        <v>27</v>
      </c>
      <c r="K733" s="557" t="s">
        <v>27</v>
      </c>
    </row>
    <row r="734" spans="1:11">
      <c r="A734" s="563" t="s">
        <v>227</v>
      </c>
      <c r="B734" s="454" t="s">
        <v>67</v>
      </c>
      <c r="C734" s="454">
        <v>2023544</v>
      </c>
      <c r="D734" s="455">
        <v>42369</v>
      </c>
      <c r="E734" s="454">
        <v>580000</v>
      </c>
      <c r="F734" s="454" t="s">
        <v>238</v>
      </c>
      <c r="G734" s="454" t="s">
        <v>31</v>
      </c>
      <c r="H734" s="445" t="s">
        <v>27</v>
      </c>
      <c r="I734" s="445" t="s">
        <v>27</v>
      </c>
      <c r="J734" s="445" t="s">
        <v>27</v>
      </c>
      <c r="K734" s="557" t="s">
        <v>27</v>
      </c>
    </row>
    <row r="735" spans="1:11">
      <c r="A735" s="563" t="s">
        <v>227</v>
      </c>
      <c r="B735" s="454" t="s">
        <v>67</v>
      </c>
      <c r="C735" s="454">
        <v>2023545</v>
      </c>
      <c r="D735" s="455">
        <v>42369</v>
      </c>
      <c r="E735" s="454">
        <v>580000</v>
      </c>
      <c r="F735" s="454" t="s">
        <v>238</v>
      </c>
      <c r="G735" s="454" t="s">
        <v>31</v>
      </c>
      <c r="H735" s="445" t="s">
        <v>27</v>
      </c>
      <c r="I735" s="445" t="s">
        <v>27</v>
      </c>
      <c r="J735" s="445" t="s">
        <v>27</v>
      </c>
      <c r="K735" s="557" t="s">
        <v>27</v>
      </c>
    </row>
    <row r="736" spans="1:11">
      <c r="A736" s="563" t="s">
        <v>227</v>
      </c>
      <c r="B736" s="454" t="s">
        <v>67</v>
      </c>
      <c r="C736" s="454">
        <v>2023546</v>
      </c>
      <c r="D736" s="455">
        <v>42369</v>
      </c>
      <c r="E736" s="454">
        <v>300000</v>
      </c>
      <c r="F736" s="454" t="s">
        <v>249</v>
      </c>
      <c r="G736" s="454" t="s">
        <v>31</v>
      </c>
      <c r="H736" s="445" t="s">
        <v>27</v>
      </c>
      <c r="I736" s="445" t="s">
        <v>27</v>
      </c>
      <c r="J736" s="445" t="s">
        <v>27</v>
      </c>
      <c r="K736" s="557" t="s">
        <v>27</v>
      </c>
    </row>
    <row r="737" spans="1:11">
      <c r="A737" s="563" t="s">
        <v>227</v>
      </c>
      <c r="B737" s="454" t="s">
        <v>67</v>
      </c>
      <c r="C737" s="454">
        <v>2023547</v>
      </c>
      <c r="D737" s="455">
        <v>42369</v>
      </c>
      <c r="E737" s="454">
        <v>300000</v>
      </c>
      <c r="F737" s="454" t="s">
        <v>249</v>
      </c>
      <c r="G737" s="454" t="s">
        <v>31</v>
      </c>
      <c r="H737" s="445" t="s">
        <v>27</v>
      </c>
      <c r="I737" s="445" t="s">
        <v>27</v>
      </c>
      <c r="J737" s="445" t="s">
        <v>27</v>
      </c>
      <c r="K737" s="557" t="s">
        <v>27</v>
      </c>
    </row>
    <row r="738" spans="1:11">
      <c r="A738" s="563" t="s">
        <v>227</v>
      </c>
      <c r="B738" s="454" t="s">
        <v>67</v>
      </c>
      <c r="C738" s="454">
        <v>2023549</v>
      </c>
      <c r="D738" s="455">
        <v>42369</v>
      </c>
      <c r="E738" s="454">
        <v>300000</v>
      </c>
      <c r="F738" s="454" t="s">
        <v>249</v>
      </c>
      <c r="G738" s="454" t="s">
        <v>31</v>
      </c>
      <c r="H738" s="445" t="s">
        <v>27</v>
      </c>
      <c r="I738" s="445" t="s">
        <v>27</v>
      </c>
      <c r="J738" s="445" t="s">
        <v>27</v>
      </c>
      <c r="K738" s="557" t="s">
        <v>27</v>
      </c>
    </row>
    <row r="739" spans="1:11">
      <c r="A739" s="563" t="s">
        <v>227</v>
      </c>
      <c r="B739" s="454" t="s">
        <v>67</v>
      </c>
      <c r="C739" s="454">
        <v>2023550</v>
      </c>
      <c r="D739" s="455">
        <v>42369</v>
      </c>
      <c r="E739" s="454">
        <v>300000</v>
      </c>
      <c r="F739" s="454" t="s">
        <v>249</v>
      </c>
      <c r="G739" s="454" t="s">
        <v>31</v>
      </c>
      <c r="H739" s="445" t="s">
        <v>27</v>
      </c>
      <c r="I739" s="445" t="s">
        <v>27</v>
      </c>
      <c r="J739" s="445" t="s">
        <v>27</v>
      </c>
      <c r="K739" s="557" t="s">
        <v>27</v>
      </c>
    </row>
    <row r="740" spans="1:11">
      <c r="A740" s="563" t="s">
        <v>227</v>
      </c>
      <c r="B740" s="454" t="s">
        <v>67</v>
      </c>
      <c r="C740" s="454">
        <v>2023551</v>
      </c>
      <c r="D740" s="455">
        <v>42369</v>
      </c>
      <c r="E740" s="454">
        <v>300000</v>
      </c>
      <c r="F740" s="454" t="s">
        <v>249</v>
      </c>
      <c r="G740" s="454" t="s">
        <v>31</v>
      </c>
      <c r="H740" s="445" t="s">
        <v>27</v>
      </c>
      <c r="I740" s="445" t="s">
        <v>27</v>
      </c>
      <c r="J740" s="445" t="s">
        <v>27</v>
      </c>
      <c r="K740" s="557" t="s">
        <v>27</v>
      </c>
    </row>
    <row r="741" spans="1:11">
      <c r="A741" s="563" t="s">
        <v>227</v>
      </c>
      <c r="B741" s="454" t="s">
        <v>67</v>
      </c>
      <c r="C741" s="454">
        <v>2023552</v>
      </c>
      <c r="D741" s="455">
        <v>42369</v>
      </c>
      <c r="E741" s="454">
        <v>300000</v>
      </c>
      <c r="F741" s="454" t="s">
        <v>249</v>
      </c>
      <c r="G741" s="454" t="s">
        <v>31</v>
      </c>
      <c r="H741" s="445" t="s">
        <v>27</v>
      </c>
      <c r="I741" s="445" t="s">
        <v>27</v>
      </c>
      <c r="J741" s="445" t="s">
        <v>27</v>
      </c>
      <c r="K741" s="557" t="s">
        <v>27</v>
      </c>
    </row>
    <row r="742" spans="1:11">
      <c r="A742" s="563" t="s">
        <v>227</v>
      </c>
      <c r="B742" s="454" t="s">
        <v>67</v>
      </c>
      <c r="C742" s="454">
        <v>2023553</v>
      </c>
      <c r="D742" s="455">
        <v>42369</v>
      </c>
      <c r="E742" s="454">
        <v>300000</v>
      </c>
      <c r="F742" s="454" t="s">
        <v>249</v>
      </c>
      <c r="G742" s="454" t="s">
        <v>31</v>
      </c>
      <c r="H742" s="445" t="s">
        <v>27</v>
      </c>
      <c r="I742" s="445" t="s">
        <v>27</v>
      </c>
      <c r="J742" s="445" t="s">
        <v>27</v>
      </c>
      <c r="K742" s="557" t="s">
        <v>27</v>
      </c>
    </row>
    <row r="743" spans="1:11">
      <c r="A743" s="563" t="s">
        <v>227</v>
      </c>
      <c r="B743" s="454" t="s">
        <v>170</v>
      </c>
      <c r="C743" s="454">
        <v>2023559</v>
      </c>
      <c r="D743" s="455">
        <v>42369</v>
      </c>
      <c r="E743" s="454">
        <v>1640425</v>
      </c>
      <c r="F743" s="454" t="s">
        <v>232</v>
      </c>
      <c r="G743" s="454" t="s">
        <v>31</v>
      </c>
      <c r="H743" s="445" t="s">
        <v>27</v>
      </c>
      <c r="I743" s="445" t="s">
        <v>27</v>
      </c>
      <c r="J743" s="445" t="s">
        <v>27</v>
      </c>
      <c r="K743" s="557" t="s">
        <v>27</v>
      </c>
    </row>
    <row r="744" spans="1:11">
      <c r="A744" s="563" t="s">
        <v>227</v>
      </c>
      <c r="B744" s="454" t="s">
        <v>170</v>
      </c>
      <c r="C744" s="454">
        <v>2023560</v>
      </c>
      <c r="D744" s="455">
        <v>42369</v>
      </c>
      <c r="E744" s="454">
        <v>1640425</v>
      </c>
      <c r="F744" s="454" t="s">
        <v>232</v>
      </c>
      <c r="G744" s="454" t="s">
        <v>31</v>
      </c>
      <c r="H744" s="445" t="s">
        <v>27</v>
      </c>
      <c r="I744" s="445" t="s">
        <v>27</v>
      </c>
      <c r="J744" s="445" t="s">
        <v>27</v>
      </c>
      <c r="K744" s="557" t="s">
        <v>27</v>
      </c>
    </row>
    <row r="745" spans="1:11">
      <c r="A745" s="563" t="s">
        <v>227</v>
      </c>
      <c r="B745" s="454" t="s">
        <v>170</v>
      </c>
      <c r="C745" s="454">
        <v>2023561</v>
      </c>
      <c r="D745" s="455">
        <v>42369</v>
      </c>
      <c r="E745" s="454">
        <v>1640425</v>
      </c>
      <c r="F745" s="454" t="s">
        <v>232</v>
      </c>
      <c r="G745" s="454" t="s">
        <v>31</v>
      </c>
      <c r="H745" s="445" t="s">
        <v>27</v>
      </c>
      <c r="I745" s="445" t="s">
        <v>27</v>
      </c>
      <c r="J745" s="445" t="s">
        <v>27</v>
      </c>
      <c r="K745" s="557" t="s">
        <v>27</v>
      </c>
    </row>
    <row r="746" spans="1:11">
      <c r="A746" s="563" t="s">
        <v>227</v>
      </c>
      <c r="B746" s="454" t="s">
        <v>170</v>
      </c>
      <c r="C746" s="454">
        <v>2023562</v>
      </c>
      <c r="D746" s="455">
        <v>42369</v>
      </c>
      <c r="E746" s="454">
        <v>1640425</v>
      </c>
      <c r="F746" s="454" t="s">
        <v>232</v>
      </c>
      <c r="G746" s="454" t="s">
        <v>31</v>
      </c>
      <c r="H746" s="445" t="s">
        <v>27</v>
      </c>
      <c r="I746" s="445" t="s">
        <v>27</v>
      </c>
      <c r="J746" s="445" t="s">
        <v>27</v>
      </c>
      <c r="K746" s="557" t="s">
        <v>27</v>
      </c>
    </row>
    <row r="747" spans="1:11">
      <c r="A747" s="563" t="s">
        <v>227</v>
      </c>
      <c r="B747" s="454" t="s">
        <v>170</v>
      </c>
      <c r="C747" s="454">
        <v>2023563</v>
      </c>
      <c r="D747" s="455">
        <v>42369</v>
      </c>
      <c r="E747" s="454">
        <v>1640425</v>
      </c>
      <c r="F747" s="454" t="s">
        <v>232</v>
      </c>
      <c r="G747" s="454" t="s">
        <v>31</v>
      </c>
      <c r="H747" s="445" t="s">
        <v>27</v>
      </c>
      <c r="I747" s="445" t="s">
        <v>27</v>
      </c>
      <c r="J747" s="445" t="s">
        <v>27</v>
      </c>
      <c r="K747" s="557" t="s">
        <v>27</v>
      </c>
    </row>
    <row r="748" spans="1:11">
      <c r="A748" s="563" t="s">
        <v>227</v>
      </c>
      <c r="B748" s="454" t="s">
        <v>170</v>
      </c>
      <c r="C748" s="454">
        <v>2023564</v>
      </c>
      <c r="D748" s="455">
        <v>42369</v>
      </c>
      <c r="E748" s="454">
        <v>1640425</v>
      </c>
      <c r="F748" s="454" t="s">
        <v>232</v>
      </c>
      <c r="G748" s="454" t="s">
        <v>31</v>
      </c>
      <c r="H748" s="445" t="s">
        <v>27</v>
      </c>
      <c r="I748" s="445" t="s">
        <v>27</v>
      </c>
      <c r="J748" s="445" t="s">
        <v>27</v>
      </c>
      <c r="K748" s="557" t="s">
        <v>27</v>
      </c>
    </row>
    <row r="749" spans="1:11">
      <c r="A749" s="563" t="s">
        <v>227</v>
      </c>
      <c r="B749" s="454" t="s">
        <v>170</v>
      </c>
      <c r="C749" s="454">
        <v>2023565</v>
      </c>
      <c r="D749" s="455">
        <v>42369</v>
      </c>
      <c r="E749" s="454">
        <v>1640425</v>
      </c>
      <c r="F749" s="454" t="s">
        <v>232</v>
      </c>
      <c r="G749" s="454" t="s">
        <v>31</v>
      </c>
      <c r="H749" s="445" t="s">
        <v>27</v>
      </c>
      <c r="I749" s="445" t="s">
        <v>27</v>
      </c>
      <c r="J749" s="445" t="s">
        <v>27</v>
      </c>
      <c r="K749" s="557" t="s">
        <v>27</v>
      </c>
    </row>
    <row r="750" spans="1:11">
      <c r="A750" s="563" t="s">
        <v>227</v>
      </c>
      <c r="B750" s="454" t="s">
        <v>170</v>
      </c>
      <c r="C750" s="454">
        <v>2023566</v>
      </c>
      <c r="D750" s="455">
        <v>42369</v>
      </c>
      <c r="E750" s="454">
        <v>1640425</v>
      </c>
      <c r="F750" s="454" t="s">
        <v>232</v>
      </c>
      <c r="G750" s="454" t="s">
        <v>31</v>
      </c>
      <c r="H750" s="445" t="s">
        <v>27</v>
      </c>
      <c r="I750" s="445" t="s">
        <v>27</v>
      </c>
      <c r="J750" s="445" t="s">
        <v>27</v>
      </c>
      <c r="K750" s="557" t="s">
        <v>27</v>
      </c>
    </row>
    <row r="751" spans="1:11">
      <c r="A751" s="563" t="s">
        <v>227</v>
      </c>
      <c r="B751" s="454" t="s">
        <v>170</v>
      </c>
      <c r="C751" s="454">
        <v>2023567</v>
      </c>
      <c r="D751" s="455">
        <v>42369</v>
      </c>
      <c r="E751" s="454">
        <v>1640425</v>
      </c>
      <c r="F751" s="454" t="s">
        <v>232</v>
      </c>
      <c r="G751" s="454" t="s">
        <v>31</v>
      </c>
      <c r="H751" s="445" t="s">
        <v>27</v>
      </c>
      <c r="I751" s="445" t="s">
        <v>27</v>
      </c>
      <c r="J751" s="445" t="s">
        <v>27</v>
      </c>
      <c r="K751" s="557" t="s">
        <v>27</v>
      </c>
    </row>
    <row r="752" spans="1:11">
      <c r="A752" s="563" t="s">
        <v>227</v>
      </c>
      <c r="B752" s="454" t="s">
        <v>170</v>
      </c>
      <c r="C752" s="454">
        <v>2023568</v>
      </c>
      <c r="D752" s="455">
        <v>42369</v>
      </c>
      <c r="E752" s="454">
        <v>1640427</v>
      </c>
      <c r="F752" s="454" t="s">
        <v>232</v>
      </c>
      <c r="G752" s="454" t="s">
        <v>31</v>
      </c>
      <c r="H752" s="445" t="s">
        <v>27</v>
      </c>
      <c r="I752" s="445" t="s">
        <v>27</v>
      </c>
      <c r="J752" s="445" t="s">
        <v>27</v>
      </c>
      <c r="K752" s="557" t="s">
        <v>27</v>
      </c>
    </row>
    <row r="753" spans="1:11">
      <c r="A753" s="563" t="s">
        <v>227</v>
      </c>
      <c r="B753" s="454" t="s">
        <v>88</v>
      </c>
      <c r="C753" s="454">
        <v>2023581</v>
      </c>
      <c r="D753" s="455">
        <v>42863</v>
      </c>
      <c r="E753" s="454">
        <v>1889971</v>
      </c>
      <c r="F753" s="454" t="s">
        <v>269</v>
      </c>
      <c r="G753" s="454" t="s">
        <v>31</v>
      </c>
      <c r="H753" s="445" t="s">
        <v>27</v>
      </c>
      <c r="I753" s="445" t="s">
        <v>27</v>
      </c>
      <c r="J753" s="445" t="s">
        <v>27</v>
      </c>
      <c r="K753" s="557" t="s">
        <v>27</v>
      </c>
    </row>
    <row r="754" spans="1:11">
      <c r="A754" s="563" t="s">
        <v>227</v>
      </c>
      <c r="B754" s="454" t="s">
        <v>175</v>
      </c>
      <c r="C754" s="454">
        <v>2023585</v>
      </c>
      <c r="D754" s="455">
        <v>42880</v>
      </c>
      <c r="E754" s="454">
        <v>1148400</v>
      </c>
      <c r="F754" s="454" t="s">
        <v>258</v>
      </c>
      <c r="G754" s="454" t="s">
        <v>31</v>
      </c>
      <c r="H754" s="445" t="s">
        <v>27</v>
      </c>
      <c r="I754" s="445" t="s">
        <v>27</v>
      </c>
      <c r="J754" s="445" t="s">
        <v>27</v>
      </c>
      <c r="K754" s="557" t="s">
        <v>27</v>
      </c>
    </row>
    <row r="755" spans="1:11">
      <c r="A755" s="563" t="s">
        <v>227</v>
      </c>
      <c r="B755" s="454" t="s">
        <v>285</v>
      </c>
      <c r="C755" s="454">
        <v>2023586</v>
      </c>
      <c r="D755" s="455">
        <v>42880</v>
      </c>
      <c r="E755" s="454">
        <v>1148400</v>
      </c>
      <c r="F755" s="454" t="s">
        <v>258</v>
      </c>
      <c r="G755" s="454" t="s">
        <v>31</v>
      </c>
      <c r="H755" s="445" t="s">
        <v>27</v>
      </c>
      <c r="I755" s="445" t="s">
        <v>27</v>
      </c>
      <c r="J755" s="445" t="s">
        <v>27</v>
      </c>
      <c r="K755" s="557" t="s">
        <v>27</v>
      </c>
    </row>
    <row r="756" spans="1:11">
      <c r="A756" s="563" t="s">
        <v>227</v>
      </c>
      <c r="B756" s="454" t="s">
        <v>113</v>
      </c>
      <c r="C756" s="454">
        <v>2023587</v>
      </c>
      <c r="D756" s="455">
        <v>42880</v>
      </c>
      <c r="E756" s="454">
        <v>1148400</v>
      </c>
      <c r="F756" s="454" t="s">
        <v>258</v>
      </c>
      <c r="G756" s="454" t="s">
        <v>31</v>
      </c>
      <c r="H756" s="445" t="s">
        <v>27</v>
      </c>
      <c r="I756" s="445" t="s">
        <v>27</v>
      </c>
      <c r="J756" s="445" t="s">
        <v>27</v>
      </c>
      <c r="K756" s="557" t="s">
        <v>27</v>
      </c>
    </row>
    <row r="757" spans="1:11">
      <c r="A757" s="563" t="s">
        <v>227</v>
      </c>
      <c r="B757" s="454" t="s">
        <v>286</v>
      </c>
      <c r="C757" s="454">
        <v>2023588</v>
      </c>
      <c r="D757" s="455">
        <v>42880</v>
      </c>
      <c r="E757" s="454">
        <v>1148400</v>
      </c>
      <c r="F757" s="454" t="s">
        <v>258</v>
      </c>
      <c r="G757" s="454" t="s">
        <v>31</v>
      </c>
      <c r="H757" s="445" t="s">
        <v>27</v>
      </c>
      <c r="I757" s="445" t="s">
        <v>27</v>
      </c>
      <c r="J757" s="445" t="s">
        <v>27</v>
      </c>
      <c r="K757" s="557" t="s">
        <v>27</v>
      </c>
    </row>
    <row r="758" spans="1:11">
      <c r="A758" s="563" t="s">
        <v>227</v>
      </c>
      <c r="B758" s="454" t="s">
        <v>287</v>
      </c>
      <c r="C758" s="454">
        <v>2023589</v>
      </c>
      <c r="D758" s="455">
        <v>42880</v>
      </c>
      <c r="E758" s="454">
        <v>1148400</v>
      </c>
      <c r="F758" s="454" t="s">
        <v>258</v>
      </c>
      <c r="G758" s="454" t="s">
        <v>31</v>
      </c>
      <c r="H758" s="445" t="s">
        <v>27</v>
      </c>
      <c r="I758" s="445" t="s">
        <v>27</v>
      </c>
      <c r="J758" s="445" t="s">
        <v>27</v>
      </c>
      <c r="K758" s="557" t="s">
        <v>27</v>
      </c>
    </row>
    <row r="759" spans="1:11">
      <c r="A759" s="563" t="s">
        <v>227</v>
      </c>
      <c r="B759" s="454" t="s">
        <v>288</v>
      </c>
      <c r="C759" s="454">
        <v>2023590</v>
      </c>
      <c r="D759" s="455">
        <v>42880</v>
      </c>
      <c r="E759" s="454">
        <v>1148400</v>
      </c>
      <c r="F759" s="454" t="s">
        <v>258</v>
      </c>
      <c r="G759" s="454" t="s">
        <v>31</v>
      </c>
      <c r="H759" s="445" t="s">
        <v>27</v>
      </c>
      <c r="I759" s="445" t="s">
        <v>27</v>
      </c>
      <c r="J759" s="445" t="s">
        <v>27</v>
      </c>
      <c r="K759" s="557" t="s">
        <v>27</v>
      </c>
    </row>
    <row r="760" spans="1:11">
      <c r="A760" s="563" t="s">
        <v>227</v>
      </c>
      <c r="B760" s="454" t="s">
        <v>136</v>
      </c>
      <c r="C760" s="454">
        <v>2023591</v>
      </c>
      <c r="D760" s="455">
        <v>42880</v>
      </c>
      <c r="E760" s="454">
        <v>1148400</v>
      </c>
      <c r="F760" s="454" t="s">
        <v>258</v>
      </c>
      <c r="G760" s="454" t="s">
        <v>31</v>
      </c>
      <c r="H760" s="445" t="s">
        <v>27</v>
      </c>
      <c r="I760" s="445" t="s">
        <v>27</v>
      </c>
      <c r="J760" s="445" t="s">
        <v>27</v>
      </c>
      <c r="K760" s="557" t="s">
        <v>27</v>
      </c>
    </row>
    <row r="761" spans="1:11">
      <c r="A761" s="563" t="s">
        <v>227</v>
      </c>
      <c r="B761" s="454" t="s">
        <v>243</v>
      </c>
      <c r="C761" s="454">
        <v>2023592</v>
      </c>
      <c r="D761" s="455">
        <v>42880</v>
      </c>
      <c r="E761" s="454">
        <v>1148400</v>
      </c>
      <c r="F761" s="454" t="s">
        <v>258</v>
      </c>
      <c r="G761" s="454" t="s">
        <v>31</v>
      </c>
      <c r="H761" s="445" t="s">
        <v>27</v>
      </c>
      <c r="I761" s="445" t="s">
        <v>27</v>
      </c>
      <c r="J761" s="445" t="s">
        <v>27</v>
      </c>
      <c r="K761" s="557" t="s">
        <v>27</v>
      </c>
    </row>
    <row r="762" spans="1:11">
      <c r="A762" s="563" t="s">
        <v>227</v>
      </c>
      <c r="B762" s="454" t="s">
        <v>181</v>
      </c>
      <c r="C762" s="454">
        <v>2023593</v>
      </c>
      <c r="D762" s="455">
        <v>42880</v>
      </c>
      <c r="E762" s="454">
        <v>1148400</v>
      </c>
      <c r="F762" s="454" t="s">
        <v>258</v>
      </c>
      <c r="G762" s="454" t="s">
        <v>31</v>
      </c>
      <c r="H762" s="445" t="s">
        <v>27</v>
      </c>
      <c r="I762" s="445" t="s">
        <v>27</v>
      </c>
      <c r="J762" s="445" t="s">
        <v>27</v>
      </c>
      <c r="K762" s="557" t="s">
        <v>27</v>
      </c>
    </row>
    <row r="763" spans="1:11">
      <c r="A763" s="563" t="s">
        <v>227</v>
      </c>
      <c r="B763" s="454" t="s">
        <v>168</v>
      </c>
      <c r="C763" s="454">
        <v>2023594</v>
      </c>
      <c r="D763" s="455">
        <v>42880</v>
      </c>
      <c r="E763" s="454">
        <v>1148400</v>
      </c>
      <c r="F763" s="454" t="s">
        <v>258</v>
      </c>
      <c r="G763" s="454" t="s">
        <v>31</v>
      </c>
      <c r="H763" s="445" t="s">
        <v>27</v>
      </c>
      <c r="I763" s="445" t="s">
        <v>27</v>
      </c>
      <c r="J763" s="445" t="s">
        <v>27</v>
      </c>
      <c r="K763" s="557" t="s">
        <v>27</v>
      </c>
    </row>
    <row r="764" spans="1:11">
      <c r="A764" s="563" t="s">
        <v>227</v>
      </c>
      <c r="B764" s="454" t="s">
        <v>135</v>
      </c>
      <c r="C764" s="454">
        <v>2023595</v>
      </c>
      <c r="D764" s="455">
        <v>42880</v>
      </c>
      <c r="E764" s="454">
        <v>1148400</v>
      </c>
      <c r="F764" s="454" t="s">
        <v>258</v>
      </c>
      <c r="G764" s="454" t="s">
        <v>31</v>
      </c>
      <c r="H764" s="445" t="s">
        <v>27</v>
      </c>
      <c r="I764" s="445" t="s">
        <v>27</v>
      </c>
      <c r="J764" s="445" t="s">
        <v>27</v>
      </c>
      <c r="K764" s="557" t="s">
        <v>27</v>
      </c>
    </row>
    <row r="765" spans="1:11">
      <c r="A765" s="563" t="s">
        <v>227</v>
      </c>
      <c r="B765" s="454" t="s">
        <v>56</v>
      </c>
      <c r="C765" s="454">
        <v>2023596</v>
      </c>
      <c r="D765" s="455">
        <v>42880</v>
      </c>
      <c r="E765" s="454">
        <v>1148400</v>
      </c>
      <c r="F765" s="454" t="s">
        <v>258</v>
      </c>
      <c r="G765" s="454" t="s">
        <v>31</v>
      </c>
      <c r="H765" s="445" t="s">
        <v>27</v>
      </c>
      <c r="I765" s="445" t="s">
        <v>27</v>
      </c>
      <c r="J765" s="445" t="s">
        <v>27</v>
      </c>
      <c r="K765" s="557" t="s">
        <v>27</v>
      </c>
    </row>
    <row r="766" spans="1:11">
      <c r="A766" s="563" t="s">
        <v>227</v>
      </c>
      <c r="B766" s="454" t="s">
        <v>168</v>
      </c>
      <c r="C766" s="454">
        <v>2023597</v>
      </c>
      <c r="D766" s="455">
        <v>42880</v>
      </c>
      <c r="E766" s="454">
        <v>1148400</v>
      </c>
      <c r="F766" s="454" t="s">
        <v>258</v>
      </c>
      <c r="G766" s="454" t="s">
        <v>31</v>
      </c>
      <c r="H766" s="445" t="s">
        <v>27</v>
      </c>
      <c r="I766" s="445" t="s">
        <v>27</v>
      </c>
      <c r="J766" s="445" t="s">
        <v>27</v>
      </c>
      <c r="K766" s="557" t="s">
        <v>27</v>
      </c>
    </row>
    <row r="767" spans="1:11">
      <c r="A767" s="563" t="s">
        <v>227</v>
      </c>
      <c r="B767" s="454" t="s">
        <v>173</v>
      </c>
      <c r="C767" s="454">
        <v>2023598</v>
      </c>
      <c r="D767" s="455">
        <v>42880</v>
      </c>
      <c r="E767" s="454">
        <v>1148400</v>
      </c>
      <c r="F767" s="454" t="s">
        <v>258</v>
      </c>
      <c r="G767" s="454" t="s">
        <v>31</v>
      </c>
      <c r="H767" s="445" t="s">
        <v>27</v>
      </c>
      <c r="I767" s="445" t="s">
        <v>27</v>
      </c>
      <c r="J767" s="445" t="s">
        <v>27</v>
      </c>
      <c r="K767" s="557" t="s">
        <v>27</v>
      </c>
    </row>
    <row r="768" spans="1:11">
      <c r="A768" s="563" t="s">
        <v>227</v>
      </c>
      <c r="B768" s="454" t="s">
        <v>289</v>
      </c>
      <c r="C768" s="454">
        <v>2023599</v>
      </c>
      <c r="D768" s="455">
        <v>42880</v>
      </c>
      <c r="E768" s="454">
        <v>1148400</v>
      </c>
      <c r="F768" s="454" t="s">
        <v>258</v>
      </c>
      <c r="G768" s="454" t="s">
        <v>31</v>
      </c>
      <c r="H768" s="445" t="s">
        <v>27</v>
      </c>
      <c r="I768" s="445" t="s">
        <v>27</v>
      </c>
      <c r="J768" s="445" t="s">
        <v>27</v>
      </c>
      <c r="K768" s="557" t="s">
        <v>27</v>
      </c>
    </row>
    <row r="769" spans="1:11">
      <c r="A769" s="563" t="s">
        <v>227</v>
      </c>
      <c r="B769" s="454" t="s">
        <v>69</v>
      </c>
      <c r="C769" s="454">
        <v>2023600</v>
      </c>
      <c r="D769" s="455">
        <v>42880</v>
      </c>
      <c r="E769" s="454">
        <v>1148400</v>
      </c>
      <c r="F769" s="454" t="s">
        <v>258</v>
      </c>
      <c r="G769" s="454" t="s">
        <v>31</v>
      </c>
      <c r="H769" s="445" t="s">
        <v>27</v>
      </c>
      <c r="I769" s="445" t="s">
        <v>27</v>
      </c>
      <c r="J769" s="445" t="s">
        <v>27</v>
      </c>
      <c r="K769" s="557" t="s">
        <v>27</v>
      </c>
    </row>
    <row r="770" spans="1:11">
      <c r="A770" s="563" t="s">
        <v>227</v>
      </c>
      <c r="B770" s="454" t="s">
        <v>290</v>
      </c>
      <c r="C770" s="454">
        <v>2023601</v>
      </c>
      <c r="D770" s="455">
        <v>42880</v>
      </c>
      <c r="E770" s="454">
        <v>1148400</v>
      </c>
      <c r="F770" s="454" t="s">
        <v>258</v>
      </c>
      <c r="G770" s="454" t="s">
        <v>31</v>
      </c>
      <c r="H770" s="445" t="s">
        <v>27</v>
      </c>
      <c r="I770" s="445" t="s">
        <v>27</v>
      </c>
      <c r="J770" s="445" t="s">
        <v>27</v>
      </c>
      <c r="K770" s="557" t="s">
        <v>27</v>
      </c>
    </row>
    <row r="771" spans="1:11">
      <c r="A771" s="563" t="s">
        <v>227</v>
      </c>
      <c r="B771" s="454" t="s">
        <v>138</v>
      </c>
      <c r="C771" s="454">
        <v>2023602</v>
      </c>
      <c r="D771" s="455">
        <v>42880</v>
      </c>
      <c r="E771" s="454">
        <v>1148400</v>
      </c>
      <c r="F771" s="454" t="s">
        <v>258</v>
      </c>
      <c r="G771" s="454" t="s">
        <v>31</v>
      </c>
      <c r="H771" s="445" t="s">
        <v>27</v>
      </c>
      <c r="I771" s="445" t="s">
        <v>27</v>
      </c>
      <c r="J771" s="445" t="s">
        <v>27</v>
      </c>
      <c r="K771" s="557" t="s">
        <v>27</v>
      </c>
    </row>
    <row r="772" spans="1:11">
      <c r="A772" s="563" t="s">
        <v>227</v>
      </c>
      <c r="B772" s="454" t="s">
        <v>282</v>
      </c>
      <c r="C772" s="454">
        <v>2023603</v>
      </c>
      <c r="D772" s="455">
        <v>42880</v>
      </c>
      <c r="E772" s="454">
        <v>1148400</v>
      </c>
      <c r="F772" s="454" t="s">
        <v>258</v>
      </c>
      <c r="G772" s="454" t="s">
        <v>31</v>
      </c>
      <c r="H772" s="445" t="s">
        <v>27</v>
      </c>
      <c r="I772" s="445" t="s">
        <v>27</v>
      </c>
      <c r="J772" s="445" t="s">
        <v>27</v>
      </c>
      <c r="K772" s="557" t="s">
        <v>27</v>
      </c>
    </row>
    <row r="773" spans="1:11">
      <c r="A773" s="563" t="s">
        <v>227</v>
      </c>
      <c r="B773" s="454" t="s">
        <v>53</v>
      </c>
      <c r="C773" s="454">
        <v>2023604</v>
      </c>
      <c r="D773" s="455">
        <v>42880</v>
      </c>
      <c r="E773" s="454">
        <v>1148400</v>
      </c>
      <c r="F773" s="454" t="s">
        <v>258</v>
      </c>
      <c r="G773" s="454" t="s">
        <v>31</v>
      </c>
      <c r="H773" s="445" t="s">
        <v>27</v>
      </c>
      <c r="I773" s="445" t="s">
        <v>27</v>
      </c>
      <c r="J773" s="445" t="s">
        <v>27</v>
      </c>
      <c r="K773" s="557" t="s">
        <v>27</v>
      </c>
    </row>
    <row r="774" spans="1:11">
      <c r="A774" s="563" t="s">
        <v>227</v>
      </c>
      <c r="B774" s="454" t="s">
        <v>280</v>
      </c>
      <c r="C774" s="454">
        <v>2023606</v>
      </c>
      <c r="D774" s="455">
        <v>42880</v>
      </c>
      <c r="E774" s="454">
        <v>1148400</v>
      </c>
      <c r="F774" s="454" t="s">
        <v>258</v>
      </c>
      <c r="G774" s="454" t="s">
        <v>31</v>
      </c>
      <c r="H774" s="445" t="s">
        <v>27</v>
      </c>
      <c r="I774" s="445" t="s">
        <v>27</v>
      </c>
      <c r="J774" s="445" t="s">
        <v>27</v>
      </c>
      <c r="K774" s="557" t="s">
        <v>27</v>
      </c>
    </row>
    <row r="775" spans="1:11">
      <c r="A775" s="563" t="s">
        <v>227</v>
      </c>
      <c r="B775" s="454" t="s">
        <v>231</v>
      </c>
      <c r="C775" s="454">
        <v>2023608</v>
      </c>
      <c r="D775" s="455">
        <v>42880</v>
      </c>
      <c r="E775" s="454">
        <v>1148400</v>
      </c>
      <c r="F775" s="454" t="s">
        <v>258</v>
      </c>
      <c r="G775" s="454" t="s">
        <v>31</v>
      </c>
      <c r="H775" s="445" t="s">
        <v>27</v>
      </c>
      <c r="I775" s="445" t="s">
        <v>27</v>
      </c>
      <c r="J775" s="445" t="s">
        <v>27</v>
      </c>
      <c r="K775" s="557" t="s">
        <v>27</v>
      </c>
    </row>
    <row r="776" spans="1:11">
      <c r="A776" s="563" t="s">
        <v>227</v>
      </c>
      <c r="B776" s="454" t="s">
        <v>122</v>
      </c>
      <c r="C776" s="454">
        <v>2023609</v>
      </c>
      <c r="D776" s="455">
        <v>42880</v>
      </c>
      <c r="E776" s="454">
        <v>1148400</v>
      </c>
      <c r="F776" s="454" t="s">
        <v>258</v>
      </c>
      <c r="G776" s="454" t="s">
        <v>31</v>
      </c>
      <c r="H776" s="445" t="s">
        <v>27</v>
      </c>
      <c r="I776" s="445" t="s">
        <v>27</v>
      </c>
      <c r="J776" s="445" t="s">
        <v>27</v>
      </c>
      <c r="K776" s="557" t="s">
        <v>27</v>
      </c>
    </row>
    <row r="777" spans="1:11">
      <c r="A777" s="563" t="s">
        <v>227</v>
      </c>
      <c r="B777" s="454" t="s">
        <v>291</v>
      </c>
      <c r="C777" s="454">
        <v>2023610</v>
      </c>
      <c r="D777" s="455">
        <v>42880</v>
      </c>
      <c r="E777" s="454">
        <v>1148400</v>
      </c>
      <c r="F777" s="454" t="s">
        <v>258</v>
      </c>
      <c r="G777" s="454" t="s">
        <v>31</v>
      </c>
      <c r="H777" s="445" t="s">
        <v>27</v>
      </c>
      <c r="I777" s="445" t="s">
        <v>27</v>
      </c>
      <c r="J777" s="445" t="s">
        <v>27</v>
      </c>
      <c r="K777" s="557" t="s">
        <v>27</v>
      </c>
    </row>
    <row r="778" spans="1:11">
      <c r="A778" s="563" t="s">
        <v>227</v>
      </c>
      <c r="B778" s="454" t="s">
        <v>179</v>
      </c>
      <c r="C778" s="454">
        <v>2023611</v>
      </c>
      <c r="D778" s="455">
        <v>42880</v>
      </c>
      <c r="E778" s="454">
        <v>1148400</v>
      </c>
      <c r="F778" s="454" t="s">
        <v>258</v>
      </c>
      <c r="G778" s="454" t="s">
        <v>31</v>
      </c>
      <c r="H778" s="445" t="s">
        <v>27</v>
      </c>
      <c r="I778" s="445" t="s">
        <v>27</v>
      </c>
      <c r="J778" s="445" t="s">
        <v>27</v>
      </c>
      <c r="K778" s="557" t="s">
        <v>27</v>
      </c>
    </row>
    <row r="779" spans="1:11">
      <c r="A779" s="563" t="s">
        <v>227</v>
      </c>
      <c r="B779" s="454" t="s">
        <v>130</v>
      </c>
      <c r="C779" s="454">
        <v>2023612</v>
      </c>
      <c r="D779" s="455">
        <v>42880</v>
      </c>
      <c r="E779" s="454">
        <v>1148400</v>
      </c>
      <c r="F779" s="454" t="s">
        <v>258</v>
      </c>
      <c r="G779" s="454" t="s">
        <v>31</v>
      </c>
      <c r="H779" s="445" t="s">
        <v>27</v>
      </c>
      <c r="I779" s="445" t="s">
        <v>27</v>
      </c>
      <c r="J779" s="445" t="s">
        <v>27</v>
      </c>
      <c r="K779" s="557" t="s">
        <v>27</v>
      </c>
    </row>
    <row r="780" spans="1:11">
      <c r="A780" s="563" t="s">
        <v>227</v>
      </c>
      <c r="B780" s="454" t="s">
        <v>292</v>
      </c>
      <c r="C780" s="454">
        <v>2023613</v>
      </c>
      <c r="D780" s="455">
        <v>42880</v>
      </c>
      <c r="E780" s="454">
        <v>1148400</v>
      </c>
      <c r="F780" s="454" t="s">
        <v>258</v>
      </c>
      <c r="G780" s="454" t="s">
        <v>31</v>
      </c>
      <c r="H780" s="445" t="s">
        <v>27</v>
      </c>
      <c r="I780" s="445" t="s">
        <v>27</v>
      </c>
      <c r="J780" s="445" t="s">
        <v>27</v>
      </c>
      <c r="K780" s="557" t="s">
        <v>27</v>
      </c>
    </row>
    <row r="781" spans="1:11">
      <c r="A781" s="563" t="s">
        <v>227</v>
      </c>
      <c r="B781" s="454" t="s">
        <v>293</v>
      </c>
      <c r="C781" s="454">
        <v>2023614</v>
      </c>
      <c r="D781" s="455">
        <v>42880</v>
      </c>
      <c r="E781" s="454">
        <v>1148400</v>
      </c>
      <c r="F781" s="454" t="s">
        <v>258</v>
      </c>
      <c r="G781" s="454" t="s">
        <v>31</v>
      </c>
      <c r="H781" s="445" t="s">
        <v>27</v>
      </c>
      <c r="I781" s="445" t="s">
        <v>27</v>
      </c>
      <c r="J781" s="445" t="s">
        <v>27</v>
      </c>
      <c r="K781" s="557" t="s">
        <v>27</v>
      </c>
    </row>
    <row r="782" spans="1:11">
      <c r="A782" s="563" t="s">
        <v>227</v>
      </c>
      <c r="B782" s="454" t="s">
        <v>294</v>
      </c>
      <c r="C782" s="454">
        <v>2023615</v>
      </c>
      <c r="D782" s="455">
        <v>42880</v>
      </c>
      <c r="E782" s="454">
        <v>1148400</v>
      </c>
      <c r="F782" s="454" t="s">
        <v>258</v>
      </c>
      <c r="G782" s="454" t="s">
        <v>31</v>
      </c>
      <c r="H782" s="445" t="s">
        <v>27</v>
      </c>
      <c r="I782" s="445" t="s">
        <v>27</v>
      </c>
      <c r="J782" s="445" t="s">
        <v>27</v>
      </c>
      <c r="K782" s="557" t="s">
        <v>27</v>
      </c>
    </row>
    <row r="783" spans="1:11">
      <c r="A783" s="563" t="s">
        <v>227</v>
      </c>
      <c r="B783" s="454" t="s">
        <v>93</v>
      </c>
      <c r="C783" s="454">
        <v>2023616</v>
      </c>
      <c r="D783" s="455">
        <v>42880</v>
      </c>
      <c r="E783" s="454">
        <v>1148400</v>
      </c>
      <c r="F783" s="454" t="s">
        <v>258</v>
      </c>
      <c r="G783" s="454" t="s">
        <v>31</v>
      </c>
      <c r="H783" s="445" t="s">
        <v>27</v>
      </c>
      <c r="I783" s="445" t="s">
        <v>27</v>
      </c>
      <c r="J783" s="445" t="s">
        <v>27</v>
      </c>
      <c r="K783" s="557" t="s">
        <v>27</v>
      </c>
    </row>
    <row r="784" spans="1:11">
      <c r="A784" s="563" t="s">
        <v>227</v>
      </c>
      <c r="B784" s="454" t="s">
        <v>295</v>
      </c>
      <c r="C784" s="454">
        <v>2023617</v>
      </c>
      <c r="D784" s="455">
        <v>42880</v>
      </c>
      <c r="E784" s="454">
        <v>1148400</v>
      </c>
      <c r="F784" s="454" t="s">
        <v>258</v>
      </c>
      <c r="G784" s="454" t="s">
        <v>31</v>
      </c>
      <c r="H784" s="445" t="s">
        <v>27</v>
      </c>
      <c r="I784" s="445" t="s">
        <v>27</v>
      </c>
      <c r="J784" s="445" t="s">
        <v>27</v>
      </c>
      <c r="K784" s="557" t="s">
        <v>27</v>
      </c>
    </row>
    <row r="785" spans="1:11">
      <c r="A785" s="563" t="s">
        <v>227</v>
      </c>
      <c r="B785" s="454" t="s">
        <v>165</v>
      </c>
      <c r="C785" s="454">
        <v>2023618</v>
      </c>
      <c r="D785" s="455">
        <v>42880</v>
      </c>
      <c r="E785" s="454">
        <v>1148400</v>
      </c>
      <c r="F785" s="454" t="s">
        <v>258</v>
      </c>
      <c r="G785" s="454" t="s">
        <v>31</v>
      </c>
      <c r="H785" s="445" t="s">
        <v>27</v>
      </c>
      <c r="I785" s="445" t="s">
        <v>27</v>
      </c>
      <c r="J785" s="445" t="s">
        <v>27</v>
      </c>
      <c r="K785" s="557" t="s">
        <v>27</v>
      </c>
    </row>
    <row r="786" spans="1:11">
      <c r="A786" s="563" t="s">
        <v>227</v>
      </c>
      <c r="B786" s="454" t="s">
        <v>134</v>
      </c>
      <c r="C786" s="454">
        <v>2023619</v>
      </c>
      <c r="D786" s="455">
        <v>42880</v>
      </c>
      <c r="E786" s="454">
        <v>1148400</v>
      </c>
      <c r="F786" s="454" t="s">
        <v>258</v>
      </c>
      <c r="G786" s="454" t="s">
        <v>31</v>
      </c>
      <c r="H786" s="445" t="s">
        <v>27</v>
      </c>
      <c r="I786" s="445" t="s">
        <v>27</v>
      </c>
      <c r="J786" s="445" t="s">
        <v>27</v>
      </c>
      <c r="K786" s="557" t="s">
        <v>27</v>
      </c>
    </row>
    <row r="787" spans="1:11">
      <c r="A787" s="563" t="s">
        <v>227</v>
      </c>
      <c r="B787" s="454" t="s">
        <v>176</v>
      </c>
      <c r="C787" s="454">
        <v>2023620</v>
      </c>
      <c r="D787" s="455">
        <v>42880</v>
      </c>
      <c r="E787" s="454">
        <v>4510080</v>
      </c>
      <c r="F787" s="454" t="s">
        <v>234</v>
      </c>
      <c r="G787" s="454" t="s">
        <v>31</v>
      </c>
      <c r="H787" s="445" t="s">
        <v>27</v>
      </c>
      <c r="I787" s="445" t="s">
        <v>27</v>
      </c>
      <c r="J787" s="445" t="s">
        <v>27</v>
      </c>
      <c r="K787" s="557" t="s">
        <v>27</v>
      </c>
    </row>
    <row r="788" spans="1:11">
      <c r="A788" s="563" t="s">
        <v>227</v>
      </c>
      <c r="B788" s="454" t="s">
        <v>177</v>
      </c>
      <c r="C788" s="454">
        <v>2023621</v>
      </c>
      <c r="D788" s="455">
        <v>42880</v>
      </c>
      <c r="E788" s="454">
        <v>4257395</v>
      </c>
      <c r="F788" s="454" t="s">
        <v>234</v>
      </c>
      <c r="G788" s="454" t="s">
        <v>31</v>
      </c>
      <c r="H788" s="445" t="s">
        <v>27</v>
      </c>
      <c r="I788" s="445" t="s">
        <v>27</v>
      </c>
      <c r="J788" s="445" t="s">
        <v>27</v>
      </c>
      <c r="K788" s="557" t="s">
        <v>27</v>
      </c>
    </row>
    <row r="789" spans="1:11">
      <c r="A789" s="563" t="s">
        <v>227</v>
      </c>
      <c r="B789" s="454" t="s">
        <v>275</v>
      </c>
      <c r="C789" s="454">
        <v>2023622</v>
      </c>
      <c r="D789" s="455">
        <v>42880</v>
      </c>
      <c r="E789" s="454">
        <v>4257395</v>
      </c>
      <c r="F789" s="454" t="s">
        <v>234</v>
      </c>
      <c r="G789" s="454" t="s">
        <v>31</v>
      </c>
      <c r="H789" s="445" t="s">
        <v>27</v>
      </c>
      <c r="I789" s="445" t="s">
        <v>27</v>
      </c>
      <c r="J789" s="445" t="s">
        <v>27</v>
      </c>
      <c r="K789" s="557" t="s">
        <v>27</v>
      </c>
    </row>
    <row r="790" spans="1:11">
      <c r="A790" s="563" t="s">
        <v>227</v>
      </c>
      <c r="B790" s="454" t="s">
        <v>296</v>
      </c>
      <c r="C790" s="454">
        <v>2023623</v>
      </c>
      <c r="D790" s="455">
        <v>42880</v>
      </c>
      <c r="E790" s="454">
        <v>4257395</v>
      </c>
      <c r="F790" s="454" t="s">
        <v>234</v>
      </c>
      <c r="G790" s="454" t="s">
        <v>31</v>
      </c>
      <c r="H790" s="445" t="s">
        <v>27</v>
      </c>
      <c r="I790" s="445" t="s">
        <v>27</v>
      </c>
      <c r="J790" s="445" t="s">
        <v>27</v>
      </c>
      <c r="K790" s="557" t="s">
        <v>27</v>
      </c>
    </row>
    <row r="791" spans="1:11">
      <c r="A791" s="563" t="s">
        <v>227</v>
      </c>
      <c r="B791" s="454" t="s">
        <v>297</v>
      </c>
      <c r="C791" s="454">
        <v>2023624</v>
      </c>
      <c r="D791" s="455">
        <v>42880</v>
      </c>
      <c r="E791" s="454">
        <v>4257395</v>
      </c>
      <c r="F791" s="454" t="s">
        <v>234</v>
      </c>
      <c r="G791" s="454" t="s">
        <v>31</v>
      </c>
      <c r="H791" s="445" t="s">
        <v>27</v>
      </c>
      <c r="I791" s="445" t="s">
        <v>27</v>
      </c>
      <c r="J791" s="445" t="s">
        <v>27</v>
      </c>
      <c r="K791" s="557" t="s">
        <v>27</v>
      </c>
    </row>
    <row r="792" spans="1:11">
      <c r="A792" s="563" t="s">
        <v>227</v>
      </c>
      <c r="B792" s="454" t="s">
        <v>226</v>
      </c>
      <c r="C792" s="454">
        <v>2023625</v>
      </c>
      <c r="D792" s="455">
        <v>42880</v>
      </c>
      <c r="E792" s="454">
        <v>4257395</v>
      </c>
      <c r="F792" s="454" t="s">
        <v>234</v>
      </c>
      <c r="G792" s="454" t="s">
        <v>31</v>
      </c>
      <c r="H792" s="445" t="s">
        <v>27</v>
      </c>
      <c r="I792" s="445" t="s">
        <v>27</v>
      </c>
      <c r="J792" s="445" t="s">
        <v>27</v>
      </c>
      <c r="K792" s="557" t="s">
        <v>27</v>
      </c>
    </row>
    <row r="793" spans="1:11">
      <c r="A793" s="563" t="s">
        <v>227</v>
      </c>
      <c r="B793" s="454" t="s">
        <v>298</v>
      </c>
      <c r="C793" s="454">
        <v>2023626</v>
      </c>
      <c r="D793" s="455">
        <v>42880</v>
      </c>
      <c r="E793" s="454">
        <v>4257395</v>
      </c>
      <c r="F793" s="454" t="s">
        <v>234</v>
      </c>
      <c r="G793" s="454" t="s">
        <v>31</v>
      </c>
      <c r="H793" s="445" t="s">
        <v>27</v>
      </c>
      <c r="I793" s="445" t="s">
        <v>27</v>
      </c>
      <c r="J793" s="445" t="s">
        <v>27</v>
      </c>
      <c r="K793" s="557" t="s">
        <v>27</v>
      </c>
    </row>
    <row r="794" spans="1:11">
      <c r="A794" s="563" t="s">
        <v>227</v>
      </c>
      <c r="B794" s="454" t="s">
        <v>251</v>
      </c>
      <c r="C794" s="454">
        <v>2023627</v>
      </c>
      <c r="D794" s="455">
        <v>42880</v>
      </c>
      <c r="E794" s="454">
        <v>4257395</v>
      </c>
      <c r="F794" s="454" t="s">
        <v>234</v>
      </c>
      <c r="G794" s="454" t="s">
        <v>31</v>
      </c>
      <c r="H794" s="445" t="s">
        <v>27</v>
      </c>
      <c r="I794" s="445" t="s">
        <v>27</v>
      </c>
      <c r="J794" s="445" t="s">
        <v>27</v>
      </c>
      <c r="K794" s="557" t="s">
        <v>27</v>
      </c>
    </row>
    <row r="795" spans="1:11">
      <c r="A795" s="563" t="s">
        <v>227</v>
      </c>
      <c r="B795" s="454" t="s">
        <v>299</v>
      </c>
      <c r="C795" s="454">
        <v>2023628</v>
      </c>
      <c r="D795" s="455">
        <v>42880</v>
      </c>
      <c r="E795" s="454">
        <v>4257395</v>
      </c>
      <c r="F795" s="454" t="s">
        <v>234</v>
      </c>
      <c r="G795" s="454" t="s">
        <v>31</v>
      </c>
      <c r="H795" s="445" t="s">
        <v>27</v>
      </c>
      <c r="I795" s="445" t="s">
        <v>27</v>
      </c>
      <c r="J795" s="445" t="s">
        <v>27</v>
      </c>
      <c r="K795" s="557" t="s">
        <v>27</v>
      </c>
    </row>
    <row r="796" spans="1:11">
      <c r="A796" s="563" t="s">
        <v>227</v>
      </c>
      <c r="B796" s="454" t="s">
        <v>246</v>
      </c>
      <c r="C796" s="454">
        <v>2023629</v>
      </c>
      <c r="D796" s="455">
        <v>42880</v>
      </c>
      <c r="E796" s="454">
        <v>4257395</v>
      </c>
      <c r="F796" s="454" t="s">
        <v>234</v>
      </c>
      <c r="G796" s="454" t="s">
        <v>31</v>
      </c>
      <c r="H796" s="445" t="s">
        <v>27</v>
      </c>
      <c r="I796" s="445" t="s">
        <v>27</v>
      </c>
      <c r="J796" s="445" t="s">
        <v>27</v>
      </c>
      <c r="K796" s="557" t="s">
        <v>27</v>
      </c>
    </row>
    <row r="797" spans="1:11">
      <c r="A797" s="563" t="s">
        <v>227</v>
      </c>
      <c r="B797" s="454" t="s">
        <v>300</v>
      </c>
      <c r="C797" s="454">
        <v>2023630</v>
      </c>
      <c r="D797" s="455">
        <v>42880</v>
      </c>
      <c r="E797" s="454">
        <v>4257395</v>
      </c>
      <c r="F797" s="454" t="s">
        <v>234</v>
      </c>
      <c r="G797" s="454" t="s">
        <v>31</v>
      </c>
      <c r="H797" s="445" t="s">
        <v>27</v>
      </c>
      <c r="I797" s="445" t="s">
        <v>27</v>
      </c>
      <c r="J797" s="445" t="s">
        <v>27</v>
      </c>
      <c r="K797" s="557" t="s">
        <v>27</v>
      </c>
    </row>
    <row r="798" spans="1:11">
      <c r="A798" s="563" t="s">
        <v>227</v>
      </c>
      <c r="B798" s="454" t="s">
        <v>135</v>
      </c>
      <c r="C798" s="454">
        <v>2023631</v>
      </c>
      <c r="D798" s="455">
        <v>42880</v>
      </c>
      <c r="E798" s="454">
        <v>4257395</v>
      </c>
      <c r="F798" s="454" t="s">
        <v>234</v>
      </c>
      <c r="G798" s="454" t="s">
        <v>31</v>
      </c>
      <c r="H798" s="445" t="s">
        <v>27</v>
      </c>
      <c r="I798" s="445" t="s">
        <v>27</v>
      </c>
      <c r="J798" s="445" t="s">
        <v>27</v>
      </c>
      <c r="K798" s="557" t="s">
        <v>27</v>
      </c>
    </row>
    <row r="799" spans="1:11">
      <c r="A799" s="563" t="s">
        <v>227</v>
      </c>
      <c r="B799" s="454" t="s">
        <v>293</v>
      </c>
      <c r="C799" s="454">
        <v>2023632</v>
      </c>
      <c r="D799" s="455">
        <v>42880</v>
      </c>
      <c r="E799" s="454">
        <v>4257395</v>
      </c>
      <c r="F799" s="454" t="s">
        <v>234</v>
      </c>
      <c r="G799" s="454" t="s">
        <v>31</v>
      </c>
      <c r="H799" s="445" t="s">
        <v>27</v>
      </c>
      <c r="I799" s="445" t="s">
        <v>27</v>
      </c>
      <c r="J799" s="445" t="s">
        <v>27</v>
      </c>
      <c r="K799" s="557" t="s">
        <v>27</v>
      </c>
    </row>
    <row r="800" spans="1:11">
      <c r="A800" s="563" t="s">
        <v>227</v>
      </c>
      <c r="B800" s="454" t="s">
        <v>248</v>
      </c>
      <c r="C800" s="454">
        <v>2023633</v>
      </c>
      <c r="D800" s="455">
        <v>42880</v>
      </c>
      <c r="E800" s="454">
        <v>4288613</v>
      </c>
      <c r="F800" s="454" t="s">
        <v>234</v>
      </c>
      <c r="G800" s="454" t="s">
        <v>31</v>
      </c>
      <c r="H800" s="445" t="s">
        <v>27</v>
      </c>
      <c r="I800" s="445" t="s">
        <v>27</v>
      </c>
      <c r="J800" s="445" t="s">
        <v>27</v>
      </c>
      <c r="K800" s="557" t="s">
        <v>27</v>
      </c>
    </row>
    <row r="801" spans="1:11">
      <c r="A801" s="563" t="s">
        <v>227</v>
      </c>
      <c r="B801" s="454" t="s">
        <v>295</v>
      </c>
      <c r="C801" s="454">
        <v>2023634</v>
      </c>
      <c r="D801" s="455">
        <v>42880</v>
      </c>
      <c r="E801" s="454">
        <v>4288613</v>
      </c>
      <c r="F801" s="454" t="s">
        <v>234</v>
      </c>
      <c r="G801" s="454" t="s">
        <v>31</v>
      </c>
      <c r="H801" s="445" t="s">
        <v>27</v>
      </c>
      <c r="I801" s="445" t="s">
        <v>27</v>
      </c>
      <c r="J801" s="445" t="s">
        <v>27</v>
      </c>
      <c r="K801" s="557" t="s">
        <v>27</v>
      </c>
    </row>
    <row r="802" spans="1:11">
      <c r="A802" s="563" t="s">
        <v>227</v>
      </c>
      <c r="B802" s="454" t="s">
        <v>235</v>
      </c>
      <c r="C802" s="454">
        <v>2023635</v>
      </c>
      <c r="D802" s="455">
        <v>42880</v>
      </c>
      <c r="E802" s="454">
        <v>4288613</v>
      </c>
      <c r="F802" s="454" t="s">
        <v>234</v>
      </c>
      <c r="G802" s="454" t="s">
        <v>31</v>
      </c>
      <c r="H802" s="445" t="s">
        <v>27</v>
      </c>
      <c r="I802" s="445" t="s">
        <v>27</v>
      </c>
      <c r="J802" s="445" t="s">
        <v>27</v>
      </c>
      <c r="K802" s="557" t="s">
        <v>27</v>
      </c>
    </row>
    <row r="803" spans="1:11">
      <c r="A803" s="563" t="s">
        <v>227</v>
      </c>
      <c r="B803" s="454" t="s">
        <v>301</v>
      </c>
      <c r="C803" s="454">
        <v>2023636</v>
      </c>
      <c r="D803" s="455">
        <v>42880</v>
      </c>
      <c r="E803" s="454">
        <v>4288613</v>
      </c>
      <c r="F803" s="454" t="s">
        <v>234</v>
      </c>
      <c r="G803" s="454" t="s">
        <v>31</v>
      </c>
      <c r="H803" s="445" t="s">
        <v>27</v>
      </c>
      <c r="I803" s="445" t="s">
        <v>27</v>
      </c>
      <c r="J803" s="445" t="s">
        <v>27</v>
      </c>
      <c r="K803" s="557" t="s">
        <v>27</v>
      </c>
    </row>
    <row r="804" spans="1:11">
      <c r="A804" s="563" t="s">
        <v>227</v>
      </c>
      <c r="B804" s="454" t="s">
        <v>113</v>
      </c>
      <c r="C804" s="454">
        <v>2023637</v>
      </c>
      <c r="D804" s="455">
        <v>42880</v>
      </c>
      <c r="E804" s="454">
        <v>4359331</v>
      </c>
      <c r="F804" s="454" t="s">
        <v>234</v>
      </c>
      <c r="G804" s="454" t="s">
        <v>31</v>
      </c>
      <c r="H804" s="445" t="s">
        <v>27</v>
      </c>
      <c r="I804" s="445" t="s">
        <v>27</v>
      </c>
      <c r="J804" s="445" t="s">
        <v>27</v>
      </c>
      <c r="K804" s="557" t="s">
        <v>27</v>
      </c>
    </row>
    <row r="805" spans="1:11">
      <c r="A805" s="563" t="s">
        <v>227</v>
      </c>
      <c r="B805" s="454" t="s">
        <v>134</v>
      </c>
      <c r="C805" s="454">
        <v>2023638</v>
      </c>
      <c r="D805" s="455">
        <v>42880</v>
      </c>
      <c r="E805" s="454">
        <v>909440</v>
      </c>
      <c r="F805" s="454" t="s">
        <v>229</v>
      </c>
      <c r="G805" s="454" t="s">
        <v>31</v>
      </c>
      <c r="H805" s="445" t="s">
        <v>27</v>
      </c>
      <c r="I805" s="445" t="s">
        <v>27</v>
      </c>
      <c r="J805" s="445" t="s">
        <v>27</v>
      </c>
      <c r="K805" s="557" t="s">
        <v>27</v>
      </c>
    </row>
    <row r="806" spans="1:11">
      <c r="A806" s="563" t="s">
        <v>227</v>
      </c>
      <c r="B806" s="454" t="s">
        <v>113</v>
      </c>
      <c r="C806" s="454">
        <v>2023639</v>
      </c>
      <c r="D806" s="455">
        <v>42880</v>
      </c>
      <c r="E806" s="454">
        <v>909440</v>
      </c>
      <c r="F806" s="454" t="s">
        <v>229</v>
      </c>
      <c r="G806" s="454" t="s">
        <v>31</v>
      </c>
      <c r="H806" s="445" t="s">
        <v>27</v>
      </c>
      <c r="I806" s="445" t="s">
        <v>27</v>
      </c>
      <c r="J806" s="445" t="s">
        <v>27</v>
      </c>
      <c r="K806" s="557" t="s">
        <v>27</v>
      </c>
    </row>
    <row r="807" spans="1:11">
      <c r="A807" s="563" t="s">
        <v>227</v>
      </c>
      <c r="B807" s="454" t="s">
        <v>226</v>
      </c>
      <c r="C807" s="454">
        <v>2023640</v>
      </c>
      <c r="D807" s="455">
        <v>42880</v>
      </c>
      <c r="E807" s="454">
        <v>909440</v>
      </c>
      <c r="F807" s="454" t="s">
        <v>229</v>
      </c>
      <c r="G807" s="454" t="s">
        <v>31</v>
      </c>
      <c r="H807" s="445" t="s">
        <v>27</v>
      </c>
      <c r="I807" s="445" t="s">
        <v>27</v>
      </c>
      <c r="J807" s="445" t="s">
        <v>27</v>
      </c>
      <c r="K807" s="557" t="s">
        <v>27</v>
      </c>
    </row>
    <row r="808" spans="1:11">
      <c r="A808" s="563" t="s">
        <v>227</v>
      </c>
      <c r="B808" s="454" t="s">
        <v>103</v>
      </c>
      <c r="C808" s="454">
        <v>2023641</v>
      </c>
      <c r="D808" s="455">
        <v>42880</v>
      </c>
      <c r="E808" s="454">
        <v>5620682</v>
      </c>
      <c r="F808" s="454" t="s">
        <v>262</v>
      </c>
      <c r="G808" s="454" t="s">
        <v>31</v>
      </c>
      <c r="H808" s="445" t="s">
        <v>27</v>
      </c>
      <c r="I808" s="445" t="s">
        <v>27</v>
      </c>
      <c r="J808" s="445" t="s">
        <v>27</v>
      </c>
      <c r="K808" s="557" t="s">
        <v>27</v>
      </c>
    </row>
    <row r="809" spans="1:11">
      <c r="A809" s="563" t="s">
        <v>227</v>
      </c>
      <c r="B809" s="454" t="s">
        <v>103</v>
      </c>
      <c r="C809" s="454">
        <v>2023642</v>
      </c>
      <c r="D809" s="455">
        <v>42880</v>
      </c>
      <c r="E809" s="454">
        <v>5329406</v>
      </c>
      <c r="F809" s="454" t="s">
        <v>234</v>
      </c>
      <c r="G809" s="454" t="s">
        <v>31</v>
      </c>
      <c r="H809" s="445" t="s">
        <v>27</v>
      </c>
      <c r="I809" s="445" t="s">
        <v>27</v>
      </c>
      <c r="J809" s="445" t="s">
        <v>27</v>
      </c>
      <c r="K809" s="557" t="s">
        <v>27</v>
      </c>
    </row>
    <row r="810" spans="1:11">
      <c r="A810" s="563" t="s">
        <v>227</v>
      </c>
      <c r="B810" s="454" t="s">
        <v>69</v>
      </c>
      <c r="C810" s="454">
        <v>2023643</v>
      </c>
      <c r="D810" s="455">
        <v>42880</v>
      </c>
      <c r="E810" s="454">
        <v>4127086</v>
      </c>
      <c r="F810" s="454" t="s">
        <v>302</v>
      </c>
      <c r="G810" s="454" t="s">
        <v>31</v>
      </c>
      <c r="H810" s="445" t="s">
        <v>27</v>
      </c>
      <c r="I810" s="445" t="s">
        <v>27</v>
      </c>
      <c r="J810" s="445" t="s">
        <v>27</v>
      </c>
      <c r="K810" s="557" t="s">
        <v>27</v>
      </c>
    </row>
    <row r="811" spans="1:11">
      <c r="A811" s="563" t="s">
        <v>227</v>
      </c>
      <c r="B811" s="454" t="s">
        <v>170</v>
      </c>
      <c r="C811" s="454">
        <v>2023644</v>
      </c>
      <c r="D811" s="455">
        <v>42880</v>
      </c>
      <c r="E811" s="454">
        <v>153120</v>
      </c>
      <c r="F811" s="454" t="s">
        <v>303</v>
      </c>
      <c r="G811" s="454" t="s">
        <v>31</v>
      </c>
      <c r="H811" s="445" t="s">
        <v>27</v>
      </c>
      <c r="I811" s="445" t="s">
        <v>27</v>
      </c>
      <c r="J811" s="445" t="s">
        <v>27</v>
      </c>
      <c r="K811" s="557" t="s">
        <v>27</v>
      </c>
    </row>
    <row r="812" spans="1:11">
      <c r="A812" s="563" t="s">
        <v>227</v>
      </c>
      <c r="B812" s="454" t="s">
        <v>38</v>
      </c>
      <c r="C812" s="454">
        <v>2023645</v>
      </c>
      <c r="D812" s="455">
        <v>42880</v>
      </c>
      <c r="E812" s="454">
        <v>153120</v>
      </c>
      <c r="F812" s="454" t="s">
        <v>303</v>
      </c>
      <c r="G812" s="454" t="s">
        <v>31</v>
      </c>
      <c r="H812" s="445" t="s">
        <v>27</v>
      </c>
      <c r="I812" s="445" t="s">
        <v>27</v>
      </c>
      <c r="J812" s="445" t="s">
        <v>27</v>
      </c>
      <c r="K812" s="557" t="s">
        <v>27</v>
      </c>
    </row>
    <row r="813" spans="1:11">
      <c r="A813" s="563" t="s">
        <v>227</v>
      </c>
      <c r="B813" s="454" t="s">
        <v>170</v>
      </c>
      <c r="C813" s="454">
        <v>2023646</v>
      </c>
      <c r="D813" s="455">
        <v>42880</v>
      </c>
      <c r="E813" s="454">
        <v>153120</v>
      </c>
      <c r="F813" s="454" t="s">
        <v>303</v>
      </c>
      <c r="G813" s="454" t="s">
        <v>31</v>
      </c>
      <c r="H813" s="445" t="s">
        <v>27</v>
      </c>
      <c r="I813" s="445" t="s">
        <v>27</v>
      </c>
      <c r="J813" s="445" t="s">
        <v>27</v>
      </c>
      <c r="K813" s="557" t="s">
        <v>27</v>
      </c>
    </row>
    <row r="814" spans="1:11">
      <c r="A814" s="563" t="s">
        <v>227</v>
      </c>
      <c r="B814" s="454" t="s">
        <v>170</v>
      </c>
      <c r="C814" s="454">
        <v>2023647</v>
      </c>
      <c r="D814" s="455">
        <v>42880</v>
      </c>
      <c r="E814" s="454">
        <v>153120</v>
      </c>
      <c r="F814" s="454" t="s">
        <v>303</v>
      </c>
      <c r="G814" s="454" t="s">
        <v>31</v>
      </c>
      <c r="H814" s="445" t="s">
        <v>27</v>
      </c>
      <c r="I814" s="445" t="s">
        <v>27</v>
      </c>
      <c r="J814" s="445" t="s">
        <v>27</v>
      </c>
      <c r="K814" s="557" t="s">
        <v>27</v>
      </c>
    </row>
    <row r="815" spans="1:11">
      <c r="A815" s="563" t="s">
        <v>227</v>
      </c>
      <c r="B815" s="454" t="s">
        <v>170</v>
      </c>
      <c r="C815" s="454">
        <v>2023648</v>
      </c>
      <c r="D815" s="455">
        <v>42880</v>
      </c>
      <c r="E815" s="454">
        <v>153120</v>
      </c>
      <c r="F815" s="454" t="s">
        <v>303</v>
      </c>
      <c r="G815" s="454" t="s">
        <v>31</v>
      </c>
      <c r="H815" s="445" t="s">
        <v>27</v>
      </c>
      <c r="I815" s="445" t="s">
        <v>27</v>
      </c>
      <c r="J815" s="445" t="s">
        <v>27</v>
      </c>
      <c r="K815" s="557" t="s">
        <v>27</v>
      </c>
    </row>
    <row r="816" spans="1:11">
      <c r="A816" s="563" t="s">
        <v>227</v>
      </c>
      <c r="B816" s="454" t="s">
        <v>170</v>
      </c>
      <c r="C816" s="454">
        <v>2023649</v>
      </c>
      <c r="D816" s="455">
        <v>42880</v>
      </c>
      <c r="E816" s="454">
        <v>153120</v>
      </c>
      <c r="F816" s="454" t="s">
        <v>303</v>
      </c>
      <c r="G816" s="454" t="s">
        <v>31</v>
      </c>
      <c r="H816" s="445" t="s">
        <v>27</v>
      </c>
      <c r="I816" s="445" t="s">
        <v>27</v>
      </c>
      <c r="J816" s="445" t="s">
        <v>27</v>
      </c>
      <c r="K816" s="557" t="s">
        <v>27</v>
      </c>
    </row>
    <row r="817" spans="1:11">
      <c r="A817" s="563" t="s">
        <v>227</v>
      </c>
      <c r="B817" s="454" t="s">
        <v>170</v>
      </c>
      <c r="C817" s="454">
        <v>2023650</v>
      </c>
      <c r="D817" s="455">
        <v>42880</v>
      </c>
      <c r="E817" s="454">
        <v>153120</v>
      </c>
      <c r="F817" s="454" t="s">
        <v>303</v>
      </c>
      <c r="G817" s="454" t="s">
        <v>31</v>
      </c>
      <c r="H817" s="445" t="s">
        <v>27</v>
      </c>
      <c r="I817" s="445" t="s">
        <v>27</v>
      </c>
      <c r="J817" s="445" t="s">
        <v>27</v>
      </c>
      <c r="K817" s="557" t="s">
        <v>27</v>
      </c>
    </row>
    <row r="818" spans="1:11">
      <c r="A818" s="563" t="s">
        <v>227</v>
      </c>
      <c r="B818" s="454" t="s">
        <v>170</v>
      </c>
      <c r="C818" s="454">
        <v>2023651</v>
      </c>
      <c r="D818" s="455">
        <v>42880</v>
      </c>
      <c r="E818" s="454">
        <v>153120</v>
      </c>
      <c r="F818" s="454" t="s">
        <v>303</v>
      </c>
      <c r="G818" s="454" t="s">
        <v>31</v>
      </c>
      <c r="H818" s="445" t="s">
        <v>27</v>
      </c>
      <c r="I818" s="445" t="s">
        <v>27</v>
      </c>
      <c r="J818" s="445" t="s">
        <v>27</v>
      </c>
      <c r="K818" s="557" t="s">
        <v>27</v>
      </c>
    </row>
    <row r="819" spans="1:11">
      <c r="A819" s="563" t="s">
        <v>227</v>
      </c>
      <c r="B819" s="454" t="s">
        <v>170</v>
      </c>
      <c r="C819" s="454">
        <v>2023652</v>
      </c>
      <c r="D819" s="455">
        <v>42880</v>
      </c>
      <c r="E819" s="454">
        <v>153120</v>
      </c>
      <c r="F819" s="454" t="s">
        <v>303</v>
      </c>
      <c r="G819" s="454" t="s">
        <v>31</v>
      </c>
      <c r="H819" s="445" t="s">
        <v>27</v>
      </c>
      <c r="I819" s="445" t="s">
        <v>27</v>
      </c>
      <c r="J819" s="445" t="s">
        <v>27</v>
      </c>
      <c r="K819" s="557" t="s">
        <v>27</v>
      </c>
    </row>
    <row r="820" spans="1:11">
      <c r="A820" s="563" t="s">
        <v>227</v>
      </c>
      <c r="B820" s="454" t="s">
        <v>170</v>
      </c>
      <c r="C820" s="454">
        <v>2023653</v>
      </c>
      <c r="D820" s="455">
        <v>42880</v>
      </c>
      <c r="E820" s="454">
        <v>153120</v>
      </c>
      <c r="F820" s="454" t="s">
        <v>303</v>
      </c>
      <c r="G820" s="454" t="s">
        <v>31</v>
      </c>
      <c r="H820" s="445" t="s">
        <v>27</v>
      </c>
      <c r="I820" s="445" t="s">
        <v>27</v>
      </c>
      <c r="J820" s="445" t="s">
        <v>27</v>
      </c>
      <c r="K820" s="557" t="s">
        <v>27</v>
      </c>
    </row>
    <row r="821" spans="1:11">
      <c r="A821" s="563" t="s">
        <v>227</v>
      </c>
      <c r="B821" s="454" t="s">
        <v>170</v>
      </c>
      <c r="C821" s="454">
        <v>2023654</v>
      </c>
      <c r="D821" s="455">
        <v>42880</v>
      </c>
      <c r="E821" s="454">
        <v>153120</v>
      </c>
      <c r="F821" s="454" t="s">
        <v>303</v>
      </c>
      <c r="G821" s="454" t="s">
        <v>31</v>
      </c>
      <c r="H821" s="445" t="s">
        <v>27</v>
      </c>
      <c r="I821" s="445" t="s">
        <v>27</v>
      </c>
      <c r="J821" s="445" t="s">
        <v>27</v>
      </c>
      <c r="K821" s="557" t="s">
        <v>27</v>
      </c>
    </row>
    <row r="822" spans="1:11">
      <c r="A822" s="563" t="s">
        <v>227</v>
      </c>
      <c r="B822" s="454" t="s">
        <v>170</v>
      </c>
      <c r="C822" s="454">
        <v>2023655</v>
      </c>
      <c r="D822" s="455">
        <v>42880</v>
      </c>
      <c r="E822" s="454">
        <v>153120</v>
      </c>
      <c r="F822" s="454" t="s">
        <v>303</v>
      </c>
      <c r="G822" s="454" t="s">
        <v>31</v>
      </c>
      <c r="H822" s="445" t="s">
        <v>27</v>
      </c>
      <c r="I822" s="445" t="s">
        <v>27</v>
      </c>
      <c r="J822" s="445" t="s">
        <v>27</v>
      </c>
      <c r="K822" s="557" t="s">
        <v>27</v>
      </c>
    </row>
    <row r="823" spans="1:11">
      <c r="A823" s="563" t="s">
        <v>227</v>
      </c>
      <c r="B823" s="454" t="s">
        <v>170</v>
      </c>
      <c r="C823" s="454">
        <v>2023656</v>
      </c>
      <c r="D823" s="455">
        <v>42880</v>
      </c>
      <c r="E823" s="454">
        <v>153120</v>
      </c>
      <c r="F823" s="454" t="s">
        <v>303</v>
      </c>
      <c r="G823" s="454" t="s">
        <v>31</v>
      </c>
      <c r="H823" s="445" t="s">
        <v>27</v>
      </c>
      <c r="I823" s="445" t="s">
        <v>27</v>
      </c>
      <c r="J823" s="445" t="s">
        <v>27</v>
      </c>
      <c r="K823" s="557" t="s">
        <v>27</v>
      </c>
    </row>
    <row r="824" spans="1:11">
      <c r="A824" s="563" t="s">
        <v>227</v>
      </c>
      <c r="B824" s="454" t="s">
        <v>170</v>
      </c>
      <c r="C824" s="454">
        <v>2023657</v>
      </c>
      <c r="D824" s="455">
        <v>42880</v>
      </c>
      <c r="E824" s="454">
        <v>153120</v>
      </c>
      <c r="F824" s="454" t="s">
        <v>303</v>
      </c>
      <c r="G824" s="454" t="s">
        <v>31</v>
      </c>
      <c r="H824" s="445" t="s">
        <v>27</v>
      </c>
      <c r="I824" s="445" t="s">
        <v>27</v>
      </c>
      <c r="J824" s="445" t="s">
        <v>27</v>
      </c>
      <c r="K824" s="557" t="s">
        <v>27</v>
      </c>
    </row>
    <row r="825" spans="1:11">
      <c r="A825" s="563" t="s">
        <v>227</v>
      </c>
      <c r="B825" s="454" t="s">
        <v>170</v>
      </c>
      <c r="C825" s="454">
        <v>2023658</v>
      </c>
      <c r="D825" s="455">
        <v>42880</v>
      </c>
      <c r="E825" s="454">
        <v>153120</v>
      </c>
      <c r="F825" s="454" t="s">
        <v>303</v>
      </c>
      <c r="G825" s="454" t="s">
        <v>31</v>
      </c>
      <c r="H825" s="445" t="s">
        <v>27</v>
      </c>
      <c r="I825" s="445" t="s">
        <v>27</v>
      </c>
      <c r="J825" s="445" t="s">
        <v>27</v>
      </c>
      <c r="K825" s="557" t="s">
        <v>27</v>
      </c>
    </row>
    <row r="826" spans="1:11">
      <c r="A826" s="563" t="s">
        <v>227</v>
      </c>
      <c r="B826" s="454" t="s">
        <v>170</v>
      </c>
      <c r="C826" s="454">
        <v>2023659</v>
      </c>
      <c r="D826" s="455">
        <v>42880</v>
      </c>
      <c r="E826" s="454">
        <v>153120</v>
      </c>
      <c r="F826" s="454" t="s">
        <v>303</v>
      </c>
      <c r="G826" s="454" t="s">
        <v>31</v>
      </c>
      <c r="H826" s="445" t="s">
        <v>27</v>
      </c>
      <c r="I826" s="445" t="s">
        <v>27</v>
      </c>
      <c r="J826" s="445" t="s">
        <v>27</v>
      </c>
      <c r="K826" s="557" t="s">
        <v>27</v>
      </c>
    </row>
    <row r="827" spans="1:11">
      <c r="A827" s="563" t="s">
        <v>227</v>
      </c>
      <c r="B827" s="454" t="s">
        <v>175</v>
      </c>
      <c r="C827" s="454">
        <v>2023660</v>
      </c>
      <c r="D827" s="455">
        <v>42880</v>
      </c>
      <c r="E827" s="454">
        <v>153120</v>
      </c>
      <c r="F827" s="454" t="s">
        <v>303</v>
      </c>
      <c r="G827" s="454" t="s">
        <v>31</v>
      </c>
      <c r="H827" s="445" t="s">
        <v>27</v>
      </c>
      <c r="I827" s="445" t="s">
        <v>27</v>
      </c>
      <c r="J827" s="445" t="s">
        <v>27</v>
      </c>
      <c r="K827" s="557" t="s">
        <v>27</v>
      </c>
    </row>
    <row r="828" spans="1:11">
      <c r="A828" s="563" t="s">
        <v>227</v>
      </c>
      <c r="B828" s="454" t="s">
        <v>170</v>
      </c>
      <c r="C828" s="454">
        <v>2023661</v>
      </c>
      <c r="D828" s="455">
        <v>42880</v>
      </c>
      <c r="E828" s="454">
        <v>153120</v>
      </c>
      <c r="F828" s="454" t="s">
        <v>303</v>
      </c>
      <c r="G828" s="454" t="s">
        <v>31</v>
      </c>
      <c r="H828" s="445" t="s">
        <v>27</v>
      </c>
      <c r="I828" s="445" t="s">
        <v>27</v>
      </c>
      <c r="J828" s="445" t="s">
        <v>27</v>
      </c>
      <c r="K828" s="557" t="s">
        <v>27</v>
      </c>
    </row>
    <row r="829" spans="1:11">
      <c r="A829" s="563" t="s">
        <v>227</v>
      </c>
      <c r="B829" s="454" t="s">
        <v>170</v>
      </c>
      <c r="C829" s="454">
        <v>2023662</v>
      </c>
      <c r="D829" s="455">
        <v>42880</v>
      </c>
      <c r="E829" s="454">
        <v>153120</v>
      </c>
      <c r="F829" s="454" t="s">
        <v>303</v>
      </c>
      <c r="G829" s="454" t="s">
        <v>31</v>
      </c>
      <c r="H829" s="445" t="s">
        <v>27</v>
      </c>
      <c r="I829" s="445" t="s">
        <v>27</v>
      </c>
      <c r="J829" s="445" t="s">
        <v>27</v>
      </c>
      <c r="K829" s="557" t="s">
        <v>27</v>
      </c>
    </row>
    <row r="830" spans="1:11">
      <c r="A830" s="563" t="s">
        <v>227</v>
      </c>
      <c r="B830" s="454" t="s">
        <v>170</v>
      </c>
      <c r="C830" s="454">
        <v>2023663</v>
      </c>
      <c r="D830" s="455">
        <v>42880</v>
      </c>
      <c r="E830" s="454">
        <v>153120</v>
      </c>
      <c r="F830" s="454" t="s">
        <v>303</v>
      </c>
      <c r="G830" s="454" t="s">
        <v>31</v>
      </c>
      <c r="H830" s="445" t="s">
        <v>27</v>
      </c>
      <c r="I830" s="445" t="s">
        <v>27</v>
      </c>
      <c r="J830" s="445" t="s">
        <v>27</v>
      </c>
      <c r="K830" s="557" t="s">
        <v>27</v>
      </c>
    </row>
    <row r="831" spans="1:11">
      <c r="A831" s="563" t="s">
        <v>227</v>
      </c>
      <c r="B831" s="454" t="s">
        <v>170</v>
      </c>
      <c r="C831" s="454">
        <v>2023664</v>
      </c>
      <c r="D831" s="455">
        <v>42880</v>
      </c>
      <c r="E831" s="454">
        <v>153120</v>
      </c>
      <c r="F831" s="454" t="s">
        <v>303</v>
      </c>
      <c r="G831" s="454" t="s">
        <v>31</v>
      </c>
      <c r="H831" s="445" t="s">
        <v>27</v>
      </c>
      <c r="I831" s="445" t="s">
        <v>27</v>
      </c>
      <c r="J831" s="445" t="s">
        <v>27</v>
      </c>
      <c r="K831" s="557" t="s">
        <v>27</v>
      </c>
    </row>
    <row r="832" spans="1:11">
      <c r="A832" s="563" t="s">
        <v>227</v>
      </c>
      <c r="B832" s="454" t="s">
        <v>170</v>
      </c>
      <c r="C832" s="454">
        <v>2023665</v>
      </c>
      <c r="D832" s="455">
        <v>42880</v>
      </c>
      <c r="E832" s="454">
        <v>153120</v>
      </c>
      <c r="F832" s="454" t="s">
        <v>303</v>
      </c>
      <c r="G832" s="454" t="s">
        <v>31</v>
      </c>
      <c r="H832" s="445" t="s">
        <v>27</v>
      </c>
      <c r="I832" s="445" t="s">
        <v>27</v>
      </c>
      <c r="J832" s="445" t="s">
        <v>27</v>
      </c>
      <c r="K832" s="557" t="s">
        <v>27</v>
      </c>
    </row>
    <row r="833" spans="1:11">
      <c r="A833" s="563" t="s">
        <v>227</v>
      </c>
      <c r="B833" s="454" t="s">
        <v>38</v>
      </c>
      <c r="C833" s="454">
        <v>2023666</v>
      </c>
      <c r="D833" s="455">
        <v>42880</v>
      </c>
      <c r="E833" s="454">
        <v>153120</v>
      </c>
      <c r="F833" s="454" t="s">
        <v>303</v>
      </c>
      <c r="G833" s="454" t="s">
        <v>31</v>
      </c>
      <c r="H833" s="445" t="s">
        <v>27</v>
      </c>
      <c r="I833" s="445" t="s">
        <v>27</v>
      </c>
      <c r="J833" s="445" t="s">
        <v>27</v>
      </c>
      <c r="K833" s="557" t="s">
        <v>27</v>
      </c>
    </row>
    <row r="834" spans="1:11">
      <c r="A834" s="563" t="s">
        <v>227</v>
      </c>
      <c r="B834" s="454" t="s">
        <v>170</v>
      </c>
      <c r="C834" s="454">
        <v>2023667</v>
      </c>
      <c r="D834" s="455">
        <v>42880</v>
      </c>
      <c r="E834" s="454">
        <v>153120</v>
      </c>
      <c r="F834" s="454" t="s">
        <v>303</v>
      </c>
      <c r="G834" s="454" t="s">
        <v>31</v>
      </c>
      <c r="H834" s="445" t="s">
        <v>27</v>
      </c>
      <c r="I834" s="445" t="s">
        <v>27</v>
      </c>
      <c r="J834" s="445" t="s">
        <v>27</v>
      </c>
      <c r="K834" s="557" t="s">
        <v>27</v>
      </c>
    </row>
    <row r="835" spans="1:11">
      <c r="A835" s="563" t="s">
        <v>227</v>
      </c>
      <c r="B835" s="454" t="s">
        <v>170</v>
      </c>
      <c r="C835" s="454">
        <v>2023668</v>
      </c>
      <c r="D835" s="455">
        <v>42880</v>
      </c>
      <c r="E835" s="454">
        <v>153120</v>
      </c>
      <c r="F835" s="454" t="s">
        <v>303</v>
      </c>
      <c r="G835" s="454" t="s">
        <v>31</v>
      </c>
      <c r="H835" s="445" t="s">
        <v>27</v>
      </c>
      <c r="I835" s="445" t="s">
        <v>27</v>
      </c>
      <c r="J835" s="445" t="s">
        <v>27</v>
      </c>
      <c r="K835" s="557" t="s">
        <v>27</v>
      </c>
    </row>
    <row r="836" spans="1:11">
      <c r="A836" s="563" t="s">
        <v>227</v>
      </c>
      <c r="B836" s="454" t="s">
        <v>170</v>
      </c>
      <c r="C836" s="454">
        <v>2023669</v>
      </c>
      <c r="D836" s="455">
        <v>42880</v>
      </c>
      <c r="E836" s="454">
        <v>153120</v>
      </c>
      <c r="F836" s="454" t="s">
        <v>303</v>
      </c>
      <c r="G836" s="454" t="s">
        <v>31</v>
      </c>
      <c r="H836" s="445" t="s">
        <v>27</v>
      </c>
      <c r="I836" s="445" t="s">
        <v>27</v>
      </c>
      <c r="J836" s="445" t="s">
        <v>27</v>
      </c>
      <c r="K836" s="557" t="s">
        <v>27</v>
      </c>
    </row>
    <row r="837" spans="1:11">
      <c r="A837" s="563" t="s">
        <v>227</v>
      </c>
      <c r="B837" s="454" t="s">
        <v>170</v>
      </c>
      <c r="C837" s="454">
        <v>2023670</v>
      </c>
      <c r="D837" s="455">
        <v>42880</v>
      </c>
      <c r="E837" s="454">
        <v>153120</v>
      </c>
      <c r="F837" s="454" t="s">
        <v>303</v>
      </c>
      <c r="G837" s="454" t="s">
        <v>31</v>
      </c>
      <c r="H837" s="445" t="s">
        <v>27</v>
      </c>
      <c r="I837" s="445" t="s">
        <v>27</v>
      </c>
      <c r="J837" s="445" t="s">
        <v>27</v>
      </c>
      <c r="K837" s="557" t="s">
        <v>27</v>
      </c>
    </row>
    <row r="838" spans="1:11">
      <c r="A838" s="563" t="s">
        <v>227</v>
      </c>
      <c r="B838" s="454" t="s">
        <v>170</v>
      </c>
      <c r="C838" s="454">
        <v>2023671</v>
      </c>
      <c r="D838" s="455">
        <v>42880</v>
      </c>
      <c r="E838" s="454">
        <v>153120</v>
      </c>
      <c r="F838" s="454" t="s">
        <v>303</v>
      </c>
      <c r="G838" s="454" t="s">
        <v>31</v>
      </c>
      <c r="H838" s="445" t="s">
        <v>27</v>
      </c>
      <c r="I838" s="445" t="s">
        <v>27</v>
      </c>
      <c r="J838" s="445" t="s">
        <v>27</v>
      </c>
      <c r="K838" s="557" t="s">
        <v>27</v>
      </c>
    </row>
    <row r="839" spans="1:11">
      <c r="A839" s="563" t="s">
        <v>227</v>
      </c>
      <c r="B839" s="454" t="s">
        <v>170</v>
      </c>
      <c r="C839" s="454">
        <v>2023672</v>
      </c>
      <c r="D839" s="455">
        <v>42880</v>
      </c>
      <c r="E839" s="454">
        <v>153120</v>
      </c>
      <c r="F839" s="454" t="s">
        <v>303</v>
      </c>
      <c r="G839" s="454" t="s">
        <v>31</v>
      </c>
      <c r="H839" s="445" t="s">
        <v>27</v>
      </c>
      <c r="I839" s="445" t="s">
        <v>27</v>
      </c>
      <c r="J839" s="445" t="s">
        <v>27</v>
      </c>
      <c r="K839" s="557" t="s">
        <v>27</v>
      </c>
    </row>
    <row r="840" spans="1:11">
      <c r="A840" s="563" t="s">
        <v>227</v>
      </c>
      <c r="B840" s="454" t="s">
        <v>170</v>
      </c>
      <c r="C840" s="454">
        <v>2023673</v>
      </c>
      <c r="D840" s="455">
        <v>42880</v>
      </c>
      <c r="E840" s="454">
        <v>153120</v>
      </c>
      <c r="F840" s="454" t="s">
        <v>303</v>
      </c>
      <c r="G840" s="454" t="s">
        <v>31</v>
      </c>
      <c r="H840" s="445" t="s">
        <v>27</v>
      </c>
      <c r="I840" s="445" t="s">
        <v>27</v>
      </c>
      <c r="J840" s="445" t="s">
        <v>27</v>
      </c>
      <c r="K840" s="557" t="s">
        <v>27</v>
      </c>
    </row>
    <row r="841" spans="1:11">
      <c r="A841" s="563" t="s">
        <v>227</v>
      </c>
      <c r="B841" s="454" t="s">
        <v>170</v>
      </c>
      <c r="C841" s="454">
        <v>2023674</v>
      </c>
      <c r="D841" s="455">
        <v>42880</v>
      </c>
      <c r="E841" s="454">
        <v>153120</v>
      </c>
      <c r="F841" s="454" t="s">
        <v>303</v>
      </c>
      <c r="G841" s="454" t="s">
        <v>31</v>
      </c>
      <c r="H841" s="445" t="s">
        <v>27</v>
      </c>
      <c r="I841" s="445" t="s">
        <v>27</v>
      </c>
      <c r="J841" s="445" t="s">
        <v>27</v>
      </c>
      <c r="K841" s="557" t="s">
        <v>27</v>
      </c>
    </row>
    <row r="842" spans="1:11">
      <c r="A842" s="563" t="s">
        <v>227</v>
      </c>
      <c r="B842" s="454" t="s">
        <v>170</v>
      </c>
      <c r="C842" s="454">
        <v>2023675</v>
      </c>
      <c r="D842" s="455">
        <v>42880</v>
      </c>
      <c r="E842" s="454">
        <v>153120</v>
      </c>
      <c r="F842" s="454" t="s">
        <v>303</v>
      </c>
      <c r="G842" s="454" t="s">
        <v>31</v>
      </c>
      <c r="H842" s="445" t="s">
        <v>27</v>
      </c>
      <c r="I842" s="445" t="s">
        <v>27</v>
      </c>
      <c r="J842" s="445" t="s">
        <v>27</v>
      </c>
      <c r="K842" s="557" t="s">
        <v>27</v>
      </c>
    </row>
    <row r="843" spans="1:11">
      <c r="A843" s="563" t="s">
        <v>227</v>
      </c>
      <c r="B843" s="454" t="s">
        <v>170</v>
      </c>
      <c r="C843" s="454">
        <v>2023676</v>
      </c>
      <c r="D843" s="455">
        <v>42880</v>
      </c>
      <c r="E843" s="454">
        <v>153120</v>
      </c>
      <c r="F843" s="454" t="s">
        <v>303</v>
      </c>
      <c r="G843" s="454" t="s">
        <v>31</v>
      </c>
      <c r="H843" s="445" t="s">
        <v>27</v>
      </c>
      <c r="I843" s="445" t="s">
        <v>27</v>
      </c>
      <c r="J843" s="445" t="s">
        <v>27</v>
      </c>
      <c r="K843" s="557" t="s">
        <v>27</v>
      </c>
    </row>
    <row r="844" spans="1:11">
      <c r="A844" s="563" t="s">
        <v>227</v>
      </c>
      <c r="B844" s="454" t="s">
        <v>170</v>
      </c>
      <c r="C844" s="454">
        <v>2023677</v>
      </c>
      <c r="D844" s="455">
        <v>42880</v>
      </c>
      <c r="E844" s="454">
        <v>153120</v>
      </c>
      <c r="F844" s="454" t="s">
        <v>303</v>
      </c>
      <c r="G844" s="454" t="s">
        <v>31</v>
      </c>
      <c r="H844" s="445" t="s">
        <v>27</v>
      </c>
      <c r="I844" s="445" t="s">
        <v>27</v>
      </c>
      <c r="J844" s="445" t="s">
        <v>27</v>
      </c>
      <c r="K844" s="557" t="s">
        <v>27</v>
      </c>
    </row>
    <row r="845" spans="1:11">
      <c r="A845" s="563" t="s">
        <v>227</v>
      </c>
      <c r="B845" s="454" t="s">
        <v>170</v>
      </c>
      <c r="C845" s="454">
        <v>2023678</v>
      </c>
      <c r="D845" s="455">
        <v>42880</v>
      </c>
      <c r="E845" s="454">
        <v>153120</v>
      </c>
      <c r="F845" s="454" t="s">
        <v>303</v>
      </c>
      <c r="G845" s="454" t="s">
        <v>31</v>
      </c>
      <c r="H845" s="445" t="s">
        <v>27</v>
      </c>
      <c r="I845" s="445" t="s">
        <v>27</v>
      </c>
      <c r="J845" s="445" t="s">
        <v>27</v>
      </c>
      <c r="K845" s="557" t="s">
        <v>27</v>
      </c>
    </row>
    <row r="846" spans="1:11">
      <c r="A846" s="563" t="s">
        <v>227</v>
      </c>
      <c r="B846" s="454" t="s">
        <v>170</v>
      </c>
      <c r="C846" s="454">
        <v>2023679</v>
      </c>
      <c r="D846" s="455">
        <v>42880</v>
      </c>
      <c r="E846" s="454">
        <v>153120</v>
      </c>
      <c r="F846" s="454" t="s">
        <v>303</v>
      </c>
      <c r="G846" s="454" t="s">
        <v>31</v>
      </c>
      <c r="H846" s="445" t="s">
        <v>27</v>
      </c>
      <c r="I846" s="445" t="s">
        <v>27</v>
      </c>
      <c r="J846" s="445" t="s">
        <v>27</v>
      </c>
      <c r="K846" s="557" t="s">
        <v>27</v>
      </c>
    </row>
    <row r="847" spans="1:11">
      <c r="A847" s="563" t="s">
        <v>227</v>
      </c>
      <c r="B847" s="454" t="s">
        <v>170</v>
      </c>
      <c r="C847" s="454">
        <v>2023680</v>
      </c>
      <c r="D847" s="455">
        <v>42880</v>
      </c>
      <c r="E847" s="454">
        <v>153120</v>
      </c>
      <c r="F847" s="454" t="s">
        <v>303</v>
      </c>
      <c r="G847" s="454" t="s">
        <v>31</v>
      </c>
      <c r="H847" s="445" t="s">
        <v>27</v>
      </c>
      <c r="I847" s="445" t="s">
        <v>27</v>
      </c>
      <c r="J847" s="445" t="s">
        <v>27</v>
      </c>
      <c r="K847" s="557" t="s">
        <v>27</v>
      </c>
    </row>
    <row r="848" spans="1:11">
      <c r="A848" s="563" t="s">
        <v>227</v>
      </c>
      <c r="B848" s="454" t="s">
        <v>170</v>
      </c>
      <c r="C848" s="454">
        <v>2023681</v>
      </c>
      <c r="D848" s="455">
        <v>42880</v>
      </c>
      <c r="E848" s="454">
        <v>153120</v>
      </c>
      <c r="F848" s="454" t="s">
        <v>303</v>
      </c>
      <c r="G848" s="454" t="s">
        <v>31</v>
      </c>
      <c r="H848" s="445" t="s">
        <v>27</v>
      </c>
      <c r="I848" s="445" t="s">
        <v>27</v>
      </c>
      <c r="J848" s="445" t="s">
        <v>27</v>
      </c>
      <c r="K848" s="557" t="s">
        <v>27</v>
      </c>
    </row>
    <row r="849" spans="1:11">
      <c r="A849" s="563" t="s">
        <v>227</v>
      </c>
      <c r="B849" s="454" t="s">
        <v>170</v>
      </c>
      <c r="C849" s="454">
        <v>2023682</v>
      </c>
      <c r="D849" s="455">
        <v>42880</v>
      </c>
      <c r="E849" s="454">
        <v>153120</v>
      </c>
      <c r="F849" s="454" t="s">
        <v>303</v>
      </c>
      <c r="G849" s="454" t="s">
        <v>31</v>
      </c>
      <c r="H849" s="445" t="s">
        <v>27</v>
      </c>
      <c r="I849" s="445" t="s">
        <v>27</v>
      </c>
      <c r="J849" s="445" t="s">
        <v>27</v>
      </c>
      <c r="K849" s="557" t="s">
        <v>27</v>
      </c>
    </row>
    <row r="850" spans="1:11">
      <c r="A850" s="563" t="s">
        <v>227</v>
      </c>
      <c r="B850" s="454" t="s">
        <v>170</v>
      </c>
      <c r="C850" s="454">
        <v>2023683</v>
      </c>
      <c r="D850" s="455">
        <v>42880</v>
      </c>
      <c r="E850" s="454">
        <v>153120</v>
      </c>
      <c r="F850" s="454" t="s">
        <v>303</v>
      </c>
      <c r="G850" s="454" t="s">
        <v>31</v>
      </c>
      <c r="H850" s="445" t="s">
        <v>27</v>
      </c>
      <c r="I850" s="445" t="s">
        <v>27</v>
      </c>
      <c r="J850" s="445" t="s">
        <v>27</v>
      </c>
      <c r="K850" s="557" t="s">
        <v>27</v>
      </c>
    </row>
    <row r="851" spans="1:11">
      <c r="A851" s="563" t="s">
        <v>227</v>
      </c>
      <c r="B851" s="454" t="s">
        <v>170</v>
      </c>
      <c r="C851" s="454">
        <v>2023684</v>
      </c>
      <c r="D851" s="455">
        <v>42880</v>
      </c>
      <c r="E851" s="454">
        <v>153120</v>
      </c>
      <c r="F851" s="454" t="s">
        <v>303</v>
      </c>
      <c r="G851" s="454" t="s">
        <v>31</v>
      </c>
      <c r="H851" s="445" t="s">
        <v>27</v>
      </c>
      <c r="I851" s="445" t="s">
        <v>27</v>
      </c>
      <c r="J851" s="445" t="s">
        <v>27</v>
      </c>
      <c r="K851" s="557" t="s">
        <v>27</v>
      </c>
    </row>
    <row r="852" spans="1:11">
      <c r="A852" s="563" t="s">
        <v>227</v>
      </c>
      <c r="B852" s="454" t="s">
        <v>170</v>
      </c>
      <c r="C852" s="454">
        <v>2023686</v>
      </c>
      <c r="D852" s="455">
        <v>42880</v>
      </c>
      <c r="E852" s="454">
        <v>153120</v>
      </c>
      <c r="F852" s="454" t="s">
        <v>303</v>
      </c>
      <c r="G852" s="454" t="s">
        <v>31</v>
      </c>
      <c r="H852" s="445" t="s">
        <v>27</v>
      </c>
      <c r="I852" s="445" t="s">
        <v>27</v>
      </c>
      <c r="J852" s="445" t="s">
        <v>27</v>
      </c>
      <c r="K852" s="557" t="s">
        <v>27</v>
      </c>
    </row>
    <row r="853" spans="1:11">
      <c r="A853" s="563" t="s">
        <v>227</v>
      </c>
      <c r="B853" s="454" t="s">
        <v>170</v>
      </c>
      <c r="C853" s="454">
        <v>2023687</v>
      </c>
      <c r="D853" s="455">
        <v>42880</v>
      </c>
      <c r="E853" s="454">
        <v>153120</v>
      </c>
      <c r="F853" s="454" t="s">
        <v>303</v>
      </c>
      <c r="G853" s="454" t="s">
        <v>31</v>
      </c>
      <c r="H853" s="445" t="s">
        <v>27</v>
      </c>
      <c r="I853" s="445" t="s">
        <v>27</v>
      </c>
      <c r="J853" s="445" t="s">
        <v>27</v>
      </c>
      <c r="K853" s="557" t="s">
        <v>27</v>
      </c>
    </row>
    <row r="854" spans="1:11">
      <c r="A854" s="563" t="s">
        <v>227</v>
      </c>
      <c r="B854" s="454" t="s">
        <v>170</v>
      </c>
      <c r="C854" s="454">
        <v>2023688</v>
      </c>
      <c r="D854" s="455">
        <v>42880</v>
      </c>
      <c r="E854" s="454">
        <v>153120</v>
      </c>
      <c r="F854" s="454" t="s">
        <v>303</v>
      </c>
      <c r="G854" s="454" t="s">
        <v>31</v>
      </c>
      <c r="H854" s="445" t="s">
        <v>27</v>
      </c>
      <c r="I854" s="445" t="s">
        <v>27</v>
      </c>
      <c r="J854" s="445" t="s">
        <v>27</v>
      </c>
      <c r="K854" s="557" t="s">
        <v>27</v>
      </c>
    </row>
    <row r="855" spans="1:11">
      <c r="A855" s="563" t="s">
        <v>227</v>
      </c>
      <c r="B855" s="454" t="s">
        <v>170</v>
      </c>
      <c r="C855" s="454">
        <v>2023689</v>
      </c>
      <c r="D855" s="455">
        <v>42880</v>
      </c>
      <c r="E855" s="454">
        <v>153120</v>
      </c>
      <c r="F855" s="454" t="s">
        <v>303</v>
      </c>
      <c r="G855" s="454" t="s">
        <v>31</v>
      </c>
      <c r="H855" s="445" t="s">
        <v>27</v>
      </c>
      <c r="I855" s="445" t="s">
        <v>27</v>
      </c>
      <c r="J855" s="445" t="s">
        <v>27</v>
      </c>
      <c r="K855" s="557" t="s">
        <v>27</v>
      </c>
    </row>
    <row r="856" spans="1:11">
      <c r="A856" s="563" t="s">
        <v>227</v>
      </c>
      <c r="B856" s="454" t="s">
        <v>170</v>
      </c>
      <c r="C856" s="454">
        <v>2023690</v>
      </c>
      <c r="D856" s="455">
        <v>42880</v>
      </c>
      <c r="E856" s="454">
        <v>153120</v>
      </c>
      <c r="F856" s="454" t="s">
        <v>303</v>
      </c>
      <c r="G856" s="454" t="s">
        <v>31</v>
      </c>
      <c r="H856" s="445" t="s">
        <v>27</v>
      </c>
      <c r="I856" s="445" t="s">
        <v>27</v>
      </c>
      <c r="J856" s="445" t="s">
        <v>27</v>
      </c>
      <c r="K856" s="557" t="s">
        <v>27</v>
      </c>
    </row>
    <row r="857" spans="1:11">
      <c r="A857" s="563" t="s">
        <v>227</v>
      </c>
      <c r="B857" s="454" t="s">
        <v>38</v>
      </c>
      <c r="C857" s="454">
        <v>2023691</v>
      </c>
      <c r="D857" s="455">
        <v>42880</v>
      </c>
      <c r="E857" s="454">
        <v>153120</v>
      </c>
      <c r="F857" s="454" t="s">
        <v>303</v>
      </c>
      <c r="G857" s="454" t="s">
        <v>31</v>
      </c>
      <c r="H857" s="445" t="s">
        <v>27</v>
      </c>
      <c r="I857" s="445" t="s">
        <v>27</v>
      </c>
      <c r="J857" s="445" t="s">
        <v>27</v>
      </c>
      <c r="K857" s="557" t="s">
        <v>27</v>
      </c>
    </row>
    <row r="858" spans="1:11">
      <c r="A858" s="563" t="s">
        <v>227</v>
      </c>
      <c r="B858" s="454" t="s">
        <v>38</v>
      </c>
      <c r="C858" s="454">
        <v>2023692</v>
      </c>
      <c r="D858" s="455">
        <v>42880</v>
      </c>
      <c r="E858" s="454">
        <v>153120</v>
      </c>
      <c r="F858" s="454" t="s">
        <v>303</v>
      </c>
      <c r="G858" s="454" t="s">
        <v>31</v>
      </c>
      <c r="H858" s="445" t="s">
        <v>27</v>
      </c>
      <c r="I858" s="445" t="s">
        <v>27</v>
      </c>
      <c r="J858" s="445" t="s">
        <v>27</v>
      </c>
      <c r="K858" s="557" t="s">
        <v>27</v>
      </c>
    </row>
    <row r="859" spans="1:11">
      <c r="A859" s="563" t="s">
        <v>227</v>
      </c>
      <c r="B859" s="454" t="s">
        <v>170</v>
      </c>
      <c r="C859" s="454">
        <v>2023693</v>
      </c>
      <c r="D859" s="455">
        <v>42880</v>
      </c>
      <c r="E859" s="454">
        <v>153120</v>
      </c>
      <c r="F859" s="454" t="s">
        <v>303</v>
      </c>
      <c r="G859" s="454" t="s">
        <v>31</v>
      </c>
      <c r="H859" s="445" t="s">
        <v>27</v>
      </c>
      <c r="I859" s="445" t="s">
        <v>27</v>
      </c>
      <c r="J859" s="445" t="s">
        <v>27</v>
      </c>
      <c r="K859" s="557" t="s">
        <v>27</v>
      </c>
    </row>
    <row r="860" spans="1:11">
      <c r="A860" s="563" t="s">
        <v>227</v>
      </c>
      <c r="B860" s="454" t="s">
        <v>170</v>
      </c>
      <c r="C860" s="454">
        <v>2023694</v>
      </c>
      <c r="D860" s="455">
        <v>42880</v>
      </c>
      <c r="E860" s="454">
        <v>153120</v>
      </c>
      <c r="F860" s="454" t="s">
        <v>303</v>
      </c>
      <c r="G860" s="454" t="s">
        <v>31</v>
      </c>
      <c r="H860" s="445" t="s">
        <v>27</v>
      </c>
      <c r="I860" s="445" t="s">
        <v>27</v>
      </c>
      <c r="J860" s="445" t="s">
        <v>27</v>
      </c>
      <c r="K860" s="557" t="s">
        <v>27</v>
      </c>
    </row>
    <row r="861" spans="1:11">
      <c r="A861" s="563" t="s">
        <v>227</v>
      </c>
      <c r="B861" s="454" t="s">
        <v>170</v>
      </c>
      <c r="C861" s="454">
        <v>2023695</v>
      </c>
      <c r="D861" s="455">
        <v>42880</v>
      </c>
      <c r="E861" s="454">
        <v>153120</v>
      </c>
      <c r="F861" s="454" t="s">
        <v>303</v>
      </c>
      <c r="G861" s="454" t="s">
        <v>31</v>
      </c>
      <c r="H861" s="445" t="s">
        <v>27</v>
      </c>
      <c r="I861" s="445" t="s">
        <v>27</v>
      </c>
      <c r="J861" s="445" t="s">
        <v>27</v>
      </c>
      <c r="K861" s="557" t="s">
        <v>27</v>
      </c>
    </row>
    <row r="862" spans="1:11">
      <c r="A862" s="563" t="s">
        <v>227</v>
      </c>
      <c r="B862" s="454" t="s">
        <v>170</v>
      </c>
      <c r="C862" s="454">
        <v>2023696</v>
      </c>
      <c r="D862" s="455">
        <v>42880</v>
      </c>
      <c r="E862" s="454">
        <v>153120</v>
      </c>
      <c r="F862" s="454" t="s">
        <v>303</v>
      </c>
      <c r="G862" s="454" t="s">
        <v>31</v>
      </c>
      <c r="H862" s="445" t="s">
        <v>27</v>
      </c>
      <c r="I862" s="445" t="s">
        <v>27</v>
      </c>
      <c r="J862" s="445" t="s">
        <v>27</v>
      </c>
      <c r="K862" s="557" t="s">
        <v>27</v>
      </c>
    </row>
    <row r="863" spans="1:11">
      <c r="A863" s="563" t="s">
        <v>227</v>
      </c>
      <c r="B863" s="454" t="s">
        <v>170</v>
      </c>
      <c r="C863" s="454">
        <v>2023697</v>
      </c>
      <c r="D863" s="455">
        <v>42880</v>
      </c>
      <c r="E863" s="454">
        <v>153120</v>
      </c>
      <c r="F863" s="454" t="s">
        <v>303</v>
      </c>
      <c r="G863" s="454" t="s">
        <v>31</v>
      </c>
      <c r="H863" s="445" t="s">
        <v>27</v>
      </c>
      <c r="I863" s="445" t="s">
        <v>27</v>
      </c>
      <c r="J863" s="445" t="s">
        <v>27</v>
      </c>
      <c r="K863" s="557" t="s">
        <v>27</v>
      </c>
    </row>
    <row r="864" spans="1:11">
      <c r="A864" s="563" t="s">
        <v>227</v>
      </c>
      <c r="B864" s="454" t="s">
        <v>168</v>
      </c>
      <c r="C864" s="454">
        <v>2023699</v>
      </c>
      <c r="D864" s="455">
        <v>42880</v>
      </c>
      <c r="E864" s="454">
        <v>153120</v>
      </c>
      <c r="F864" s="454" t="s">
        <v>303</v>
      </c>
      <c r="G864" s="454" t="s">
        <v>31</v>
      </c>
      <c r="H864" s="445" t="s">
        <v>27</v>
      </c>
      <c r="I864" s="445" t="s">
        <v>27</v>
      </c>
      <c r="J864" s="445" t="s">
        <v>27</v>
      </c>
      <c r="K864" s="557" t="s">
        <v>27</v>
      </c>
    </row>
    <row r="865" spans="1:11">
      <c r="A865" s="563" t="s">
        <v>227</v>
      </c>
      <c r="B865" s="454" t="s">
        <v>225</v>
      </c>
      <c r="C865" s="454">
        <v>2023700</v>
      </c>
      <c r="D865" s="455">
        <v>42880</v>
      </c>
      <c r="E865" s="454">
        <v>153120</v>
      </c>
      <c r="F865" s="454" t="s">
        <v>303</v>
      </c>
      <c r="G865" s="454" t="s">
        <v>31</v>
      </c>
      <c r="H865" s="445" t="s">
        <v>27</v>
      </c>
      <c r="I865" s="445" t="s">
        <v>27</v>
      </c>
      <c r="J865" s="445" t="s">
        <v>27</v>
      </c>
      <c r="K865" s="557" t="s">
        <v>27</v>
      </c>
    </row>
    <row r="866" spans="1:11">
      <c r="A866" s="563" t="s">
        <v>227</v>
      </c>
      <c r="B866" s="454" t="s">
        <v>93</v>
      </c>
      <c r="C866" s="454">
        <v>2023701</v>
      </c>
      <c r="D866" s="455">
        <v>42880</v>
      </c>
      <c r="E866" s="454">
        <v>153120</v>
      </c>
      <c r="F866" s="454" t="s">
        <v>303</v>
      </c>
      <c r="G866" s="454" t="s">
        <v>31</v>
      </c>
      <c r="H866" s="445" t="s">
        <v>27</v>
      </c>
      <c r="I866" s="445" t="s">
        <v>27</v>
      </c>
      <c r="J866" s="445" t="s">
        <v>27</v>
      </c>
      <c r="K866" s="557" t="s">
        <v>27</v>
      </c>
    </row>
    <row r="867" spans="1:11">
      <c r="A867" s="563" t="s">
        <v>227</v>
      </c>
      <c r="B867" s="454" t="s">
        <v>168</v>
      </c>
      <c r="C867" s="454">
        <v>2023702</v>
      </c>
      <c r="D867" s="455">
        <v>42880</v>
      </c>
      <c r="E867" s="454">
        <v>153120</v>
      </c>
      <c r="F867" s="454" t="s">
        <v>303</v>
      </c>
      <c r="G867" s="454" t="s">
        <v>31</v>
      </c>
      <c r="H867" s="445" t="s">
        <v>27</v>
      </c>
      <c r="I867" s="445" t="s">
        <v>27</v>
      </c>
      <c r="J867" s="445" t="s">
        <v>27</v>
      </c>
      <c r="K867" s="557" t="s">
        <v>27</v>
      </c>
    </row>
    <row r="868" spans="1:11">
      <c r="A868" s="563" t="s">
        <v>227</v>
      </c>
      <c r="B868" s="454" t="s">
        <v>235</v>
      </c>
      <c r="C868" s="454">
        <v>2023703</v>
      </c>
      <c r="D868" s="455">
        <v>42880</v>
      </c>
      <c r="E868" s="454">
        <v>153120</v>
      </c>
      <c r="F868" s="454" t="s">
        <v>303</v>
      </c>
      <c r="G868" s="454" t="s">
        <v>31</v>
      </c>
      <c r="H868" s="445" t="s">
        <v>27</v>
      </c>
      <c r="I868" s="445" t="s">
        <v>27</v>
      </c>
      <c r="J868" s="445" t="s">
        <v>27</v>
      </c>
      <c r="K868" s="557" t="s">
        <v>27</v>
      </c>
    </row>
    <row r="869" spans="1:11">
      <c r="A869" s="563" t="s">
        <v>227</v>
      </c>
      <c r="B869" s="454" t="s">
        <v>116</v>
      </c>
      <c r="C869" s="454">
        <v>2023704</v>
      </c>
      <c r="D869" s="455">
        <v>42880</v>
      </c>
      <c r="E869" s="454">
        <v>153120</v>
      </c>
      <c r="F869" s="454" t="s">
        <v>303</v>
      </c>
      <c r="G869" s="454" t="s">
        <v>31</v>
      </c>
      <c r="H869" s="445" t="s">
        <v>27</v>
      </c>
      <c r="I869" s="445" t="s">
        <v>27</v>
      </c>
      <c r="J869" s="445" t="s">
        <v>27</v>
      </c>
      <c r="K869" s="557" t="s">
        <v>27</v>
      </c>
    </row>
    <row r="870" spans="1:11">
      <c r="A870" s="563" t="s">
        <v>227</v>
      </c>
      <c r="B870" s="454" t="s">
        <v>49</v>
      </c>
      <c r="C870" s="454">
        <v>2023705</v>
      </c>
      <c r="D870" s="455">
        <v>42880</v>
      </c>
      <c r="E870" s="454">
        <v>153120</v>
      </c>
      <c r="F870" s="454" t="s">
        <v>303</v>
      </c>
      <c r="G870" s="454" t="s">
        <v>31</v>
      </c>
      <c r="H870" s="445" t="s">
        <v>27</v>
      </c>
      <c r="I870" s="445" t="s">
        <v>27</v>
      </c>
      <c r="J870" s="445" t="s">
        <v>27</v>
      </c>
      <c r="K870" s="557" t="s">
        <v>27</v>
      </c>
    </row>
    <row r="871" spans="1:11">
      <c r="A871" s="563" t="s">
        <v>227</v>
      </c>
      <c r="B871" s="454" t="s">
        <v>116</v>
      </c>
      <c r="C871" s="454">
        <v>2023706</v>
      </c>
      <c r="D871" s="455">
        <v>42880</v>
      </c>
      <c r="E871" s="454">
        <v>153120</v>
      </c>
      <c r="F871" s="454" t="s">
        <v>303</v>
      </c>
      <c r="G871" s="454" t="s">
        <v>31</v>
      </c>
      <c r="H871" s="445" t="s">
        <v>27</v>
      </c>
      <c r="I871" s="445" t="s">
        <v>27</v>
      </c>
      <c r="J871" s="445" t="s">
        <v>27</v>
      </c>
      <c r="K871" s="557" t="s">
        <v>27</v>
      </c>
    </row>
    <row r="872" spans="1:11">
      <c r="A872" s="563" t="s">
        <v>227</v>
      </c>
      <c r="B872" s="454" t="s">
        <v>116</v>
      </c>
      <c r="C872" s="454">
        <v>2023707</v>
      </c>
      <c r="D872" s="455">
        <v>42880</v>
      </c>
      <c r="E872" s="454">
        <v>153120</v>
      </c>
      <c r="F872" s="454" t="s">
        <v>303</v>
      </c>
      <c r="G872" s="454" t="s">
        <v>31</v>
      </c>
      <c r="H872" s="445" t="s">
        <v>27</v>
      </c>
      <c r="I872" s="445" t="s">
        <v>27</v>
      </c>
      <c r="J872" s="445" t="s">
        <v>27</v>
      </c>
      <c r="K872" s="557" t="s">
        <v>27</v>
      </c>
    </row>
    <row r="873" spans="1:11">
      <c r="A873" s="563" t="s">
        <v>227</v>
      </c>
      <c r="B873" s="454" t="s">
        <v>49</v>
      </c>
      <c r="C873" s="454">
        <v>2023708</v>
      </c>
      <c r="D873" s="455">
        <v>42880</v>
      </c>
      <c r="E873" s="454">
        <v>153120</v>
      </c>
      <c r="F873" s="454" t="s">
        <v>303</v>
      </c>
      <c r="G873" s="454" t="s">
        <v>31</v>
      </c>
      <c r="H873" s="445" t="s">
        <v>27</v>
      </c>
      <c r="I873" s="445" t="s">
        <v>27</v>
      </c>
      <c r="J873" s="445" t="s">
        <v>27</v>
      </c>
      <c r="K873" s="557" t="s">
        <v>27</v>
      </c>
    </row>
    <row r="874" spans="1:11">
      <c r="A874" s="563" t="s">
        <v>227</v>
      </c>
      <c r="B874" s="454" t="s">
        <v>116</v>
      </c>
      <c r="C874" s="454">
        <v>2023709</v>
      </c>
      <c r="D874" s="455">
        <v>42880</v>
      </c>
      <c r="E874" s="454">
        <v>153120</v>
      </c>
      <c r="F874" s="454" t="s">
        <v>303</v>
      </c>
      <c r="G874" s="454" t="s">
        <v>31</v>
      </c>
      <c r="H874" s="445" t="s">
        <v>27</v>
      </c>
      <c r="I874" s="445" t="s">
        <v>27</v>
      </c>
      <c r="J874" s="445" t="s">
        <v>27</v>
      </c>
      <c r="K874" s="557" t="s">
        <v>27</v>
      </c>
    </row>
    <row r="875" spans="1:11">
      <c r="A875" s="563" t="s">
        <v>227</v>
      </c>
      <c r="B875" s="454" t="s">
        <v>49</v>
      </c>
      <c r="C875" s="454">
        <v>2023710</v>
      </c>
      <c r="D875" s="455">
        <v>42880</v>
      </c>
      <c r="E875" s="454">
        <v>153120</v>
      </c>
      <c r="F875" s="454" t="s">
        <v>303</v>
      </c>
      <c r="G875" s="454" t="s">
        <v>31</v>
      </c>
      <c r="H875" s="445" t="s">
        <v>27</v>
      </c>
      <c r="I875" s="445" t="s">
        <v>27</v>
      </c>
      <c r="J875" s="445" t="s">
        <v>27</v>
      </c>
      <c r="K875" s="557" t="s">
        <v>27</v>
      </c>
    </row>
    <row r="876" spans="1:11">
      <c r="A876" s="563" t="s">
        <v>227</v>
      </c>
      <c r="B876" s="454" t="s">
        <v>170</v>
      </c>
      <c r="C876" s="454">
        <v>2023712</v>
      </c>
      <c r="D876" s="455">
        <v>42880</v>
      </c>
      <c r="E876" s="454">
        <v>153120</v>
      </c>
      <c r="F876" s="454" t="s">
        <v>303</v>
      </c>
      <c r="G876" s="454" t="s">
        <v>31</v>
      </c>
      <c r="H876" s="445" t="s">
        <v>27</v>
      </c>
      <c r="I876" s="445" t="s">
        <v>27</v>
      </c>
      <c r="J876" s="445" t="s">
        <v>27</v>
      </c>
      <c r="K876" s="557" t="s">
        <v>27</v>
      </c>
    </row>
    <row r="877" spans="1:11">
      <c r="A877" s="563" t="s">
        <v>227</v>
      </c>
      <c r="B877" s="454" t="s">
        <v>49</v>
      </c>
      <c r="C877" s="454">
        <v>2023713</v>
      </c>
      <c r="D877" s="455">
        <v>42880</v>
      </c>
      <c r="E877" s="454">
        <v>153120</v>
      </c>
      <c r="F877" s="454" t="s">
        <v>303</v>
      </c>
      <c r="G877" s="454" t="s">
        <v>31</v>
      </c>
      <c r="H877" s="445" t="s">
        <v>27</v>
      </c>
      <c r="I877" s="445" t="s">
        <v>27</v>
      </c>
      <c r="J877" s="445" t="s">
        <v>27</v>
      </c>
      <c r="K877" s="557" t="s">
        <v>27</v>
      </c>
    </row>
    <row r="878" spans="1:11">
      <c r="A878" s="563" t="s">
        <v>227</v>
      </c>
      <c r="B878" s="454" t="s">
        <v>49</v>
      </c>
      <c r="C878" s="454">
        <v>2023714</v>
      </c>
      <c r="D878" s="455">
        <v>42880</v>
      </c>
      <c r="E878" s="454">
        <v>153120</v>
      </c>
      <c r="F878" s="454" t="s">
        <v>303</v>
      </c>
      <c r="G878" s="454" t="s">
        <v>31</v>
      </c>
      <c r="H878" s="445" t="s">
        <v>27</v>
      </c>
      <c r="I878" s="445" t="s">
        <v>27</v>
      </c>
      <c r="J878" s="445" t="s">
        <v>27</v>
      </c>
      <c r="K878" s="557" t="s">
        <v>27</v>
      </c>
    </row>
    <row r="879" spans="1:11">
      <c r="A879" s="563" t="s">
        <v>227</v>
      </c>
      <c r="B879" s="454" t="s">
        <v>49</v>
      </c>
      <c r="C879" s="454">
        <v>2023715</v>
      </c>
      <c r="D879" s="455">
        <v>42880</v>
      </c>
      <c r="E879" s="454">
        <v>153120</v>
      </c>
      <c r="F879" s="454" t="s">
        <v>303</v>
      </c>
      <c r="G879" s="454" t="s">
        <v>31</v>
      </c>
      <c r="H879" s="445" t="s">
        <v>27</v>
      </c>
      <c r="I879" s="445" t="s">
        <v>27</v>
      </c>
      <c r="J879" s="445" t="s">
        <v>27</v>
      </c>
      <c r="K879" s="557" t="s">
        <v>27</v>
      </c>
    </row>
    <row r="880" spans="1:11">
      <c r="A880" s="563" t="s">
        <v>227</v>
      </c>
      <c r="B880" s="454" t="s">
        <v>228</v>
      </c>
      <c r="C880" s="454">
        <v>2023716</v>
      </c>
      <c r="D880" s="455">
        <v>42880</v>
      </c>
      <c r="E880" s="454">
        <v>153120</v>
      </c>
      <c r="F880" s="454" t="s">
        <v>303</v>
      </c>
      <c r="G880" s="454" t="s">
        <v>31</v>
      </c>
      <c r="H880" s="445" t="s">
        <v>27</v>
      </c>
      <c r="I880" s="445" t="s">
        <v>27</v>
      </c>
      <c r="J880" s="445" t="s">
        <v>27</v>
      </c>
      <c r="K880" s="557" t="s">
        <v>27</v>
      </c>
    </row>
    <row r="881" spans="1:11">
      <c r="A881" s="563" t="s">
        <v>227</v>
      </c>
      <c r="B881" s="454" t="s">
        <v>228</v>
      </c>
      <c r="C881" s="454">
        <v>2023717</v>
      </c>
      <c r="D881" s="455">
        <v>42880</v>
      </c>
      <c r="E881" s="454">
        <v>153120</v>
      </c>
      <c r="F881" s="454" t="s">
        <v>303</v>
      </c>
      <c r="G881" s="454" t="s">
        <v>31</v>
      </c>
      <c r="H881" s="445" t="s">
        <v>27</v>
      </c>
      <c r="I881" s="445" t="s">
        <v>27</v>
      </c>
      <c r="J881" s="445" t="s">
        <v>27</v>
      </c>
      <c r="K881" s="557" t="s">
        <v>27</v>
      </c>
    </row>
    <row r="882" spans="1:11">
      <c r="A882" s="563" t="s">
        <v>227</v>
      </c>
      <c r="B882" s="454" t="s">
        <v>228</v>
      </c>
      <c r="C882" s="454">
        <v>2023718</v>
      </c>
      <c r="D882" s="455">
        <v>42880</v>
      </c>
      <c r="E882" s="454">
        <v>153120</v>
      </c>
      <c r="F882" s="454" t="s">
        <v>303</v>
      </c>
      <c r="G882" s="454" t="s">
        <v>31</v>
      </c>
      <c r="H882" s="445" t="s">
        <v>27</v>
      </c>
      <c r="I882" s="445" t="s">
        <v>27</v>
      </c>
      <c r="J882" s="445" t="s">
        <v>27</v>
      </c>
      <c r="K882" s="557" t="s">
        <v>27</v>
      </c>
    </row>
    <row r="883" spans="1:11">
      <c r="A883" s="563" t="s">
        <v>227</v>
      </c>
      <c r="B883" s="454" t="s">
        <v>115</v>
      </c>
      <c r="C883" s="454">
        <v>2023720</v>
      </c>
      <c r="D883" s="455">
        <v>42880</v>
      </c>
      <c r="E883" s="454">
        <v>153120</v>
      </c>
      <c r="F883" s="454" t="s">
        <v>303</v>
      </c>
      <c r="G883" s="454" t="s">
        <v>31</v>
      </c>
      <c r="H883" s="445" t="s">
        <v>27</v>
      </c>
      <c r="I883" s="445" t="s">
        <v>27</v>
      </c>
      <c r="J883" s="445" t="s">
        <v>27</v>
      </c>
      <c r="K883" s="557" t="s">
        <v>27</v>
      </c>
    </row>
    <row r="884" spans="1:11">
      <c r="A884" s="563" t="s">
        <v>227</v>
      </c>
      <c r="B884" s="454" t="s">
        <v>137</v>
      </c>
      <c r="C884" s="454">
        <v>2023721</v>
      </c>
      <c r="D884" s="455">
        <v>42880</v>
      </c>
      <c r="E884" s="454">
        <v>153120</v>
      </c>
      <c r="F884" s="454" t="s">
        <v>303</v>
      </c>
      <c r="G884" s="454" t="s">
        <v>31</v>
      </c>
      <c r="H884" s="445" t="s">
        <v>27</v>
      </c>
      <c r="I884" s="445" t="s">
        <v>27</v>
      </c>
      <c r="J884" s="445" t="s">
        <v>27</v>
      </c>
      <c r="K884" s="557" t="s">
        <v>27</v>
      </c>
    </row>
    <row r="885" spans="1:11">
      <c r="A885" s="563" t="s">
        <v>227</v>
      </c>
      <c r="B885" s="454" t="s">
        <v>113</v>
      </c>
      <c r="C885" s="454">
        <v>2023722</v>
      </c>
      <c r="D885" s="455">
        <v>42880</v>
      </c>
      <c r="E885" s="454">
        <v>153120</v>
      </c>
      <c r="F885" s="454" t="s">
        <v>303</v>
      </c>
      <c r="G885" s="454" t="s">
        <v>31</v>
      </c>
      <c r="H885" s="445" t="s">
        <v>27</v>
      </c>
      <c r="I885" s="445" t="s">
        <v>27</v>
      </c>
      <c r="J885" s="445" t="s">
        <v>27</v>
      </c>
      <c r="K885" s="557" t="s">
        <v>27</v>
      </c>
    </row>
    <row r="886" spans="1:11">
      <c r="A886" s="563" t="s">
        <v>227</v>
      </c>
      <c r="B886" s="454" t="s">
        <v>137</v>
      </c>
      <c r="C886" s="454">
        <v>2023723</v>
      </c>
      <c r="D886" s="455">
        <v>42880</v>
      </c>
      <c r="E886" s="454">
        <v>153120</v>
      </c>
      <c r="F886" s="454" t="s">
        <v>303</v>
      </c>
      <c r="G886" s="454" t="s">
        <v>31</v>
      </c>
      <c r="H886" s="445" t="s">
        <v>27</v>
      </c>
      <c r="I886" s="445" t="s">
        <v>27</v>
      </c>
      <c r="J886" s="445" t="s">
        <v>27</v>
      </c>
      <c r="K886" s="557" t="s">
        <v>27</v>
      </c>
    </row>
    <row r="887" spans="1:11">
      <c r="A887" s="563" t="s">
        <v>227</v>
      </c>
      <c r="B887" s="454" t="s">
        <v>228</v>
      </c>
      <c r="C887" s="454">
        <v>2023724</v>
      </c>
      <c r="D887" s="455">
        <v>42880</v>
      </c>
      <c r="E887" s="454">
        <v>153120</v>
      </c>
      <c r="F887" s="454" t="s">
        <v>303</v>
      </c>
      <c r="G887" s="454" t="s">
        <v>31</v>
      </c>
      <c r="H887" s="445" t="s">
        <v>27</v>
      </c>
      <c r="I887" s="445" t="s">
        <v>27</v>
      </c>
      <c r="J887" s="445" t="s">
        <v>27</v>
      </c>
      <c r="K887" s="557" t="s">
        <v>27</v>
      </c>
    </row>
    <row r="888" spans="1:11">
      <c r="A888" s="563" t="s">
        <v>227</v>
      </c>
      <c r="B888" s="454" t="s">
        <v>115</v>
      </c>
      <c r="C888" s="454">
        <v>2023725</v>
      </c>
      <c r="D888" s="455">
        <v>42880</v>
      </c>
      <c r="E888" s="454">
        <v>153120</v>
      </c>
      <c r="F888" s="454" t="s">
        <v>303</v>
      </c>
      <c r="G888" s="454" t="s">
        <v>31</v>
      </c>
      <c r="H888" s="445" t="s">
        <v>27</v>
      </c>
      <c r="I888" s="445" t="s">
        <v>27</v>
      </c>
      <c r="J888" s="445" t="s">
        <v>27</v>
      </c>
      <c r="K888" s="557" t="s">
        <v>27</v>
      </c>
    </row>
    <row r="889" spans="1:11">
      <c r="A889" s="563" t="s">
        <v>227</v>
      </c>
      <c r="B889" s="454" t="s">
        <v>228</v>
      </c>
      <c r="C889" s="454">
        <v>2023726</v>
      </c>
      <c r="D889" s="455">
        <v>42880</v>
      </c>
      <c r="E889" s="454">
        <v>153120</v>
      </c>
      <c r="F889" s="454" t="s">
        <v>303</v>
      </c>
      <c r="G889" s="454" t="s">
        <v>31</v>
      </c>
      <c r="H889" s="445" t="s">
        <v>27</v>
      </c>
      <c r="I889" s="445" t="s">
        <v>27</v>
      </c>
      <c r="J889" s="445" t="s">
        <v>27</v>
      </c>
      <c r="K889" s="557" t="s">
        <v>27</v>
      </c>
    </row>
    <row r="890" spans="1:11">
      <c r="A890" s="563" t="s">
        <v>227</v>
      </c>
      <c r="B890" s="454" t="s">
        <v>115</v>
      </c>
      <c r="C890" s="454">
        <v>2023728</v>
      </c>
      <c r="D890" s="455">
        <v>42880</v>
      </c>
      <c r="E890" s="454">
        <v>153120</v>
      </c>
      <c r="F890" s="454" t="s">
        <v>303</v>
      </c>
      <c r="G890" s="454" t="s">
        <v>31</v>
      </c>
      <c r="H890" s="445" t="s">
        <v>27</v>
      </c>
      <c r="I890" s="445" t="s">
        <v>27</v>
      </c>
      <c r="J890" s="445" t="s">
        <v>27</v>
      </c>
      <c r="K890" s="557" t="s">
        <v>27</v>
      </c>
    </row>
    <row r="891" spans="1:11">
      <c r="A891" s="563" t="s">
        <v>227</v>
      </c>
      <c r="B891" s="454" t="s">
        <v>170</v>
      </c>
      <c r="C891" s="454">
        <v>2023729</v>
      </c>
      <c r="D891" s="455">
        <v>42880</v>
      </c>
      <c r="E891" s="454">
        <v>153120</v>
      </c>
      <c r="F891" s="454" t="s">
        <v>303</v>
      </c>
      <c r="G891" s="454" t="s">
        <v>31</v>
      </c>
      <c r="H891" s="445" t="s">
        <v>27</v>
      </c>
      <c r="I891" s="445" t="s">
        <v>27</v>
      </c>
      <c r="J891" s="445" t="s">
        <v>27</v>
      </c>
      <c r="K891" s="557" t="s">
        <v>27</v>
      </c>
    </row>
    <row r="892" spans="1:11">
      <c r="A892" s="563" t="s">
        <v>227</v>
      </c>
      <c r="B892" s="454" t="s">
        <v>293</v>
      </c>
      <c r="C892" s="454">
        <v>2023730</v>
      </c>
      <c r="D892" s="455">
        <v>42880</v>
      </c>
      <c r="E892" s="454">
        <v>153120</v>
      </c>
      <c r="F892" s="454" t="s">
        <v>303</v>
      </c>
      <c r="G892" s="454" t="s">
        <v>31</v>
      </c>
      <c r="H892" s="445" t="s">
        <v>27</v>
      </c>
      <c r="I892" s="445" t="s">
        <v>27</v>
      </c>
      <c r="J892" s="445" t="s">
        <v>27</v>
      </c>
      <c r="K892" s="557" t="s">
        <v>27</v>
      </c>
    </row>
    <row r="893" spans="1:11">
      <c r="A893" s="563" t="s">
        <v>227</v>
      </c>
      <c r="B893" s="454" t="s">
        <v>140</v>
      </c>
      <c r="C893" s="454">
        <v>2023732</v>
      </c>
      <c r="D893" s="455">
        <v>42880</v>
      </c>
      <c r="E893" s="454">
        <v>153120</v>
      </c>
      <c r="F893" s="454" t="s">
        <v>303</v>
      </c>
      <c r="G893" s="454" t="s">
        <v>31</v>
      </c>
      <c r="H893" s="445" t="s">
        <v>27</v>
      </c>
      <c r="I893" s="445" t="s">
        <v>27</v>
      </c>
      <c r="J893" s="445" t="s">
        <v>27</v>
      </c>
      <c r="K893" s="557" t="s">
        <v>27</v>
      </c>
    </row>
    <row r="894" spans="1:11">
      <c r="A894" s="563" t="s">
        <v>227</v>
      </c>
      <c r="B894" s="454" t="s">
        <v>113</v>
      </c>
      <c r="C894" s="454">
        <v>2023733</v>
      </c>
      <c r="D894" s="455">
        <v>42880</v>
      </c>
      <c r="E894" s="454">
        <v>153120</v>
      </c>
      <c r="F894" s="454" t="s">
        <v>303</v>
      </c>
      <c r="G894" s="454" t="s">
        <v>31</v>
      </c>
      <c r="H894" s="445" t="s">
        <v>27</v>
      </c>
      <c r="I894" s="445" t="s">
        <v>27</v>
      </c>
      <c r="J894" s="445" t="s">
        <v>27</v>
      </c>
      <c r="K894" s="557" t="s">
        <v>27</v>
      </c>
    </row>
    <row r="895" spans="1:11">
      <c r="A895" s="563" t="s">
        <v>227</v>
      </c>
      <c r="B895" s="454" t="s">
        <v>174</v>
      </c>
      <c r="C895" s="454">
        <v>2023734</v>
      </c>
      <c r="D895" s="455">
        <v>42880</v>
      </c>
      <c r="E895" s="454">
        <v>153120</v>
      </c>
      <c r="F895" s="454" t="s">
        <v>303</v>
      </c>
      <c r="G895" s="454" t="s">
        <v>31</v>
      </c>
      <c r="H895" s="445" t="s">
        <v>27</v>
      </c>
      <c r="I895" s="445" t="s">
        <v>27</v>
      </c>
      <c r="J895" s="445" t="s">
        <v>27</v>
      </c>
      <c r="K895" s="557" t="s">
        <v>27</v>
      </c>
    </row>
    <row r="896" spans="1:11">
      <c r="A896" s="563" t="s">
        <v>227</v>
      </c>
      <c r="B896" s="454" t="s">
        <v>115</v>
      </c>
      <c r="C896" s="454">
        <v>2023735</v>
      </c>
      <c r="D896" s="455">
        <v>42880</v>
      </c>
      <c r="E896" s="454">
        <v>153120</v>
      </c>
      <c r="F896" s="454" t="s">
        <v>303</v>
      </c>
      <c r="G896" s="454" t="s">
        <v>31</v>
      </c>
      <c r="H896" s="445" t="s">
        <v>27</v>
      </c>
      <c r="I896" s="445" t="s">
        <v>27</v>
      </c>
      <c r="J896" s="445" t="s">
        <v>27</v>
      </c>
      <c r="K896" s="557" t="s">
        <v>27</v>
      </c>
    </row>
    <row r="897" spans="1:11">
      <c r="A897" s="563" t="s">
        <v>227</v>
      </c>
      <c r="B897" s="454" t="s">
        <v>106</v>
      </c>
      <c r="C897" s="454">
        <v>2023794</v>
      </c>
      <c r="D897" s="455">
        <v>43217</v>
      </c>
      <c r="E897" s="454">
        <v>3330810</v>
      </c>
      <c r="F897" s="454" t="s">
        <v>304</v>
      </c>
      <c r="G897" s="454" t="s">
        <v>31</v>
      </c>
      <c r="H897" s="445" t="s">
        <v>27</v>
      </c>
      <c r="I897" s="445" t="s">
        <v>27</v>
      </c>
      <c r="J897" s="445" t="s">
        <v>27</v>
      </c>
      <c r="K897" s="557" t="s">
        <v>27</v>
      </c>
    </row>
    <row r="898" spans="1:11">
      <c r="A898" s="563" t="s">
        <v>227</v>
      </c>
      <c r="B898" s="454" t="s">
        <v>126</v>
      </c>
      <c r="C898" s="454">
        <v>2023797</v>
      </c>
      <c r="D898" s="455">
        <v>43217</v>
      </c>
      <c r="E898" s="454">
        <v>1282820</v>
      </c>
      <c r="F898" s="454" t="s">
        <v>305</v>
      </c>
      <c r="G898" s="454" t="s">
        <v>31</v>
      </c>
      <c r="H898" s="445" t="s">
        <v>27</v>
      </c>
      <c r="I898" s="445" t="s">
        <v>27</v>
      </c>
      <c r="J898" s="445" t="s">
        <v>27</v>
      </c>
      <c r="K898" s="557" t="s">
        <v>27</v>
      </c>
    </row>
    <row r="899" spans="1:11">
      <c r="A899" s="563" t="s">
        <v>227</v>
      </c>
      <c r="B899" s="454" t="s">
        <v>306</v>
      </c>
      <c r="C899" s="454">
        <v>2024042</v>
      </c>
      <c r="D899" s="455">
        <v>43843</v>
      </c>
      <c r="E899" s="454">
        <v>446250</v>
      </c>
      <c r="F899" s="454" t="s">
        <v>249</v>
      </c>
      <c r="G899" s="454" t="s">
        <v>31</v>
      </c>
      <c r="H899" s="445" t="s">
        <v>27</v>
      </c>
      <c r="I899" s="445" t="s">
        <v>27</v>
      </c>
      <c r="J899" s="445" t="s">
        <v>27</v>
      </c>
      <c r="K899" s="557" t="s">
        <v>27</v>
      </c>
    </row>
    <row r="900" spans="1:11">
      <c r="A900" s="563" t="s">
        <v>227</v>
      </c>
      <c r="B900" s="454" t="s">
        <v>307</v>
      </c>
      <c r="C900" s="454">
        <v>2024043</v>
      </c>
      <c r="D900" s="455">
        <v>43843</v>
      </c>
      <c r="E900" s="454">
        <v>446250</v>
      </c>
      <c r="F900" s="454" t="s">
        <v>249</v>
      </c>
      <c r="G900" s="454" t="s">
        <v>31</v>
      </c>
      <c r="H900" s="445" t="s">
        <v>27</v>
      </c>
      <c r="I900" s="445" t="s">
        <v>27</v>
      </c>
      <c r="J900" s="445" t="s">
        <v>27</v>
      </c>
      <c r="K900" s="557" t="s">
        <v>27</v>
      </c>
    </row>
    <row r="901" spans="1:11">
      <c r="A901" s="563" t="s">
        <v>227</v>
      </c>
      <c r="B901" s="454" t="s">
        <v>308</v>
      </c>
      <c r="C901" s="454">
        <v>2024044</v>
      </c>
      <c r="D901" s="455">
        <v>43843</v>
      </c>
      <c r="E901" s="454">
        <v>446250</v>
      </c>
      <c r="F901" s="454" t="s">
        <v>249</v>
      </c>
      <c r="G901" s="454" t="s">
        <v>31</v>
      </c>
      <c r="H901" s="445" t="s">
        <v>27</v>
      </c>
      <c r="I901" s="445" t="s">
        <v>27</v>
      </c>
      <c r="J901" s="445" t="s">
        <v>27</v>
      </c>
      <c r="K901" s="557" t="s">
        <v>27</v>
      </c>
    </row>
    <row r="902" spans="1:11">
      <c r="A902" s="563" t="s">
        <v>227</v>
      </c>
      <c r="B902" s="454" t="s">
        <v>309</v>
      </c>
      <c r="C902" s="454">
        <v>2024045</v>
      </c>
      <c r="D902" s="455">
        <v>43843</v>
      </c>
      <c r="E902" s="454">
        <v>446250</v>
      </c>
      <c r="F902" s="454" t="s">
        <v>249</v>
      </c>
      <c r="G902" s="454" t="s">
        <v>31</v>
      </c>
      <c r="H902" s="445" t="s">
        <v>27</v>
      </c>
      <c r="I902" s="445" t="s">
        <v>27</v>
      </c>
      <c r="J902" s="445" t="s">
        <v>27</v>
      </c>
      <c r="K902" s="557" t="s">
        <v>27</v>
      </c>
    </row>
    <row r="903" spans="1:11">
      <c r="A903" s="563" t="s">
        <v>227</v>
      </c>
      <c r="B903" s="454" t="s">
        <v>235</v>
      </c>
      <c r="C903" s="454">
        <v>2024046</v>
      </c>
      <c r="D903" s="455">
        <v>43843</v>
      </c>
      <c r="E903" s="454">
        <v>446250</v>
      </c>
      <c r="F903" s="454" t="s">
        <v>249</v>
      </c>
      <c r="G903" s="454" t="s">
        <v>31</v>
      </c>
      <c r="H903" s="445" t="s">
        <v>27</v>
      </c>
      <c r="I903" s="445" t="s">
        <v>27</v>
      </c>
      <c r="J903" s="445" t="s">
        <v>27</v>
      </c>
      <c r="K903" s="557" t="s">
        <v>27</v>
      </c>
    </row>
    <row r="904" spans="1:11">
      <c r="A904" s="563" t="s">
        <v>227</v>
      </c>
      <c r="B904" s="454" t="s">
        <v>235</v>
      </c>
      <c r="C904" s="454">
        <v>2024047</v>
      </c>
      <c r="D904" s="455">
        <v>43843</v>
      </c>
      <c r="E904" s="454">
        <v>446250</v>
      </c>
      <c r="F904" s="454" t="s">
        <v>249</v>
      </c>
      <c r="G904" s="454" t="s">
        <v>31</v>
      </c>
      <c r="H904" s="445" t="s">
        <v>27</v>
      </c>
      <c r="I904" s="445" t="s">
        <v>27</v>
      </c>
      <c r="J904" s="445" t="s">
        <v>27</v>
      </c>
      <c r="K904" s="557" t="s">
        <v>27</v>
      </c>
    </row>
    <row r="905" spans="1:11">
      <c r="A905" s="563" t="s">
        <v>227</v>
      </c>
      <c r="B905" s="454" t="s">
        <v>310</v>
      </c>
      <c r="C905" s="454">
        <v>2024048</v>
      </c>
      <c r="D905" s="455">
        <v>43843</v>
      </c>
      <c r="E905" s="454">
        <v>446250</v>
      </c>
      <c r="F905" s="454" t="s">
        <v>249</v>
      </c>
      <c r="G905" s="454" t="s">
        <v>31</v>
      </c>
      <c r="H905" s="445" t="s">
        <v>27</v>
      </c>
      <c r="I905" s="445" t="s">
        <v>27</v>
      </c>
      <c r="J905" s="445" t="s">
        <v>27</v>
      </c>
      <c r="K905" s="557" t="s">
        <v>27</v>
      </c>
    </row>
    <row r="906" spans="1:11">
      <c r="A906" s="563" t="s">
        <v>227</v>
      </c>
      <c r="B906" s="454" t="s">
        <v>308</v>
      </c>
      <c r="C906" s="454">
        <v>2024049</v>
      </c>
      <c r="D906" s="455">
        <v>43843</v>
      </c>
      <c r="E906" s="454">
        <v>446250</v>
      </c>
      <c r="F906" s="454" t="s">
        <v>249</v>
      </c>
      <c r="G906" s="454" t="s">
        <v>31</v>
      </c>
      <c r="H906" s="445" t="s">
        <v>27</v>
      </c>
      <c r="I906" s="445" t="s">
        <v>27</v>
      </c>
      <c r="J906" s="445" t="s">
        <v>27</v>
      </c>
      <c r="K906" s="557" t="s">
        <v>27</v>
      </c>
    </row>
    <row r="907" spans="1:11">
      <c r="A907" s="563" t="s">
        <v>227</v>
      </c>
      <c r="B907" s="454" t="s">
        <v>306</v>
      </c>
      <c r="C907" s="454">
        <v>2024050</v>
      </c>
      <c r="D907" s="455">
        <v>43843</v>
      </c>
      <c r="E907" s="454">
        <v>1415505</v>
      </c>
      <c r="F907" s="454" t="s">
        <v>311</v>
      </c>
      <c r="G907" s="454" t="s">
        <v>31</v>
      </c>
      <c r="H907" s="445" t="s">
        <v>27</v>
      </c>
      <c r="I907" s="445" t="s">
        <v>27</v>
      </c>
      <c r="J907" s="445" t="s">
        <v>27</v>
      </c>
      <c r="K907" s="557" t="s">
        <v>27</v>
      </c>
    </row>
    <row r="908" spans="1:11">
      <c r="A908" s="563" t="s">
        <v>227</v>
      </c>
      <c r="B908" s="454" t="s">
        <v>307</v>
      </c>
      <c r="C908" s="454">
        <v>2024051</v>
      </c>
      <c r="D908" s="455">
        <v>43843</v>
      </c>
      <c r="E908" s="454">
        <v>1415505</v>
      </c>
      <c r="F908" s="454" t="s">
        <v>311</v>
      </c>
      <c r="G908" s="454" t="s">
        <v>31</v>
      </c>
      <c r="H908" s="445" t="s">
        <v>27</v>
      </c>
      <c r="I908" s="445" t="s">
        <v>27</v>
      </c>
      <c r="J908" s="445" t="s">
        <v>27</v>
      </c>
      <c r="K908" s="557" t="s">
        <v>27</v>
      </c>
    </row>
    <row r="909" spans="1:11">
      <c r="A909" s="563" t="s">
        <v>227</v>
      </c>
      <c r="B909" s="454" t="s">
        <v>235</v>
      </c>
      <c r="C909" s="454">
        <v>2024052</v>
      </c>
      <c r="D909" s="455">
        <v>43843</v>
      </c>
      <c r="E909" s="454">
        <v>1415505</v>
      </c>
      <c r="F909" s="454" t="s">
        <v>311</v>
      </c>
      <c r="G909" s="454" t="s">
        <v>31</v>
      </c>
      <c r="H909" s="445" t="s">
        <v>27</v>
      </c>
      <c r="I909" s="445" t="s">
        <v>27</v>
      </c>
      <c r="J909" s="445" t="s">
        <v>27</v>
      </c>
      <c r="K909" s="557" t="s">
        <v>27</v>
      </c>
    </row>
    <row r="910" spans="1:11">
      <c r="A910" s="563" t="s">
        <v>227</v>
      </c>
      <c r="B910" s="454" t="s">
        <v>309</v>
      </c>
      <c r="C910" s="454">
        <v>2024053</v>
      </c>
      <c r="D910" s="455">
        <v>43843</v>
      </c>
      <c r="E910" s="454">
        <v>1415505</v>
      </c>
      <c r="F910" s="454" t="s">
        <v>311</v>
      </c>
      <c r="G910" s="454" t="s">
        <v>31</v>
      </c>
      <c r="H910" s="445" t="s">
        <v>27</v>
      </c>
      <c r="I910" s="445" t="s">
        <v>27</v>
      </c>
      <c r="J910" s="445" t="s">
        <v>27</v>
      </c>
      <c r="K910" s="557" t="s">
        <v>27</v>
      </c>
    </row>
    <row r="911" spans="1:11">
      <c r="A911" s="563" t="s">
        <v>227</v>
      </c>
      <c r="B911" s="454" t="s">
        <v>235</v>
      </c>
      <c r="C911" s="454">
        <v>2024054</v>
      </c>
      <c r="D911" s="455">
        <v>43843</v>
      </c>
      <c r="E911" s="454">
        <v>1415505</v>
      </c>
      <c r="F911" s="454" t="s">
        <v>311</v>
      </c>
      <c r="G911" s="454" t="s">
        <v>31</v>
      </c>
      <c r="H911" s="445" t="s">
        <v>27</v>
      </c>
      <c r="I911" s="445" t="s">
        <v>27</v>
      </c>
      <c r="J911" s="445" t="s">
        <v>27</v>
      </c>
      <c r="K911" s="557" t="s">
        <v>27</v>
      </c>
    </row>
    <row r="912" spans="1:11">
      <c r="A912" s="563" t="s">
        <v>227</v>
      </c>
      <c r="B912" s="454" t="s">
        <v>235</v>
      </c>
      <c r="C912" s="454">
        <v>2024055</v>
      </c>
      <c r="D912" s="455">
        <v>43843</v>
      </c>
      <c r="E912" s="454">
        <v>1415505</v>
      </c>
      <c r="F912" s="454" t="s">
        <v>311</v>
      </c>
      <c r="G912" s="454" t="s">
        <v>31</v>
      </c>
      <c r="H912" s="445" t="s">
        <v>27</v>
      </c>
      <c r="I912" s="445" t="s">
        <v>27</v>
      </c>
      <c r="J912" s="445" t="s">
        <v>27</v>
      </c>
      <c r="K912" s="557" t="s">
        <v>27</v>
      </c>
    </row>
    <row r="913" spans="1:11">
      <c r="A913" s="563" t="s">
        <v>227</v>
      </c>
      <c r="B913" s="454" t="s">
        <v>122</v>
      </c>
      <c r="C913" s="454">
        <v>2024056</v>
      </c>
      <c r="D913" s="455">
        <v>43843</v>
      </c>
      <c r="E913" s="454">
        <v>1415505</v>
      </c>
      <c r="F913" s="454" t="s">
        <v>311</v>
      </c>
      <c r="G913" s="454" t="s">
        <v>31</v>
      </c>
      <c r="H913" s="445" t="s">
        <v>27</v>
      </c>
      <c r="I913" s="445" t="s">
        <v>27</v>
      </c>
      <c r="J913" s="445" t="s">
        <v>27</v>
      </c>
      <c r="K913" s="557" t="s">
        <v>27</v>
      </c>
    </row>
    <row r="914" spans="1:11">
      <c r="A914" s="563" t="s">
        <v>227</v>
      </c>
      <c r="B914" s="454" t="s">
        <v>175</v>
      </c>
      <c r="C914" s="454">
        <v>2024057</v>
      </c>
      <c r="D914" s="455">
        <v>43843</v>
      </c>
      <c r="E914" s="454">
        <v>1415505</v>
      </c>
      <c r="F914" s="454" t="s">
        <v>311</v>
      </c>
      <c r="G914" s="454" t="s">
        <v>31</v>
      </c>
      <c r="H914" s="445" t="s">
        <v>27</v>
      </c>
      <c r="I914" s="445" t="s">
        <v>27</v>
      </c>
      <c r="J914" s="445" t="s">
        <v>27</v>
      </c>
      <c r="K914" s="557" t="s">
        <v>27</v>
      </c>
    </row>
    <row r="915" spans="1:11">
      <c r="A915" s="563" t="s">
        <v>227</v>
      </c>
      <c r="B915" s="454" t="s">
        <v>235</v>
      </c>
      <c r="C915" s="454">
        <v>2024030</v>
      </c>
      <c r="D915" s="455">
        <v>43843</v>
      </c>
      <c r="E915" s="454">
        <v>384500</v>
      </c>
      <c r="F915" s="454" t="s">
        <v>312</v>
      </c>
      <c r="G915" s="454" t="s">
        <v>31</v>
      </c>
      <c r="H915" s="445" t="s">
        <v>27</v>
      </c>
      <c r="I915" s="445" t="s">
        <v>27</v>
      </c>
      <c r="J915" s="445" t="s">
        <v>27</v>
      </c>
      <c r="K915" s="557" t="s">
        <v>27</v>
      </c>
    </row>
    <row r="916" spans="1:11">
      <c r="A916" s="563" t="s">
        <v>227</v>
      </c>
      <c r="B916" s="454" t="s">
        <v>235</v>
      </c>
      <c r="C916" s="454">
        <v>2024031</v>
      </c>
      <c r="D916" s="455">
        <v>43843</v>
      </c>
      <c r="E916" s="454">
        <v>384500</v>
      </c>
      <c r="F916" s="454" t="s">
        <v>312</v>
      </c>
      <c r="G916" s="454" t="s">
        <v>31</v>
      </c>
      <c r="H916" s="445" t="s">
        <v>27</v>
      </c>
      <c r="I916" s="445" t="s">
        <v>27</v>
      </c>
      <c r="J916" s="445" t="s">
        <v>27</v>
      </c>
      <c r="K916" s="557" t="s">
        <v>27</v>
      </c>
    </row>
    <row r="917" spans="1:11">
      <c r="A917" s="563" t="s">
        <v>227</v>
      </c>
      <c r="B917" s="454" t="s">
        <v>235</v>
      </c>
      <c r="C917" s="454">
        <v>2024032</v>
      </c>
      <c r="D917" s="455">
        <v>43843</v>
      </c>
      <c r="E917" s="454">
        <v>384500</v>
      </c>
      <c r="F917" s="454" t="s">
        <v>312</v>
      </c>
      <c r="G917" s="454" t="s">
        <v>31</v>
      </c>
      <c r="H917" s="445" t="s">
        <v>27</v>
      </c>
      <c r="I917" s="445" t="s">
        <v>27</v>
      </c>
      <c r="J917" s="445" t="s">
        <v>27</v>
      </c>
      <c r="K917" s="557" t="s">
        <v>27</v>
      </c>
    </row>
    <row r="918" spans="1:11">
      <c r="A918" s="563" t="s">
        <v>227</v>
      </c>
      <c r="B918" s="454" t="s">
        <v>235</v>
      </c>
      <c r="C918" s="454">
        <v>2024033</v>
      </c>
      <c r="D918" s="455">
        <v>43843</v>
      </c>
      <c r="E918" s="454">
        <v>384500</v>
      </c>
      <c r="F918" s="454" t="s">
        <v>312</v>
      </c>
      <c r="G918" s="454" t="s">
        <v>31</v>
      </c>
      <c r="H918" s="445" t="s">
        <v>27</v>
      </c>
      <c r="I918" s="445" t="s">
        <v>27</v>
      </c>
      <c r="J918" s="445" t="s">
        <v>27</v>
      </c>
      <c r="K918" s="557" t="s">
        <v>27</v>
      </c>
    </row>
    <row r="919" spans="1:11">
      <c r="A919" s="563" t="s">
        <v>227</v>
      </c>
      <c r="B919" s="454" t="s">
        <v>235</v>
      </c>
      <c r="C919" s="454">
        <v>2024034</v>
      </c>
      <c r="D919" s="455">
        <v>43843</v>
      </c>
      <c r="E919" s="454">
        <v>384500</v>
      </c>
      <c r="F919" s="454" t="s">
        <v>312</v>
      </c>
      <c r="G919" s="454" t="s">
        <v>31</v>
      </c>
      <c r="H919" s="445" t="s">
        <v>27</v>
      </c>
      <c r="I919" s="445" t="s">
        <v>27</v>
      </c>
      <c r="J919" s="445" t="s">
        <v>27</v>
      </c>
      <c r="K919" s="557" t="s">
        <v>27</v>
      </c>
    </row>
    <row r="920" spans="1:11">
      <c r="A920" s="563" t="s">
        <v>227</v>
      </c>
      <c r="B920" s="454" t="s">
        <v>313</v>
      </c>
      <c r="C920" s="454">
        <v>2024035</v>
      </c>
      <c r="D920" s="455">
        <v>43843</v>
      </c>
      <c r="E920" s="454">
        <v>384500</v>
      </c>
      <c r="F920" s="454" t="s">
        <v>312</v>
      </c>
      <c r="G920" s="454" t="s">
        <v>31</v>
      </c>
      <c r="H920" s="445" t="s">
        <v>27</v>
      </c>
      <c r="I920" s="445" t="s">
        <v>27</v>
      </c>
      <c r="J920" s="445" t="s">
        <v>27</v>
      </c>
      <c r="K920" s="557" t="s">
        <v>27</v>
      </c>
    </row>
    <row r="921" spans="1:11">
      <c r="A921" s="563" t="s">
        <v>227</v>
      </c>
      <c r="B921" s="454" t="s">
        <v>313</v>
      </c>
      <c r="C921" s="454">
        <v>2024036</v>
      </c>
      <c r="D921" s="455">
        <v>43843</v>
      </c>
      <c r="E921" s="454">
        <v>384500</v>
      </c>
      <c r="F921" s="454" t="s">
        <v>312</v>
      </c>
      <c r="G921" s="454" t="s">
        <v>31</v>
      </c>
      <c r="H921" s="445" t="s">
        <v>27</v>
      </c>
      <c r="I921" s="445" t="s">
        <v>27</v>
      </c>
      <c r="J921" s="445" t="s">
        <v>27</v>
      </c>
      <c r="K921" s="557" t="s">
        <v>27</v>
      </c>
    </row>
    <row r="922" spans="1:11">
      <c r="A922" s="563" t="s">
        <v>227</v>
      </c>
      <c r="B922" s="454" t="s">
        <v>313</v>
      </c>
      <c r="C922" s="454">
        <v>2024037</v>
      </c>
      <c r="D922" s="455">
        <v>43843</v>
      </c>
      <c r="E922" s="454">
        <v>384500</v>
      </c>
      <c r="F922" s="454" t="s">
        <v>312</v>
      </c>
      <c r="G922" s="454" t="s">
        <v>31</v>
      </c>
      <c r="H922" s="445" t="s">
        <v>27</v>
      </c>
      <c r="I922" s="445" t="s">
        <v>27</v>
      </c>
      <c r="J922" s="445" t="s">
        <v>27</v>
      </c>
      <c r="K922" s="557" t="s">
        <v>27</v>
      </c>
    </row>
    <row r="923" spans="1:11">
      <c r="A923" s="563" t="s">
        <v>227</v>
      </c>
      <c r="B923" s="454" t="s">
        <v>313</v>
      </c>
      <c r="C923" s="454">
        <v>2024038</v>
      </c>
      <c r="D923" s="455">
        <v>43843</v>
      </c>
      <c r="E923" s="454">
        <v>384500</v>
      </c>
      <c r="F923" s="454" t="s">
        <v>312</v>
      </c>
      <c r="G923" s="454" t="s">
        <v>31</v>
      </c>
      <c r="H923" s="445" t="s">
        <v>27</v>
      </c>
      <c r="I923" s="445" t="s">
        <v>27</v>
      </c>
      <c r="J923" s="445" t="s">
        <v>27</v>
      </c>
      <c r="K923" s="557" t="s">
        <v>27</v>
      </c>
    </row>
    <row r="924" spans="1:11">
      <c r="A924" s="563" t="s">
        <v>227</v>
      </c>
      <c r="B924" s="454" t="s">
        <v>313</v>
      </c>
      <c r="C924" s="454">
        <v>2024039</v>
      </c>
      <c r="D924" s="455">
        <v>43843</v>
      </c>
      <c r="E924" s="454">
        <v>384500</v>
      </c>
      <c r="F924" s="454" t="s">
        <v>312</v>
      </c>
      <c r="G924" s="454" t="s">
        <v>31</v>
      </c>
      <c r="H924" s="445" t="s">
        <v>27</v>
      </c>
      <c r="I924" s="445" t="s">
        <v>27</v>
      </c>
      <c r="J924" s="445" t="s">
        <v>27</v>
      </c>
      <c r="K924" s="557" t="s">
        <v>27</v>
      </c>
    </row>
    <row r="925" spans="1:11">
      <c r="A925" s="563" t="s">
        <v>227</v>
      </c>
      <c r="B925" s="454" t="s">
        <v>313</v>
      </c>
      <c r="C925" s="454">
        <v>2024040</v>
      </c>
      <c r="D925" s="455">
        <v>43843</v>
      </c>
      <c r="E925" s="454">
        <v>384500</v>
      </c>
      <c r="F925" s="454" t="s">
        <v>312</v>
      </c>
      <c r="G925" s="454" t="s">
        <v>31</v>
      </c>
      <c r="H925" s="445" t="s">
        <v>27</v>
      </c>
      <c r="I925" s="445" t="s">
        <v>27</v>
      </c>
      <c r="J925" s="445" t="s">
        <v>27</v>
      </c>
      <c r="K925" s="557" t="s">
        <v>27</v>
      </c>
    </row>
    <row r="926" spans="1:11">
      <c r="A926" s="563" t="s">
        <v>227</v>
      </c>
      <c r="B926" s="454" t="s">
        <v>313</v>
      </c>
      <c r="C926" s="454">
        <v>2024041</v>
      </c>
      <c r="D926" s="455">
        <v>43843</v>
      </c>
      <c r="E926" s="454">
        <v>384500</v>
      </c>
      <c r="F926" s="454" t="s">
        <v>312</v>
      </c>
      <c r="G926" s="454" t="s">
        <v>31</v>
      </c>
      <c r="H926" s="445" t="s">
        <v>27</v>
      </c>
      <c r="I926" s="445" t="s">
        <v>27</v>
      </c>
      <c r="J926" s="445" t="s">
        <v>27</v>
      </c>
      <c r="K926" s="557" t="s">
        <v>27</v>
      </c>
    </row>
    <row r="927" spans="1:11">
      <c r="A927" s="563" t="s">
        <v>227</v>
      </c>
      <c r="B927" s="454" t="s">
        <v>279</v>
      </c>
      <c r="C927" s="454">
        <v>2024065</v>
      </c>
      <c r="D927" s="455">
        <v>44218</v>
      </c>
      <c r="E927" s="454">
        <v>1360000</v>
      </c>
      <c r="F927" s="454" t="s">
        <v>314</v>
      </c>
      <c r="G927" s="454" t="s">
        <v>31</v>
      </c>
      <c r="H927" s="445" t="s">
        <v>27</v>
      </c>
      <c r="I927" s="445" t="s">
        <v>27</v>
      </c>
      <c r="J927" s="445" t="s">
        <v>27</v>
      </c>
      <c r="K927" s="557" t="s">
        <v>27</v>
      </c>
    </row>
    <row r="928" spans="1:11">
      <c r="A928" s="563" t="s">
        <v>227</v>
      </c>
      <c r="B928" s="454" t="s">
        <v>143</v>
      </c>
      <c r="C928" s="454">
        <v>2024103</v>
      </c>
      <c r="D928" s="455">
        <v>44510</v>
      </c>
      <c r="E928" s="454">
        <v>568972</v>
      </c>
      <c r="F928" s="454" t="s">
        <v>234</v>
      </c>
      <c r="G928" s="454" t="s">
        <v>48</v>
      </c>
      <c r="H928" s="445" t="s">
        <v>27</v>
      </c>
      <c r="I928" s="445" t="s">
        <v>27</v>
      </c>
      <c r="J928" s="445" t="s">
        <v>27</v>
      </c>
      <c r="K928" s="557" t="s">
        <v>27</v>
      </c>
    </row>
    <row r="929" spans="1:11">
      <c r="A929" s="563" t="s">
        <v>227</v>
      </c>
      <c r="B929" s="454" t="s">
        <v>148</v>
      </c>
      <c r="C929" s="454">
        <v>2024104</v>
      </c>
      <c r="D929" s="455">
        <v>44510</v>
      </c>
      <c r="E929" s="454">
        <v>568972</v>
      </c>
      <c r="F929" s="454" t="s">
        <v>234</v>
      </c>
      <c r="G929" s="454" t="s">
        <v>48</v>
      </c>
      <c r="H929" s="445" t="s">
        <v>27</v>
      </c>
      <c r="I929" s="445" t="s">
        <v>27</v>
      </c>
      <c r="J929" s="445" t="s">
        <v>27</v>
      </c>
      <c r="K929" s="557" t="s">
        <v>27</v>
      </c>
    </row>
    <row r="930" spans="1:11">
      <c r="A930" s="563" t="s">
        <v>227</v>
      </c>
      <c r="B930" s="454" t="s">
        <v>149</v>
      </c>
      <c r="C930" s="454">
        <v>2024105</v>
      </c>
      <c r="D930" s="455">
        <v>44510</v>
      </c>
      <c r="E930" s="454">
        <v>568972</v>
      </c>
      <c r="F930" s="454" t="s">
        <v>234</v>
      </c>
      <c r="G930" s="454" t="s">
        <v>48</v>
      </c>
      <c r="H930" s="445" t="s">
        <v>27</v>
      </c>
      <c r="I930" s="445" t="s">
        <v>27</v>
      </c>
      <c r="J930" s="445" t="s">
        <v>27</v>
      </c>
      <c r="K930" s="557" t="s">
        <v>27</v>
      </c>
    </row>
    <row r="931" spans="1:11">
      <c r="A931" s="563" t="s">
        <v>227</v>
      </c>
      <c r="B931" s="454" t="s">
        <v>150</v>
      </c>
      <c r="C931" s="454">
        <v>2024106</v>
      </c>
      <c r="D931" s="455">
        <v>44510</v>
      </c>
      <c r="E931" s="454">
        <v>568972</v>
      </c>
      <c r="F931" s="454" t="s">
        <v>234</v>
      </c>
      <c r="G931" s="454" t="s">
        <v>48</v>
      </c>
      <c r="H931" s="445" t="s">
        <v>27</v>
      </c>
      <c r="I931" s="445" t="s">
        <v>27</v>
      </c>
      <c r="J931" s="445" t="s">
        <v>27</v>
      </c>
      <c r="K931" s="557" t="s">
        <v>27</v>
      </c>
    </row>
    <row r="932" spans="1:11">
      <c r="A932" s="563" t="s">
        <v>227</v>
      </c>
      <c r="B932" s="454" t="s">
        <v>152</v>
      </c>
      <c r="C932" s="454">
        <v>2024107</v>
      </c>
      <c r="D932" s="455">
        <v>44510</v>
      </c>
      <c r="E932" s="454">
        <v>568972</v>
      </c>
      <c r="F932" s="454" t="s">
        <v>234</v>
      </c>
      <c r="G932" s="454" t="s">
        <v>48</v>
      </c>
      <c r="H932" s="445" t="s">
        <v>27</v>
      </c>
      <c r="I932" s="445" t="s">
        <v>27</v>
      </c>
      <c r="J932" s="445" t="s">
        <v>27</v>
      </c>
      <c r="K932" s="557" t="s">
        <v>27</v>
      </c>
    </row>
    <row r="933" spans="1:11">
      <c r="A933" s="563" t="s">
        <v>227</v>
      </c>
      <c r="B933" s="454" t="s">
        <v>172</v>
      </c>
      <c r="C933" s="454">
        <v>2024281</v>
      </c>
      <c r="D933" s="455">
        <v>44620</v>
      </c>
      <c r="E933" s="454">
        <v>1298400</v>
      </c>
      <c r="F933" s="454" t="s">
        <v>265</v>
      </c>
      <c r="G933" s="454" t="s">
        <v>31</v>
      </c>
      <c r="H933" s="445" t="s">
        <v>27</v>
      </c>
      <c r="I933" s="445" t="s">
        <v>27</v>
      </c>
      <c r="J933" s="445" t="s">
        <v>27</v>
      </c>
      <c r="K933" s="557" t="s">
        <v>27</v>
      </c>
    </row>
    <row r="934" spans="1:11">
      <c r="A934" s="563" t="s">
        <v>227</v>
      </c>
      <c r="B934" s="454" t="s">
        <v>175</v>
      </c>
      <c r="C934" s="454">
        <v>2024282</v>
      </c>
      <c r="D934" s="455">
        <v>44620</v>
      </c>
      <c r="E934" s="454">
        <v>1298400</v>
      </c>
      <c r="F934" s="454" t="s">
        <v>265</v>
      </c>
      <c r="G934" s="454" t="s">
        <v>31</v>
      </c>
      <c r="H934" s="445" t="s">
        <v>27</v>
      </c>
      <c r="I934" s="445" t="s">
        <v>27</v>
      </c>
      <c r="J934" s="445" t="s">
        <v>27</v>
      </c>
      <c r="K934" s="557" t="s">
        <v>27</v>
      </c>
    </row>
    <row r="935" spans="1:11">
      <c r="A935" s="563" t="s">
        <v>227</v>
      </c>
      <c r="B935" s="454" t="s">
        <v>134</v>
      </c>
      <c r="C935" s="454">
        <v>2024283</v>
      </c>
      <c r="D935" s="455">
        <v>44620</v>
      </c>
      <c r="E935" s="454">
        <v>1298400</v>
      </c>
      <c r="F935" s="454" t="s">
        <v>265</v>
      </c>
      <c r="G935" s="454" t="s">
        <v>31</v>
      </c>
      <c r="H935" s="445" t="s">
        <v>27</v>
      </c>
      <c r="I935" s="445" t="s">
        <v>27</v>
      </c>
      <c r="J935" s="445" t="s">
        <v>27</v>
      </c>
      <c r="K935" s="557" t="s">
        <v>27</v>
      </c>
    </row>
    <row r="936" spans="1:11">
      <c r="A936" s="563" t="s">
        <v>227</v>
      </c>
      <c r="B936" s="454" t="s">
        <v>315</v>
      </c>
      <c r="C936" s="454">
        <v>2024284</v>
      </c>
      <c r="D936" s="455">
        <v>44620</v>
      </c>
      <c r="E936" s="454">
        <v>1298400</v>
      </c>
      <c r="F936" s="454" t="s">
        <v>265</v>
      </c>
      <c r="G936" s="454" t="s">
        <v>31</v>
      </c>
      <c r="H936" s="445" t="s">
        <v>27</v>
      </c>
      <c r="I936" s="445" t="s">
        <v>27</v>
      </c>
      <c r="J936" s="445" t="s">
        <v>27</v>
      </c>
      <c r="K936" s="557" t="s">
        <v>27</v>
      </c>
    </row>
    <row r="937" spans="1:11">
      <c r="A937" s="563" t="s">
        <v>227</v>
      </c>
      <c r="B937" s="454" t="s">
        <v>228</v>
      </c>
      <c r="C937" s="454">
        <v>2024285</v>
      </c>
      <c r="D937" s="455">
        <v>44620</v>
      </c>
      <c r="E937" s="454">
        <v>1298400</v>
      </c>
      <c r="F937" s="454" t="s">
        <v>265</v>
      </c>
      <c r="G937" s="454" t="s">
        <v>31</v>
      </c>
      <c r="H937" s="445" t="s">
        <v>27</v>
      </c>
      <c r="I937" s="445" t="s">
        <v>27</v>
      </c>
      <c r="J937" s="445" t="s">
        <v>27</v>
      </c>
      <c r="K937" s="557" t="s">
        <v>27</v>
      </c>
    </row>
    <row r="938" spans="1:11">
      <c r="A938" s="563" t="s">
        <v>227</v>
      </c>
      <c r="B938" s="454" t="s">
        <v>135</v>
      </c>
      <c r="C938" s="454">
        <v>2024286</v>
      </c>
      <c r="D938" s="455">
        <v>44620</v>
      </c>
      <c r="E938" s="454">
        <v>1298400</v>
      </c>
      <c r="F938" s="454" t="s">
        <v>265</v>
      </c>
      <c r="G938" s="454" t="s">
        <v>31</v>
      </c>
      <c r="H938" s="445" t="s">
        <v>27</v>
      </c>
      <c r="I938" s="445" t="s">
        <v>27</v>
      </c>
      <c r="J938" s="445" t="s">
        <v>27</v>
      </c>
      <c r="K938" s="557" t="s">
        <v>27</v>
      </c>
    </row>
    <row r="939" spans="1:11">
      <c r="A939" s="563" t="s">
        <v>227</v>
      </c>
      <c r="B939" s="454" t="s">
        <v>316</v>
      </c>
      <c r="C939" s="454">
        <v>2024287</v>
      </c>
      <c r="D939" s="455">
        <v>44620</v>
      </c>
      <c r="E939" s="454">
        <v>1298400</v>
      </c>
      <c r="F939" s="454" t="s">
        <v>265</v>
      </c>
      <c r="G939" s="454" t="s">
        <v>31</v>
      </c>
      <c r="H939" s="445" t="s">
        <v>27</v>
      </c>
      <c r="I939" s="445" t="s">
        <v>27</v>
      </c>
      <c r="J939" s="445" t="s">
        <v>27</v>
      </c>
      <c r="K939" s="557" t="s">
        <v>27</v>
      </c>
    </row>
    <row r="940" spans="1:11">
      <c r="A940" s="563" t="s">
        <v>227</v>
      </c>
      <c r="B940" s="454" t="s">
        <v>317</v>
      </c>
      <c r="C940" s="454">
        <v>2024288</v>
      </c>
      <c r="D940" s="455">
        <v>44620</v>
      </c>
      <c r="E940" s="454">
        <v>1298400</v>
      </c>
      <c r="F940" s="454" t="s">
        <v>265</v>
      </c>
      <c r="G940" s="454" t="s">
        <v>31</v>
      </c>
      <c r="H940" s="445" t="s">
        <v>27</v>
      </c>
      <c r="I940" s="445" t="s">
        <v>27</v>
      </c>
      <c r="J940" s="445" t="s">
        <v>27</v>
      </c>
      <c r="K940" s="557" t="s">
        <v>27</v>
      </c>
    </row>
    <row r="941" spans="1:11">
      <c r="A941" s="563" t="s">
        <v>227</v>
      </c>
      <c r="B941" s="454" t="s">
        <v>49</v>
      </c>
      <c r="C941" s="454">
        <v>2024289</v>
      </c>
      <c r="D941" s="455">
        <v>44620</v>
      </c>
      <c r="E941" s="454">
        <v>1298400</v>
      </c>
      <c r="F941" s="454" t="s">
        <v>265</v>
      </c>
      <c r="G941" s="454" t="s">
        <v>31</v>
      </c>
      <c r="H941" s="445" t="s">
        <v>27</v>
      </c>
      <c r="I941" s="445" t="s">
        <v>27</v>
      </c>
      <c r="J941" s="445" t="s">
        <v>27</v>
      </c>
      <c r="K941" s="557" t="s">
        <v>27</v>
      </c>
    </row>
    <row r="942" spans="1:11">
      <c r="A942" s="563" t="s">
        <v>227</v>
      </c>
      <c r="B942" s="454" t="s">
        <v>139</v>
      </c>
      <c r="C942" s="454">
        <v>2024290</v>
      </c>
      <c r="D942" s="455">
        <v>44620</v>
      </c>
      <c r="E942" s="454">
        <v>1298400</v>
      </c>
      <c r="F942" s="454" t="s">
        <v>265</v>
      </c>
      <c r="G942" s="454" t="s">
        <v>31</v>
      </c>
      <c r="H942" s="445" t="s">
        <v>27</v>
      </c>
      <c r="I942" s="445" t="s">
        <v>27</v>
      </c>
      <c r="J942" s="445" t="s">
        <v>27</v>
      </c>
      <c r="K942" s="557" t="s">
        <v>27</v>
      </c>
    </row>
    <row r="943" spans="1:11">
      <c r="A943" s="563" t="s">
        <v>227</v>
      </c>
      <c r="B943" s="454" t="s">
        <v>116</v>
      </c>
      <c r="C943" s="454">
        <v>2024291</v>
      </c>
      <c r="D943" s="455">
        <v>44620</v>
      </c>
      <c r="E943" s="454">
        <v>1298400</v>
      </c>
      <c r="F943" s="454" t="s">
        <v>265</v>
      </c>
      <c r="G943" s="454" t="s">
        <v>31</v>
      </c>
      <c r="H943" s="445" t="s">
        <v>27</v>
      </c>
      <c r="I943" s="445" t="s">
        <v>27</v>
      </c>
      <c r="J943" s="445" t="s">
        <v>27</v>
      </c>
      <c r="K943" s="557" t="s">
        <v>27</v>
      </c>
    </row>
    <row r="944" spans="1:11">
      <c r="A944" s="563" t="s">
        <v>227</v>
      </c>
      <c r="B944" s="454" t="s">
        <v>40</v>
      </c>
      <c r="C944" s="454">
        <v>2024292</v>
      </c>
      <c r="D944" s="455">
        <v>44620</v>
      </c>
      <c r="E944" s="454">
        <v>1298400</v>
      </c>
      <c r="F944" s="454" t="s">
        <v>265</v>
      </c>
      <c r="G944" s="454" t="s">
        <v>31</v>
      </c>
      <c r="H944" s="445" t="s">
        <v>27</v>
      </c>
      <c r="I944" s="445" t="s">
        <v>27</v>
      </c>
      <c r="J944" s="445" t="s">
        <v>27</v>
      </c>
      <c r="K944" s="557" t="s">
        <v>27</v>
      </c>
    </row>
    <row r="945" spans="1:11">
      <c r="A945" s="563" t="s">
        <v>227</v>
      </c>
      <c r="B945" s="454" t="s">
        <v>178</v>
      </c>
      <c r="C945" s="454">
        <v>2024293</v>
      </c>
      <c r="D945" s="455">
        <v>44620</v>
      </c>
      <c r="E945" s="454">
        <v>1298400</v>
      </c>
      <c r="F945" s="454" t="s">
        <v>265</v>
      </c>
      <c r="G945" s="454" t="s">
        <v>31</v>
      </c>
      <c r="H945" s="445" t="s">
        <v>27</v>
      </c>
      <c r="I945" s="445" t="s">
        <v>27</v>
      </c>
      <c r="J945" s="445" t="s">
        <v>27</v>
      </c>
      <c r="K945" s="557" t="s">
        <v>27</v>
      </c>
    </row>
    <row r="946" spans="1:11">
      <c r="A946" s="563" t="s">
        <v>227</v>
      </c>
      <c r="B946" s="454" t="s">
        <v>318</v>
      </c>
      <c r="C946" s="454">
        <v>2024294</v>
      </c>
      <c r="D946" s="455">
        <v>44620</v>
      </c>
      <c r="E946" s="454">
        <v>1298400</v>
      </c>
      <c r="F946" s="454" t="s">
        <v>265</v>
      </c>
      <c r="G946" s="454" t="s">
        <v>31</v>
      </c>
      <c r="H946" s="445" t="s">
        <v>27</v>
      </c>
      <c r="I946" s="445" t="s">
        <v>27</v>
      </c>
      <c r="J946" s="445" t="s">
        <v>27</v>
      </c>
      <c r="K946" s="557" t="s">
        <v>27</v>
      </c>
    </row>
    <row r="947" spans="1:11">
      <c r="A947" s="563" t="s">
        <v>227</v>
      </c>
      <c r="B947" s="454" t="s">
        <v>171</v>
      </c>
      <c r="C947" s="454">
        <v>2024295</v>
      </c>
      <c r="D947" s="455">
        <v>44620</v>
      </c>
      <c r="E947" s="454">
        <v>1298400</v>
      </c>
      <c r="F947" s="454" t="s">
        <v>265</v>
      </c>
      <c r="G947" s="454" t="s">
        <v>31</v>
      </c>
      <c r="H947" s="445" t="s">
        <v>27</v>
      </c>
      <c r="I947" s="445" t="s">
        <v>27</v>
      </c>
      <c r="J947" s="445" t="s">
        <v>27</v>
      </c>
      <c r="K947" s="557" t="s">
        <v>27</v>
      </c>
    </row>
    <row r="948" spans="1:11">
      <c r="A948" s="563" t="s">
        <v>227</v>
      </c>
      <c r="B948" s="454" t="s">
        <v>67</v>
      </c>
      <c r="C948" s="454">
        <v>2024296</v>
      </c>
      <c r="D948" s="455">
        <v>44620</v>
      </c>
      <c r="E948" s="454">
        <v>1298400</v>
      </c>
      <c r="F948" s="454" t="s">
        <v>265</v>
      </c>
      <c r="G948" s="454" t="s">
        <v>31</v>
      </c>
      <c r="H948" s="445" t="s">
        <v>27</v>
      </c>
      <c r="I948" s="445" t="s">
        <v>27</v>
      </c>
      <c r="J948" s="445" t="s">
        <v>27</v>
      </c>
      <c r="K948" s="557" t="s">
        <v>27</v>
      </c>
    </row>
    <row r="949" spans="1:11">
      <c r="A949" s="563" t="s">
        <v>227</v>
      </c>
      <c r="B949" s="454" t="s">
        <v>170</v>
      </c>
      <c r="C949" s="454">
        <v>2024297</v>
      </c>
      <c r="D949" s="455">
        <v>44620</v>
      </c>
      <c r="E949" s="454">
        <v>1298400</v>
      </c>
      <c r="F949" s="454" t="s">
        <v>265</v>
      </c>
      <c r="G949" s="454" t="s">
        <v>31</v>
      </c>
      <c r="H949" s="445" t="s">
        <v>27</v>
      </c>
      <c r="I949" s="445" t="s">
        <v>27</v>
      </c>
      <c r="J949" s="445" t="s">
        <v>27</v>
      </c>
      <c r="K949" s="557" t="s">
        <v>27</v>
      </c>
    </row>
    <row r="950" spans="1:11">
      <c r="A950" s="563" t="s">
        <v>227</v>
      </c>
      <c r="B950" s="454" t="s">
        <v>296</v>
      </c>
      <c r="C950" s="454">
        <v>2024298</v>
      </c>
      <c r="D950" s="455">
        <v>44620</v>
      </c>
      <c r="E950" s="454">
        <v>1298400</v>
      </c>
      <c r="F950" s="454" t="s">
        <v>265</v>
      </c>
      <c r="G950" s="454" t="s">
        <v>31</v>
      </c>
      <c r="H950" s="445" t="s">
        <v>27</v>
      </c>
      <c r="I950" s="445" t="s">
        <v>27</v>
      </c>
      <c r="J950" s="445" t="s">
        <v>27</v>
      </c>
      <c r="K950" s="557" t="s">
        <v>27</v>
      </c>
    </row>
    <row r="951" spans="1:11">
      <c r="A951" s="563" t="s">
        <v>227</v>
      </c>
      <c r="B951" s="454" t="s">
        <v>103</v>
      </c>
      <c r="C951" s="454">
        <v>2024299</v>
      </c>
      <c r="D951" s="455">
        <v>44620</v>
      </c>
      <c r="E951" s="454">
        <v>1298400</v>
      </c>
      <c r="F951" s="454" t="s">
        <v>265</v>
      </c>
      <c r="G951" s="454" t="s">
        <v>31</v>
      </c>
      <c r="H951" s="445" t="s">
        <v>27</v>
      </c>
      <c r="I951" s="445" t="s">
        <v>27</v>
      </c>
      <c r="J951" s="445" t="s">
        <v>27</v>
      </c>
      <c r="K951" s="557" t="s">
        <v>27</v>
      </c>
    </row>
    <row r="952" spans="1:11">
      <c r="A952" s="563" t="s">
        <v>227</v>
      </c>
      <c r="B952" s="454" t="s">
        <v>319</v>
      </c>
      <c r="C952" s="454">
        <v>2024535</v>
      </c>
      <c r="D952" s="455">
        <v>44984</v>
      </c>
      <c r="E952" s="454">
        <v>1052412</v>
      </c>
      <c r="F952" s="454" t="s">
        <v>265</v>
      </c>
      <c r="G952" s="454" t="s">
        <v>31</v>
      </c>
      <c r="H952" s="445" t="s">
        <v>27</v>
      </c>
      <c r="I952" s="445" t="s">
        <v>27</v>
      </c>
      <c r="J952" s="445" t="s">
        <v>27</v>
      </c>
      <c r="K952" s="557" t="s">
        <v>27</v>
      </c>
    </row>
    <row r="953" spans="1:11">
      <c r="A953" s="563" t="s">
        <v>227</v>
      </c>
      <c r="B953" s="454" t="s">
        <v>320</v>
      </c>
      <c r="C953" s="454">
        <v>2024536</v>
      </c>
      <c r="D953" s="455">
        <v>44984</v>
      </c>
      <c r="E953" s="454">
        <v>1052412</v>
      </c>
      <c r="F953" s="454" t="s">
        <v>265</v>
      </c>
      <c r="G953" s="454" t="s">
        <v>31</v>
      </c>
      <c r="H953" s="445" t="s">
        <v>27</v>
      </c>
      <c r="I953" s="445" t="s">
        <v>27</v>
      </c>
      <c r="J953" s="445" t="s">
        <v>27</v>
      </c>
      <c r="K953" s="557" t="s">
        <v>27</v>
      </c>
    </row>
    <row r="954" spans="1:11">
      <c r="A954" s="563" t="s">
        <v>227</v>
      </c>
      <c r="B954" s="454" t="s">
        <v>321</v>
      </c>
      <c r="C954" s="454">
        <v>2024537</v>
      </c>
      <c r="D954" s="455">
        <v>44984</v>
      </c>
      <c r="E954" s="454">
        <v>1052412</v>
      </c>
      <c r="F954" s="454" t="s">
        <v>265</v>
      </c>
      <c r="G954" s="454" t="s">
        <v>31</v>
      </c>
      <c r="H954" s="445" t="s">
        <v>27</v>
      </c>
      <c r="I954" s="445" t="s">
        <v>27</v>
      </c>
      <c r="J954" s="445" t="s">
        <v>27</v>
      </c>
      <c r="K954" s="557" t="s">
        <v>27</v>
      </c>
    </row>
    <row r="955" spans="1:11">
      <c r="A955" s="563" t="s">
        <v>227</v>
      </c>
      <c r="B955" s="454" t="s">
        <v>40</v>
      </c>
      <c r="C955" s="454">
        <v>2024538</v>
      </c>
      <c r="D955" s="455">
        <v>44984</v>
      </c>
      <c r="E955" s="454">
        <v>1052412</v>
      </c>
      <c r="F955" s="454" t="s">
        <v>265</v>
      </c>
      <c r="G955" s="454" t="s">
        <v>31</v>
      </c>
      <c r="H955" s="445" t="s">
        <v>27</v>
      </c>
      <c r="I955" s="445" t="s">
        <v>27</v>
      </c>
      <c r="J955" s="445" t="s">
        <v>27</v>
      </c>
      <c r="K955" s="557" t="s">
        <v>27</v>
      </c>
    </row>
    <row r="956" spans="1:11">
      <c r="A956" s="563" t="s">
        <v>227</v>
      </c>
      <c r="B956" s="454" t="s">
        <v>266</v>
      </c>
      <c r="C956" s="454">
        <v>2024539</v>
      </c>
      <c r="D956" s="455">
        <v>44984</v>
      </c>
      <c r="E956" s="454">
        <v>1052412</v>
      </c>
      <c r="F956" s="454" t="s">
        <v>265</v>
      </c>
      <c r="G956" s="454" t="s">
        <v>31</v>
      </c>
      <c r="H956" s="445" t="s">
        <v>27</v>
      </c>
      <c r="I956" s="445" t="s">
        <v>27</v>
      </c>
      <c r="J956" s="445" t="s">
        <v>27</v>
      </c>
      <c r="K956" s="557" t="s">
        <v>27</v>
      </c>
    </row>
    <row r="957" spans="1:11">
      <c r="A957" s="563" t="s">
        <v>227</v>
      </c>
      <c r="B957" s="454" t="s">
        <v>267</v>
      </c>
      <c r="C957" s="454">
        <v>2024540</v>
      </c>
      <c r="D957" s="455">
        <v>44984</v>
      </c>
      <c r="E957" s="454">
        <v>1052412</v>
      </c>
      <c r="F957" s="454" t="s">
        <v>265</v>
      </c>
      <c r="G957" s="454" t="s">
        <v>31</v>
      </c>
      <c r="H957" s="445" t="s">
        <v>27</v>
      </c>
      <c r="I957" s="445" t="s">
        <v>27</v>
      </c>
      <c r="J957" s="445" t="s">
        <v>27</v>
      </c>
      <c r="K957" s="557" t="s">
        <v>27</v>
      </c>
    </row>
    <row r="958" spans="1:11">
      <c r="A958" s="563" t="s">
        <v>227</v>
      </c>
      <c r="B958" s="454" t="s">
        <v>166</v>
      </c>
      <c r="C958" s="454">
        <v>2024541</v>
      </c>
      <c r="D958" s="455">
        <v>44984</v>
      </c>
      <c r="E958" s="454">
        <v>1052412</v>
      </c>
      <c r="F958" s="454" t="s">
        <v>265</v>
      </c>
      <c r="G958" s="454" t="s">
        <v>31</v>
      </c>
      <c r="H958" s="445" t="s">
        <v>27</v>
      </c>
      <c r="I958" s="445" t="s">
        <v>27</v>
      </c>
      <c r="J958" s="445" t="s">
        <v>27</v>
      </c>
      <c r="K958" s="557" t="s">
        <v>27</v>
      </c>
    </row>
    <row r="959" spans="1:11">
      <c r="A959" s="563" t="s">
        <v>227</v>
      </c>
      <c r="B959" s="454" t="s">
        <v>247</v>
      </c>
      <c r="C959" s="454">
        <v>2024542</v>
      </c>
      <c r="D959" s="455">
        <v>44984</v>
      </c>
      <c r="E959" s="454">
        <v>1052412</v>
      </c>
      <c r="F959" s="454" t="s">
        <v>265</v>
      </c>
      <c r="G959" s="454" t="s">
        <v>31</v>
      </c>
      <c r="H959" s="445" t="s">
        <v>27</v>
      </c>
      <c r="I959" s="445" t="s">
        <v>27</v>
      </c>
      <c r="J959" s="445" t="s">
        <v>27</v>
      </c>
      <c r="K959" s="557" t="s">
        <v>27</v>
      </c>
    </row>
    <row r="960" spans="1:11">
      <c r="A960" s="563" t="s">
        <v>227</v>
      </c>
      <c r="B960" s="454" t="s">
        <v>176</v>
      </c>
      <c r="C960" s="454">
        <v>2024543</v>
      </c>
      <c r="D960" s="455">
        <v>44984</v>
      </c>
      <c r="E960" s="454">
        <v>1052412</v>
      </c>
      <c r="F960" s="454" t="s">
        <v>265</v>
      </c>
      <c r="G960" s="454" t="s">
        <v>31</v>
      </c>
      <c r="H960" s="445" t="s">
        <v>27</v>
      </c>
      <c r="I960" s="445" t="s">
        <v>27</v>
      </c>
      <c r="J960" s="445" t="s">
        <v>27</v>
      </c>
      <c r="K960" s="557" t="s">
        <v>27</v>
      </c>
    </row>
    <row r="961" spans="1:11">
      <c r="A961" s="563" t="s">
        <v>227</v>
      </c>
      <c r="B961" s="454" t="s">
        <v>322</v>
      </c>
      <c r="C961" s="454">
        <v>2024544</v>
      </c>
      <c r="D961" s="455">
        <v>44984</v>
      </c>
      <c r="E961" s="454">
        <v>1052412</v>
      </c>
      <c r="F961" s="454" t="s">
        <v>265</v>
      </c>
      <c r="G961" s="454" t="s">
        <v>31</v>
      </c>
      <c r="H961" s="445" t="s">
        <v>27</v>
      </c>
      <c r="I961" s="445" t="s">
        <v>27</v>
      </c>
      <c r="J961" s="445" t="s">
        <v>27</v>
      </c>
      <c r="K961" s="557" t="s">
        <v>27</v>
      </c>
    </row>
    <row r="962" spans="1:11">
      <c r="A962" s="563" t="s">
        <v>227</v>
      </c>
      <c r="B962" s="454" t="s">
        <v>323</v>
      </c>
      <c r="C962" s="454">
        <v>2024545</v>
      </c>
      <c r="D962" s="455">
        <v>44984</v>
      </c>
      <c r="E962" s="454">
        <v>1052412</v>
      </c>
      <c r="F962" s="454" t="s">
        <v>265</v>
      </c>
      <c r="G962" s="454" t="s">
        <v>31</v>
      </c>
      <c r="H962" s="445" t="s">
        <v>27</v>
      </c>
      <c r="I962" s="445" t="s">
        <v>27</v>
      </c>
      <c r="J962" s="445" t="s">
        <v>27</v>
      </c>
      <c r="K962" s="557" t="s">
        <v>27</v>
      </c>
    </row>
    <row r="963" spans="1:11">
      <c r="A963" s="563" t="s">
        <v>227</v>
      </c>
      <c r="B963" s="454" t="s">
        <v>121</v>
      </c>
      <c r="C963" s="454">
        <v>2024546</v>
      </c>
      <c r="D963" s="455">
        <v>44984</v>
      </c>
      <c r="E963" s="454">
        <v>1052412</v>
      </c>
      <c r="F963" s="454" t="s">
        <v>265</v>
      </c>
      <c r="G963" s="454" t="s">
        <v>31</v>
      </c>
      <c r="H963" s="445" t="s">
        <v>27</v>
      </c>
      <c r="I963" s="445" t="s">
        <v>27</v>
      </c>
      <c r="J963" s="445" t="s">
        <v>27</v>
      </c>
      <c r="K963" s="557" t="s">
        <v>27</v>
      </c>
    </row>
    <row r="964" spans="1:11">
      <c r="A964" s="563" t="s">
        <v>227</v>
      </c>
      <c r="B964" s="454" t="s">
        <v>324</v>
      </c>
      <c r="C964" s="454">
        <v>2024547</v>
      </c>
      <c r="D964" s="455">
        <v>44984</v>
      </c>
      <c r="E964" s="454">
        <v>1052412</v>
      </c>
      <c r="F964" s="454" t="s">
        <v>265</v>
      </c>
      <c r="G964" s="454" t="s">
        <v>31</v>
      </c>
      <c r="H964" s="445" t="s">
        <v>27</v>
      </c>
      <c r="I964" s="445" t="s">
        <v>27</v>
      </c>
      <c r="J964" s="445" t="s">
        <v>27</v>
      </c>
      <c r="K964" s="557" t="s">
        <v>27</v>
      </c>
    </row>
    <row r="965" spans="1:11">
      <c r="A965" s="563" t="s">
        <v>227</v>
      </c>
      <c r="B965" s="454" t="s">
        <v>49</v>
      </c>
      <c r="C965" s="454">
        <v>2024548</v>
      </c>
      <c r="D965" s="455">
        <v>44984</v>
      </c>
      <c r="E965" s="454">
        <v>1052412</v>
      </c>
      <c r="F965" s="454" t="s">
        <v>265</v>
      </c>
      <c r="G965" s="454" t="s">
        <v>31</v>
      </c>
      <c r="H965" s="445" t="s">
        <v>27</v>
      </c>
      <c r="I965" s="445" t="s">
        <v>27</v>
      </c>
      <c r="J965" s="445" t="s">
        <v>27</v>
      </c>
      <c r="K965" s="557" t="s">
        <v>27</v>
      </c>
    </row>
    <row r="966" spans="1:11">
      <c r="A966" s="563" t="s">
        <v>227</v>
      </c>
      <c r="B966" s="454" t="s">
        <v>325</v>
      </c>
      <c r="C966" s="454">
        <v>2024549</v>
      </c>
      <c r="D966" s="455">
        <v>44984</v>
      </c>
      <c r="E966" s="454">
        <v>1052412</v>
      </c>
      <c r="F966" s="454" t="s">
        <v>265</v>
      </c>
      <c r="G966" s="454" t="s">
        <v>31</v>
      </c>
      <c r="H966" s="445" t="s">
        <v>27</v>
      </c>
      <c r="I966" s="445" t="s">
        <v>27</v>
      </c>
      <c r="J966" s="445" t="s">
        <v>27</v>
      </c>
      <c r="K966" s="557" t="s">
        <v>27</v>
      </c>
    </row>
    <row r="967" spans="1:11">
      <c r="A967" s="563" t="s">
        <v>227</v>
      </c>
      <c r="B967" s="454" t="s">
        <v>326</v>
      </c>
      <c r="C967" s="454">
        <v>2024550</v>
      </c>
      <c r="D967" s="455">
        <v>44984</v>
      </c>
      <c r="E967" s="454">
        <v>1052412</v>
      </c>
      <c r="F967" s="454" t="s">
        <v>265</v>
      </c>
      <c r="G967" s="454" t="s">
        <v>31</v>
      </c>
      <c r="H967" s="445" t="s">
        <v>27</v>
      </c>
      <c r="I967" s="445" t="s">
        <v>27</v>
      </c>
      <c r="J967" s="445" t="s">
        <v>27</v>
      </c>
      <c r="K967" s="557" t="s">
        <v>27</v>
      </c>
    </row>
    <row r="968" spans="1:11">
      <c r="A968" s="563" t="s">
        <v>227</v>
      </c>
      <c r="B968" s="454" t="s">
        <v>49</v>
      </c>
      <c r="C968" s="454">
        <v>2024551</v>
      </c>
      <c r="D968" s="455">
        <v>44984</v>
      </c>
      <c r="E968" s="454">
        <v>1052412</v>
      </c>
      <c r="F968" s="454" t="s">
        <v>265</v>
      </c>
      <c r="G968" s="454" t="s">
        <v>31</v>
      </c>
      <c r="H968" s="445" t="s">
        <v>27</v>
      </c>
      <c r="I968" s="445" t="s">
        <v>27</v>
      </c>
      <c r="J968" s="445" t="s">
        <v>27</v>
      </c>
      <c r="K968" s="557" t="s">
        <v>27</v>
      </c>
    </row>
    <row r="969" spans="1:11">
      <c r="A969" s="563" t="s">
        <v>227</v>
      </c>
      <c r="B969" s="454" t="s">
        <v>301</v>
      </c>
      <c r="C969" s="454">
        <v>2024552</v>
      </c>
      <c r="D969" s="455">
        <v>44984</v>
      </c>
      <c r="E969" s="454">
        <v>1052412</v>
      </c>
      <c r="F969" s="454" t="s">
        <v>265</v>
      </c>
      <c r="G969" s="454" t="s">
        <v>31</v>
      </c>
      <c r="H969" s="445" t="s">
        <v>27</v>
      </c>
      <c r="I969" s="445" t="s">
        <v>27</v>
      </c>
      <c r="J969" s="445" t="s">
        <v>27</v>
      </c>
      <c r="K969" s="557" t="s">
        <v>27</v>
      </c>
    </row>
    <row r="970" spans="1:11">
      <c r="A970" s="563" t="s">
        <v>227</v>
      </c>
      <c r="B970" s="454" t="s">
        <v>297</v>
      </c>
      <c r="C970" s="454">
        <v>2024553</v>
      </c>
      <c r="D970" s="455">
        <v>44984</v>
      </c>
      <c r="E970" s="454">
        <v>1052412</v>
      </c>
      <c r="F970" s="454" t="s">
        <v>265</v>
      </c>
      <c r="G970" s="454" t="s">
        <v>31</v>
      </c>
      <c r="H970" s="445" t="s">
        <v>27</v>
      </c>
      <c r="I970" s="445" t="s">
        <v>27</v>
      </c>
      <c r="J970" s="445" t="s">
        <v>27</v>
      </c>
      <c r="K970" s="557" t="s">
        <v>27</v>
      </c>
    </row>
    <row r="971" spans="1:11">
      <c r="A971" s="563" t="s">
        <v>227</v>
      </c>
      <c r="B971" s="454" t="s">
        <v>201</v>
      </c>
      <c r="C971" s="454">
        <v>2024554</v>
      </c>
      <c r="D971" s="455">
        <v>44984</v>
      </c>
      <c r="E971" s="454">
        <v>1052412</v>
      </c>
      <c r="F971" s="454" t="s">
        <v>265</v>
      </c>
      <c r="G971" s="454" t="s">
        <v>31</v>
      </c>
      <c r="H971" s="445" t="s">
        <v>27</v>
      </c>
      <c r="I971" s="445" t="s">
        <v>27</v>
      </c>
      <c r="J971" s="445" t="s">
        <v>27</v>
      </c>
      <c r="K971" s="557" t="s">
        <v>27</v>
      </c>
    </row>
    <row r="972" spans="1:11">
      <c r="A972" s="563" t="s">
        <v>227</v>
      </c>
      <c r="B972" s="454" t="s">
        <v>327</v>
      </c>
      <c r="C972" s="454">
        <v>2024555</v>
      </c>
      <c r="D972" s="455">
        <v>44984</v>
      </c>
      <c r="E972" s="454">
        <v>1052412</v>
      </c>
      <c r="F972" s="454" t="s">
        <v>265</v>
      </c>
      <c r="G972" s="454" t="s">
        <v>31</v>
      </c>
      <c r="H972" s="445" t="s">
        <v>27</v>
      </c>
      <c r="I972" s="445" t="s">
        <v>27</v>
      </c>
      <c r="J972" s="445" t="s">
        <v>27</v>
      </c>
      <c r="K972" s="557" t="s">
        <v>27</v>
      </c>
    </row>
    <row r="973" spans="1:11">
      <c r="A973" s="563" t="s">
        <v>227</v>
      </c>
      <c r="B973" s="454" t="s">
        <v>328</v>
      </c>
      <c r="C973" s="454">
        <v>2024556</v>
      </c>
      <c r="D973" s="455">
        <v>44984</v>
      </c>
      <c r="E973" s="454">
        <v>1052412</v>
      </c>
      <c r="F973" s="454" t="s">
        <v>265</v>
      </c>
      <c r="G973" s="454" t="s">
        <v>31</v>
      </c>
      <c r="H973" s="445" t="s">
        <v>27</v>
      </c>
      <c r="I973" s="445" t="s">
        <v>27</v>
      </c>
      <c r="J973" s="445" t="s">
        <v>27</v>
      </c>
      <c r="K973" s="557" t="s">
        <v>27</v>
      </c>
    </row>
    <row r="974" spans="1:11">
      <c r="A974" s="563" t="s">
        <v>227</v>
      </c>
      <c r="B974" s="454" t="s">
        <v>329</v>
      </c>
      <c r="C974" s="454">
        <v>2024557</v>
      </c>
      <c r="D974" s="455">
        <v>44984</v>
      </c>
      <c r="E974" s="454">
        <v>1052412</v>
      </c>
      <c r="F974" s="454" t="s">
        <v>265</v>
      </c>
      <c r="G974" s="454" t="s">
        <v>31</v>
      </c>
      <c r="H974" s="445" t="s">
        <v>27</v>
      </c>
      <c r="I974" s="445" t="s">
        <v>27</v>
      </c>
      <c r="J974" s="445" t="s">
        <v>27</v>
      </c>
      <c r="K974" s="557" t="s">
        <v>27</v>
      </c>
    </row>
    <row r="975" spans="1:11">
      <c r="A975" s="563" t="s">
        <v>227</v>
      </c>
      <c r="B975" s="454" t="s">
        <v>129</v>
      </c>
      <c r="C975" s="454">
        <v>2024558</v>
      </c>
      <c r="D975" s="455">
        <v>44984</v>
      </c>
      <c r="E975" s="454">
        <v>1052412</v>
      </c>
      <c r="F975" s="454" t="s">
        <v>265</v>
      </c>
      <c r="G975" s="454" t="s">
        <v>31</v>
      </c>
      <c r="H975" s="445" t="s">
        <v>27</v>
      </c>
      <c r="I975" s="445" t="s">
        <v>27</v>
      </c>
      <c r="J975" s="445" t="s">
        <v>27</v>
      </c>
      <c r="K975" s="557" t="s">
        <v>27</v>
      </c>
    </row>
    <row r="976" spans="1:11">
      <c r="A976" s="563" t="s">
        <v>227</v>
      </c>
      <c r="B976" s="454" t="s">
        <v>174</v>
      </c>
      <c r="C976" s="454">
        <v>2024559</v>
      </c>
      <c r="D976" s="455">
        <v>44984</v>
      </c>
      <c r="E976" s="454">
        <v>1052412</v>
      </c>
      <c r="F976" s="454" t="s">
        <v>265</v>
      </c>
      <c r="G976" s="454" t="s">
        <v>31</v>
      </c>
      <c r="H976" s="445" t="s">
        <v>27</v>
      </c>
      <c r="I976" s="445" t="s">
        <v>27</v>
      </c>
      <c r="J976" s="445" t="s">
        <v>27</v>
      </c>
      <c r="K976" s="557" t="s">
        <v>27</v>
      </c>
    </row>
    <row r="977" spans="1:11">
      <c r="A977" s="563" t="s">
        <v>227</v>
      </c>
      <c r="B977" s="454" t="s">
        <v>38</v>
      </c>
      <c r="C977" s="454">
        <v>2024560</v>
      </c>
      <c r="D977" s="455">
        <v>44984</v>
      </c>
      <c r="E977" s="454">
        <v>1052412</v>
      </c>
      <c r="F977" s="454" t="s">
        <v>265</v>
      </c>
      <c r="G977" s="454" t="s">
        <v>31</v>
      </c>
      <c r="H977" s="445" t="s">
        <v>27</v>
      </c>
      <c r="I977" s="445" t="s">
        <v>27</v>
      </c>
      <c r="J977" s="445" t="s">
        <v>27</v>
      </c>
      <c r="K977" s="557" t="s">
        <v>27</v>
      </c>
    </row>
    <row r="978" spans="1:11">
      <c r="A978" s="563" t="s">
        <v>227</v>
      </c>
      <c r="B978" s="454" t="s">
        <v>248</v>
      </c>
      <c r="C978" s="454">
        <v>2024561</v>
      </c>
      <c r="D978" s="455">
        <v>44984</v>
      </c>
      <c r="E978" s="454">
        <v>1052412</v>
      </c>
      <c r="F978" s="454" t="s">
        <v>265</v>
      </c>
      <c r="G978" s="454" t="s">
        <v>31</v>
      </c>
      <c r="H978" s="445" t="s">
        <v>27</v>
      </c>
      <c r="I978" s="445" t="s">
        <v>27</v>
      </c>
      <c r="J978" s="445" t="s">
        <v>27</v>
      </c>
      <c r="K978" s="557" t="s">
        <v>27</v>
      </c>
    </row>
    <row r="979" spans="1:11">
      <c r="A979" s="563" t="s">
        <v>227</v>
      </c>
      <c r="B979" s="454" t="s">
        <v>330</v>
      </c>
      <c r="C979" s="454">
        <v>2024562</v>
      </c>
      <c r="D979" s="455">
        <v>44984</v>
      </c>
      <c r="E979" s="454">
        <v>1052412</v>
      </c>
      <c r="F979" s="454" t="s">
        <v>265</v>
      </c>
      <c r="G979" s="454" t="s">
        <v>31</v>
      </c>
      <c r="H979" s="445" t="s">
        <v>27</v>
      </c>
      <c r="I979" s="445" t="s">
        <v>27</v>
      </c>
      <c r="J979" s="445" t="s">
        <v>27</v>
      </c>
      <c r="K979" s="557" t="s">
        <v>27</v>
      </c>
    </row>
    <row r="980" spans="1:11">
      <c r="A980" s="563" t="s">
        <v>227</v>
      </c>
      <c r="B980" s="454" t="s">
        <v>330</v>
      </c>
      <c r="C980" s="454">
        <v>2024563</v>
      </c>
      <c r="D980" s="455">
        <v>44984</v>
      </c>
      <c r="E980" s="454">
        <v>1052412</v>
      </c>
      <c r="F980" s="454" t="s">
        <v>265</v>
      </c>
      <c r="G980" s="454" t="s">
        <v>31</v>
      </c>
      <c r="H980" s="445" t="s">
        <v>27</v>
      </c>
      <c r="I980" s="445" t="s">
        <v>27</v>
      </c>
      <c r="J980" s="445" t="s">
        <v>27</v>
      </c>
      <c r="K980" s="557" t="s">
        <v>27</v>
      </c>
    </row>
    <row r="981" spans="1:11">
      <c r="A981" s="563" t="s">
        <v>227</v>
      </c>
      <c r="B981" s="454" t="s">
        <v>331</v>
      </c>
      <c r="C981" s="454">
        <v>2024564</v>
      </c>
      <c r="D981" s="455">
        <v>44984</v>
      </c>
      <c r="E981" s="454">
        <v>1052412</v>
      </c>
      <c r="F981" s="454" t="s">
        <v>265</v>
      </c>
      <c r="G981" s="454" t="s">
        <v>31</v>
      </c>
      <c r="H981" s="445" t="s">
        <v>27</v>
      </c>
      <c r="I981" s="445" t="s">
        <v>27</v>
      </c>
      <c r="J981" s="445" t="s">
        <v>27</v>
      </c>
      <c r="K981" s="557" t="s">
        <v>27</v>
      </c>
    </row>
    <row r="982" spans="1:11">
      <c r="A982" s="563" t="s">
        <v>227</v>
      </c>
      <c r="B982" s="454" t="s">
        <v>332</v>
      </c>
      <c r="C982" s="454">
        <v>2024565</v>
      </c>
      <c r="D982" s="455">
        <v>44984</v>
      </c>
      <c r="E982" s="454">
        <v>1052412</v>
      </c>
      <c r="F982" s="454" t="s">
        <v>265</v>
      </c>
      <c r="G982" s="454" t="s">
        <v>31</v>
      </c>
      <c r="H982" s="445" t="s">
        <v>27</v>
      </c>
      <c r="I982" s="445" t="s">
        <v>27</v>
      </c>
      <c r="J982" s="445" t="s">
        <v>27</v>
      </c>
      <c r="K982" s="557" t="s">
        <v>27</v>
      </c>
    </row>
    <row r="983" spans="1:11">
      <c r="A983" s="563" t="s">
        <v>227</v>
      </c>
      <c r="B983" s="454" t="s">
        <v>333</v>
      </c>
      <c r="C983" s="454">
        <v>2024566</v>
      </c>
      <c r="D983" s="455">
        <v>44984</v>
      </c>
      <c r="E983" s="454">
        <v>1052412</v>
      </c>
      <c r="F983" s="454" t="s">
        <v>265</v>
      </c>
      <c r="G983" s="454" t="s">
        <v>31</v>
      </c>
      <c r="H983" s="445" t="s">
        <v>27</v>
      </c>
      <c r="I983" s="445" t="s">
        <v>27</v>
      </c>
      <c r="J983" s="445" t="s">
        <v>27</v>
      </c>
      <c r="K983" s="557" t="s">
        <v>27</v>
      </c>
    </row>
    <row r="984" spans="1:11">
      <c r="A984" s="563" t="s">
        <v>227</v>
      </c>
      <c r="B984" s="454" t="s">
        <v>140</v>
      </c>
      <c r="C984" s="454">
        <v>2024567</v>
      </c>
      <c r="D984" s="455">
        <v>44984</v>
      </c>
      <c r="E984" s="454">
        <v>1052412</v>
      </c>
      <c r="F984" s="454" t="s">
        <v>265</v>
      </c>
      <c r="G984" s="454" t="s">
        <v>31</v>
      </c>
      <c r="H984" s="445" t="s">
        <v>27</v>
      </c>
      <c r="I984" s="445" t="s">
        <v>27</v>
      </c>
      <c r="J984" s="445" t="s">
        <v>27</v>
      </c>
      <c r="K984" s="557" t="s">
        <v>27</v>
      </c>
    </row>
    <row r="985" spans="1:11">
      <c r="A985" s="563" t="s">
        <v>227</v>
      </c>
      <c r="B985" s="454" t="s">
        <v>272</v>
      </c>
      <c r="C985" s="454">
        <v>2024568</v>
      </c>
      <c r="D985" s="455">
        <v>44984</v>
      </c>
      <c r="E985" s="454">
        <v>1052412</v>
      </c>
      <c r="F985" s="454" t="s">
        <v>265</v>
      </c>
      <c r="G985" s="454" t="s">
        <v>31</v>
      </c>
      <c r="H985" s="445" t="s">
        <v>27</v>
      </c>
      <c r="I985" s="445" t="s">
        <v>27</v>
      </c>
      <c r="J985" s="445" t="s">
        <v>27</v>
      </c>
      <c r="K985" s="557" t="s">
        <v>27</v>
      </c>
    </row>
    <row r="986" spans="1:11">
      <c r="A986" s="563" t="s">
        <v>227</v>
      </c>
      <c r="B986" s="454" t="s">
        <v>279</v>
      </c>
      <c r="C986" s="454">
        <v>2024569</v>
      </c>
      <c r="D986" s="455">
        <v>44984</v>
      </c>
      <c r="E986" s="454">
        <v>1052412</v>
      </c>
      <c r="F986" s="454" t="s">
        <v>265</v>
      </c>
      <c r="G986" s="454" t="s">
        <v>31</v>
      </c>
      <c r="H986" s="445" t="s">
        <v>27</v>
      </c>
      <c r="I986" s="445" t="s">
        <v>27</v>
      </c>
      <c r="J986" s="445" t="s">
        <v>27</v>
      </c>
      <c r="K986" s="557" t="s">
        <v>27</v>
      </c>
    </row>
    <row r="987" spans="1:11">
      <c r="A987" s="563" t="s">
        <v>227</v>
      </c>
      <c r="B987" s="454" t="s">
        <v>283</v>
      </c>
      <c r="C987" s="454">
        <v>2024570</v>
      </c>
      <c r="D987" s="455">
        <v>44984</v>
      </c>
      <c r="E987" s="454">
        <v>1052412</v>
      </c>
      <c r="F987" s="454" t="s">
        <v>265</v>
      </c>
      <c r="G987" s="454" t="s">
        <v>31</v>
      </c>
      <c r="H987" s="445" t="s">
        <v>27</v>
      </c>
      <c r="I987" s="445" t="s">
        <v>27</v>
      </c>
      <c r="J987" s="445" t="s">
        <v>27</v>
      </c>
      <c r="K987" s="557" t="s">
        <v>27</v>
      </c>
    </row>
    <row r="988" spans="1:11">
      <c r="A988" s="563" t="s">
        <v>227</v>
      </c>
      <c r="B988" s="454" t="s">
        <v>163</v>
      </c>
      <c r="C988" s="454">
        <v>2024571</v>
      </c>
      <c r="D988" s="455">
        <v>44984</v>
      </c>
      <c r="E988" s="454">
        <v>1052412</v>
      </c>
      <c r="F988" s="454" t="s">
        <v>265</v>
      </c>
      <c r="G988" s="454" t="s">
        <v>31</v>
      </c>
      <c r="H988" s="445" t="s">
        <v>27</v>
      </c>
      <c r="I988" s="445" t="s">
        <v>27</v>
      </c>
      <c r="J988" s="445" t="s">
        <v>27</v>
      </c>
      <c r="K988" s="557" t="s">
        <v>27</v>
      </c>
    </row>
    <row r="989" spans="1:11">
      <c r="A989" s="563" t="s">
        <v>227</v>
      </c>
      <c r="B989" s="454" t="s">
        <v>237</v>
      </c>
      <c r="C989" s="454">
        <v>2024572</v>
      </c>
      <c r="D989" s="455">
        <v>44984</v>
      </c>
      <c r="E989" s="454">
        <v>1052412</v>
      </c>
      <c r="F989" s="454" t="s">
        <v>265</v>
      </c>
      <c r="G989" s="454" t="s">
        <v>31</v>
      </c>
      <c r="H989" s="445" t="s">
        <v>27</v>
      </c>
      <c r="I989" s="445" t="s">
        <v>27</v>
      </c>
      <c r="J989" s="445" t="s">
        <v>27</v>
      </c>
      <c r="K989" s="557" t="s">
        <v>27</v>
      </c>
    </row>
    <row r="990" spans="1:11">
      <c r="A990" s="563" t="s">
        <v>227</v>
      </c>
      <c r="B990" s="454" t="s">
        <v>250</v>
      </c>
      <c r="C990" s="454">
        <v>2024573</v>
      </c>
      <c r="D990" s="455">
        <v>44984</v>
      </c>
      <c r="E990" s="454">
        <v>1052412</v>
      </c>
      <c r="F990" s="454" t="s">
        <v>265</v>
      </c>
      <c r="G990" s="454" t="s">
        <v>31</v>
      </c>
      <c r="H990" s="445" t="s">
        <v>27</v>
      </c>
      <c r="I990" s="445" t="s">
        <v>27</v>
      </c>
      <c r="J990" s="445" t="s">
        <v>27</v>
      </c>
      <c r="K990" s="557" t="s">
        <v>27</v>
      </c>
    </row>
    <row r="991" spans="1:11">
      <c r="A991" s="563" t="s">
        <v>227</v>
      </c>
      <c r="B991" s="454" t="s">
        <v>137</v>
      </c>
      <c r="C991" s="454">
        <v>2024574</v>
      </c>
      <c r="D991" s="455">
        <v>44984</v>
      </c>
      <c r="E991" s="454">
        <v>1052412</v>
      </c>
      <c r="F991" s="454" t="s">
        <v>265</v>
      </c>
      <c r="G991" s="454" t="s">
        <v>31</v>
      </c>
      <c r="H991" s="445" t="s">
        <v>27</v>
      </c>
      <c r="I991" s="445" t="s">
        <v>27</v>
      </c>
      <c r="J991" s="445" t="s">
        <v>27</v>
      </c>
      <c r="K991" s="557" t="s">
        <v>27</v>
      </c>
    </row>
    <row r="992" spans="1:11">
      <c r="A992" s="563" t="s">
        <v>227</v>
      </c>
      <c r="B992" s="454" t="s">
        <v>113</v>
      </c>
      <c r="C992" s="454">
        <v>2024575</v>
      </c>
      <c r="D992" s="455">
        <v>44984</v>
      </c>
      <c r="E992" s="454">
        <v>1052412</v>
      </c>
      <c r="F992" s="454" t="s">
        <v>265</v>
      </c>
      <c r="G992" s="454" t="s">
        <v>31</v>
      </c>
      <c r="H992" s="445" t="s">
        <v>27</v>
      </c>
      <c r="I992" s="445" t="s">
        <v>27</v>
      </c>
      <c r="J992" s="445" t="s">
        <v>27</v>
      </c>
      <c r="K992" s="557" t="s">
        <v>27</v>
      </c>
    </row>
    <row r="993" spans="1:11">
      <c r="A993" s="563" t="s">
        <v>227</v>
      </c>
      <c r="B993" s="454" t="s">
        <v>299</v>
      </c>
      <c r="C993" s="454">
        <v>2024576</v>
      </c>
      <c r="D993" s="455">
        <v>44984</v>
      </c>
      <c r="E993" s="454">
        <v>1052412</v>
      </c>
      <c r="F993" s="454" t="s">
        <v>265</v>
      </c>
      <c r="G993" s="454" t="s">
        <v>31</v>
      </c>
      <c r="H993" s="445" t="s">
        <v>27</v>
      </c>
      <c r="I993" s="445" t="s">
        <v>27</v>
      </c>
      <c r="J993" s="445" t="s">
        <v>27</v>
      </c>
      <c r="K993" s="557" t="s">
        <v>27</v>
      </c>
    </row>
    <row r="994" spans="1:11">
      <c r="A994" s="563" t="s">
        <v>227</v>
      </c>
      <c r="B994" s="454" t="s">
        <v>56</v>
      </c>
      <c r="C994" s="454">
        <v>2024577</v>
      </c>
      <c r="D994" s="455">
        <v>44984</v>
      </c>
      <c r="E994" s="454">
        <v>1052412</v>
      </c>
      <c r="F994" s="454" t="s">
        <v>265</v>
      </c>
      <c r="G994" s="454" t="s">
        <v>31</v>
      </c>
      <c r="H994" s="445" t="s">
        <v>27</v>
      </c>
      <c r="I994" s="445" t="s">
        <v>27</v>
      </c>
      <c r="J994" s="445" t="s">
        <v>27</v>
      </c>
      <c r="K994" s="557" t="s">
        <v>27</v>
      </c>
    </row>
    <row r="995" spans="1:11">
      <c r="A995" s="563" t="s">
        <v>227</v>
      </c>
      <c r="B995" s="454" t="s">
        <v>251</v>
      </c>
      <c r="C995" s="454">
        <v>2024578</v>
      </c>
      <c r="D995" s="455">
        <v>44984</v>
      </c>
      <c r="E995" s="454">
        <v>1052412</v>
      </c>
      <c r="F995" s="454" t="s">
        <v>265</v>
      </c>
      <c r="G995" s="454" t="s">
        <v>31</v>
      </c>
      <c r="H995" s="445" t="s">
        <v>27</v>
      </c>
      <c r="I995" s="445" t="s">
        <v>27</v>
      </c>
      <c r="J995" s="445" t="s">
        <v>27</v>
      </c>
      <c r="K995" s="557" t="s">
        <v>27</v>
      </c>
    </row>
    <row r="996" spans="1:11">
      <c r="A996" s="563" t="s">
        <v>227</v>
      </c>
      <c r="B996" s="454" t="s">
        <v>299</v>
      </c>
      <c r="C996" s="454">
        <v>2024579</v>
      </c>
      <c r="D996" s="455">
        <v>44984</v>
      </c>
      <c r="E996" s="454">
        <v>1052412</v>
      </c>
      <c r="F996" s="454" t="s">
        <v>265</v>
      </c>
      <c r="G996" s="454" t="s">
        <v>31</v>
      </c>
      <c r="H996" s="445" t="s">
        <v>27</v>
      </c>
      <c r="I996" s="445" t="s">
        <v>27</v>
      </c>
      <c r="J996" s="445" t="s">
        <v>27</v>
      </c>
      <c r="K996" s="557" t="s">
        <v>27</v>
      </c>
    </row>
    <row r="997" spans="1:11">
      <c r="A997" s="563" t="s">
        <v>227</v>
      </c>
      <c r="B997" s="454" t="s">
        <v>116</v>
      </c>
      <c r="C997" s="454">
        <v>2024580</v>
      </c>
      <c r="D997" s="455">
        <v>44984</v>
      </c>
      <c r="E997" s="454">
        <v>1052412</v>
      </c>
      <c r="F997" s="454" t="s">
        <v>265</v>
      </c>
      <c r="G997" s="454" t="s">
        <v>31</v>
      </c>
      <c r="H997" s="445" t="s">
        <v>27</v>
      </c>
      <c r="I997" s="445" t="s">
        <v>27</v>
      </c>
      <c r="J997" s="445" t="s">
        <v>27</v>
      </c>
      <c r="K997" s="557" t="s">
        <v>27</v>
      </c>
    </row>
    <row r="998" spans="1:11">
      <c r="A998" s="563" t="s">
        <v>227</v>
      </c>
      <c r="B998" s="454" t="s">
        <v>133</v>
      </c>
      <c r="C998" s="454">
        <v>2024581</v>
      </c>
      <c r="D998" s="455">
        <v>44984</v>
      </c>
      <c r="E998" s="454">
        <v>1052412</v>
      </c>
      <c r="F998" s="454" t="s">
        <v>265</v>
      </c>
      <c r="G998" s="454" t="s">
        <v>31</v>
      </c>
      <c r="H998" s="445" t="s">
        <v>27</v>
      </c>
      <c r="I998" s="445" t="s">
        <v>27</v>
      </c>
      <c r="J998" s="445" t="s">
        <v>27</v>
      </c>
      <c r="K998" s="557" t="s">
        <v>27</v>
      </c>
    </row>
    <row r="999" spans="1:11">
      <c r="A999" s="563" t="s">
        <v>227</v>
      </c>
      <c r="B999" s="454" t="s">
        <v>123</v>
      </c>
      <c r="C999" s="454">
        <v>2024582</v>
      </c>
      <c r="D999" s="455">
        <v>44984</v>
      </c>
      <c r="E999" s="454">
        <v>1052412</v>
      </c>
      <c r="F999" s="454" t="s">
        <v>265</v>
      </c>
      <c r="G999" s="454" t="s">
        <v>31</v>
      </c>
      <c r="H999" s="445" t="s">
        <v>27</v>
      </c>
      <c r="I999" s="445" t="s">
        <v>27</v>
      </c>
      <c r="J999" s="445" t="s">
        <v>27</v>
      </c>
      <c r="K999" s="557" t="s">
        <v>27</v>
      </c>
    </row>
    <row r="1000" spans="1:11">
      <c r="A1000" s="563" t="s">
        <v>227</v>
      </c>
      <c r="B1000" s="454" t="s">
        <v>125</v>
      </c>
      <c r="C1000" s="454">
        <v>2024583</v>
      </c>
      <c r="D1000" s="455">
        <v>44984</v>
      </c>
      <c r="E1000" s="454">
        <v>1052412</v>
      </c>
      <c r="F1000" s="454" t="s">
        <v>265</v>
      </c>
      <c r="G1000" s="454" t="s">
        <v>31</v>
      </c>
      <c r="H1000" s="445" t="s">
        <v>27</v>
      </c>
      <c r="I1000" s="445" t="s">
        <v>27</v>
      </c>
      <c r="J1000" s="445" t="s">
        <v>27</v>
      </c>
      <c r="K1000" s="557" t="s">
        <v>27</v>
      </c>
    </row>
    <row r="1001" spans="1:11">
      <c r="A1001" s="563" t="s">
        <v>227</v>
      </c>
      <c r="B1001" s="454" t="s">
        <v>213</v>
      </c>
      <c r="C1001" s="454">
        <v>2024584</v>
      </c>
      <c r="D1001" s="455">
        <v>44984</v>
      </c>
      <c r="E1001" s="454">
        <v>1052412</v>
      </c>
      <c r="F1001" s="454" t="s">
        <v>265</v>
      </c>
      <c r="G1001" s="454" t="s">
        <v>31</v>
      </c>
      <c r="H1001" s="445" t="s">
        <v>27</v>
      </c>
      <c r="I1001" s="445" t="s">
        <v>27</v>
      </c>
      <c r="J1001" s="445" t="s">
        <v>27</v>
      </c>
      <c r="K1001" s="557" t="s">
        <v>27</v>
      </c>
    </row>
    <row r="1002" spans="1:11">
      <c r="A1002" s="563" t="s">
        <v>227</v>
      </c>
      <c r="B1002" s="454" t="s">
        <v>127</v>
      </c>
      <c r="C1002" s="454">
        <v>2024585</v>
      </c>
      <c r="D1002" s="455">
        <v>44984</v>
      </c>
      <c r="E1002" s="454">
        <v>1052412</v>
      </c>
      <c r="F1002" s="454" t="s">
        <v>265</v>
      </c>
      <c r="G1002" s="454" t="s">
        <v>31</v>
      </c>
      <c r="H1002" s="445" t="s">
        <v>27</v>
      </c>
      <c r="I1002" s="445" t="s">
        <v>27</v>
      </c>
      <c r="J1002" s="445" t="s">
        <v>27</v>
      </c>
      <c r="K1002" s="557" t="s">
        <v>27</v>
      </c>
    </row>
    <row r="1003" spans="1:11">
      <c r="A1003" s="563" t="s">
        <v>227</v>
      </c>
      <c r="B1003" s="454" t="s">
        <v>125</v>
      </c>
      <c r="C1003" s="454">
        <v>2024586</v>
      </c>
      <c r="D1003" s="455">
        <v>44984</v>
      </c>
      <c r="E1003" s="454">
        <v>1052412</v>
      </c>
      <c r="F1003" s="454" t="s">
        <v>265</v>
      </c>
      <c r="G1003" s="454" t="s">
        <v>31</v>
      </c>
      <c r="H1003" s="445" t="s">
        <v>27</v>
      </c>
      <c r="I1003" s="445" t="s">
        <v>27</v>
      </c>
      <c r="J1003" s="445" t="s">
        <v>27</v>
      </c>
      <c r="K1003" s="557" t="s">
        <v>27</v>
      </c>
    </row>
    <row r="1004" spans="1:11">
      <c r="A1004" s="563" t="s">
        <v>227</v>
      </c>
      <c r="B1004" s="454" t="s">
        <v>126</v>
      </c>
      <c r="C1004" s="454">
        <v>2024587</v>
      </c>
      <c r="D1004" s="455">
        <v>44984</v>
      </c>
      <c r="E1004" s="454">
        <v>1052412</v>
      </c>
      <c r="F1004" s="454" t="s">
        <v>265</v>
      </c>
      <c r="G1004" s="454" t="s">
        <v>31</v>
      </c>
      <c r="H1004" s="445" t="s">
        <v>27</v>
      </c>
      <c r="I1004" s="445" t="s">
        <v>27</v>
      </c>
      <c r="J1004" s="445" t="s">
        <v>27</v>
      </c>
      <c r="K1004" s="557" t="s">
        <v>27</v>
      </c>
    </row>
    <row r="1005" spans="1:11">
      <c r="A1005" s="563" t="s">
        <v>227</v>
      </c>
      <c r="B1005" s="454" t="s">
        <v>214</v>
      </c>
      <c r="C1005" s="454">
        <v>2024588</v>
      </c>
      <c r="D1005" s="455">
        <v>44984</v>
      </c>
      <c r="E1005" s="454">
        <v>1052412</v>
      </c>
      <c r="F1005" s="454" t="s">
        <v>265</v>
      </c>
      <c r="G1005" s="454" t="s">
        <v>31</v>
      </c>
      <c r="H1005" s="445" t="s">
        <v>27</v>
      </c>
      <c r="I1005" s="445" t="s">
        <v>27</v>
      </c>
      <c r="J1005" s="445" t="s">
        <v>27</v>
      </c>
      <c r="K1005" s="557" t="s">
        <v>27</v>
      </c>
    </row>
    <row r="1006" spans="1:11">
      <c r="A1006" s="563" t="s">
        <v>227</v>
      </c>
      <c r="B1006" s="454" t="s">
        <v>124</v>
      </c>
      <c r="C1006" s="454">
        <v>2024589</v>
      </c>
      <c r="D1006" s="455">
        <v>44984</v>
      </c>
      <c r="E1006" s="454">
        <v>1052412</v>
      </c>
      <c r="F1006" s="454" t="s">
        <v>265</v>
      </c>
      <c r="G1006" s="454" t="s">
        <v>31</v>
      </c>
      <c r="H1006" s="445" t="s">
        <v>27</v>
      </c>
      <c r="I1006" s="445" t="s">
        <v>27</v>
      </c>
      <c r="J1006" s="445" t="s">
        <v>27</v>
      </c>
      <c r="K1006" s="557" t="s">
        <v>27</v>
      </c>
    </row>
    <row r="1007" spans="1:11">
      <c r="A1007" s="563" t="s">
        <v>227</v>
      </c>
      <c r="B1007" s="454" t="s">
        <v>225</v>
      </c>
      <c r="C1007" s="454">
        <v>2024590</v>
      </c>
      <c r="D1007" s="455">
        <v>44984</v>
      </c>
      <c r="E1007" s="454">
        <v>1052412</v>
      </c>
      <c r="F1007" s="454" t="s">
        <v>265</v>
      </c>
      <c r="G1007" s="454" t="s">
        <v>31</v>
      </c>
      <c r="H1007" s="445" t="s">
        <v>27</v>
      </c>
      <c r="I1007" s="445" t="s">
        <v>27</v>
      </c>
      <c r="J1007" s="445" t="s">
        <v>27</v>
      </c>
      <c r="K1007" s="557" t="s">
        <v>27</v>
      </c>
    </row>
    <row r="1008" spans="1:11">
      <c r="A1008" s="563" t="s">
        <v>227</v>
      </c>
      <c r="B1008" s="454" t="s">
        <v>69</v>
      </c>
      <c r="C1008" s="454">
        <v>2024591</v>
      </c>
      <c r="D1008" s="455">
        <v>44984</v>
      </c>
      <c r="E1008" s="454">
        <v>1052412</v>
      </c>
      <c r="F1008" s="454" t="s">
        <v>265</v>
      </c>
      <c r="G1008" s="454" t="s">
        <v>31</v>
      </c>
      <c r="H1008" s="445" t="s">
        <v>27</v>
      </c>
      <c r="I1008" s="445" t="s">
        <v>27</v>
      </c>
      <c r="J1008" s="445" t="s">
        <v>27</v>
      </c>
      <c r="K1008" s="557" t="s">
        <v>27</v>
      </c>
    </row>
    <row r="1009" spans="1:11">
      <c r="A1009" s="563" t="s">
        <v>227</v>
      </c>
      <c r="B1009" s="454" t="s">
        <v>69</v>
      </c>
      <c r="C1009" s="454">
        <v>2024592</v>
      </c>
      <c r="D1009" s="455">
        <v>44984</v>
      </c>
      <c r="E1009" s="454">
        <v>1052412</v>
      </c>
      <c r="F1009" s="454" t="s">
        <v>265</v>
      </c>
      <c r="G1009" s="454" t="s">
        <v>31</v>
      </c>
      <c r="H1009" s="445" t="s">
        <v>27</v>
      </c>
      <c r="I1009" s="445" t="s">
        <v>27</v>
      </c>
      <c r="J1009" s="445" t="s">
        <v>27</v>
      </c>
      <c r="K1009" s="557" t="s">
        <v>27</v>
      </c>
    </row>
    <row r="1010" spans="1:11">
      <c r="A1010" s="563" t="s">
        <v>227</v>
      </c>
      <c r="B1010" s="454" t="s">
        <v>69</v>
      </c>
      <c r="C1010" s="454">
        <v>2024593</v>
      </c>
      <c r="D1010" s="455">
        <v>44984</v>
      </c>
      <c r="E1010" s="454">
        <v>1052412</v>
      </c>
      <c r="F1010" s="454" t="s">
        <v>265</v>
      </c>
      <c r="G1010" s="454" t="s">
        <v>31</v>
      </c>
      <c r="H1010" s="445" t="s">
        <v>27</v>
      </c>
      <c r="I1010" s="445" t="s">
        <v>27</v>
      </c>
      <c r="J1010" s="445" t="s">
        <v>27</v>
      </c>
      <c r="K1010" s="557" t="s">
        <v>27</v>
      </c>
    </row>
    <row r="1011" spans="1:11">
      <c r="A1011" s="563" t="s">
        <v>227</v>
      </c>
      <c r="B1011" s="454" t="s">
        <v>69</v>
      </c>
      <c r="C1011" s="454">
        <v>2024594</v>
      </c>
      <c r="D1011" s="455">
        <v>44984</v>
      </c>
      <c r="E1011" s="454">
        <v>1052412</v>
      </c>
      <c r="F1011" s="454" t="s">
        <v>265</v>
      </c>
      <c r="G1011" s="454" t="s">
        <v>31</v>
      </c>
      <c r="H1011" s="445" t="s">
        <v>27</v>
      </c>
      <c r="I1011" s="445" t="s">
        <v>27</v>
      </c>
      <c r="J1011" s="445" t="s">
        <v>27</v>
      </c>
      <c r="K1011" s="557" t="s">
        <v>27</v>
      </c>
    </row>
    <row r="1012" spans="1:11">
      <c r="A1012" s="563" t="s">
        <v>227</v>
      </c>
      <c r="B1012" s="454" t="s">
        <v>69</v>
      </c>
      <c r="C1012" s="454">
        <v>2024595</v>
      </c>
      <c r="D1012" s="455">
        <v>44984</v>
      </c>
      <c r="E1012" s="454">
        <v>1052412</v>
      </c>
      <c r="F1012" s="454" t="s">
        <v>265</v>
      </c>
      <c r="G1012" s="454" t="s">
        <v>31</v>
      </c>
      <c r="H1012" s="445" t="s">
        <v>27</v>
      </c>
      <c r="I1012" s="445" t="s">
        <v>27</v>
      </c>
      <c r="J1012" s="445" t="s">
        <v>27</v>
      </c>
      <c r="K1012" s="557" t="s">
        <v>27</v>
      </c>
    </row>
    <row r="1013" spans="1:11">
      <c r="A1013" s="563" t="s">
        <v>227</v>
      </c>
      <c r="B1013" s="454" t="s">
        <v>69</v>
      </c>
      <c r="C1013" s="454">
        <v>2024596</v>
      </c>
      <c r="D1013" s="455">
        <v>44984</v>
      </c>
      <c r="E1013" s="454">
        <v>1052412</v>
      </c>
      <c r="F1013" s="454" t="s">
        <v>265</v>
      </c>
      <c r="G1013" s="454" t="s">
        <v>31</v>
      </c>
      <c r="H1013" s="445" t="s">
        <v>27</v>
      </c>
      <c r="I1013" s="445" t="s">
        <v>27</v>
      </c>
      <c r="J1013" s="445" t="s">
        <v>27</v>
      </c>
      <c r="K1013" s="557" t="s">
        <v>27</v>
      </c>
    </row>
    <row r="1014" spans="1:11">
      <c r="A1014" s="563" t="s">
        <v>227</v>
      </c>
      <c r="B1014" s="454" t="s">
        <v>167</v>
      </c>
      <c r="C1014" s="454">
        <v>2024597</v>
      </c>
      <c r="D1014" s="455">
        <v>44984</v>
      </c>
      <c r="E1014" s="454">
        <v>1052412</v>
      </c>
      <c r="F1014" s="454" t="s">
        <v>265</v>
      </c>
      <c r="G1014" s="454" t="s">
        <v>31</v>
      </c>
      <c r="H1014" s="445" t="s">
        <v>27</v>
      </c>
      <c r="I1014" s="445" t="s">
        <v>27</v>
      </c>
      <c r="J1014" s="445" t="s">
        <v>27</v>
      </c>
      <c r="K1014" s="557" t="s">
        <v>27</v>
      </c>
    </row>
    <row r="1015" spans="1:11">
      <c r="A1015" s="563" t="s">
        <v>227</v>
      </c>
      <c r="B1015" s="454" t="s">
        <v>334</v>
      </c>
      <c r="C1015" s="454">
        <v>2024598</v>
      </c>
      <c r="D1015" s="455">
        <v>44984</v>
      </c>
      <c r="E1015" s="454">
        <v>1052412</v>
      </c>
      <c r="F1015" s="454" t="s">
        <v>265</v>
      </c>
      <c r="G1015" s="454" t="s">
        <v>31</v>
      </c>
      <c r="H1015" s="445" t="s">
        <v>27</v>
      </c>
      <c r="I1015" s="445" t="s">
        <v>27</v>
      </c>
      <c r="J1015" s="445" t="s">
        <v>27</v>
      </c>
      <c r="K1015" s="557" t="s">
        <v>27</v>
      </c>
    </row>
    <row r="1016" spans="1:11">
      <c r="A1016" s="563" t="s">
        <v>227</v>
      </c>
      <c r="B1016" s="454" t="s">
        <v>69</v>
      </c>
      <c r="C1016" s="454">
        <v>2024599</v>
      </c>
      <c r="D1016" s="455">
        <v>44984</v>
      </c>
      <c r="E1016" s="454">
        <v>1052412</v>
      </c>
      <c r="F1016" s="454" t="s">
        <v>265</v>
      </c>
      <c r="G1016" s="454" t="s">
        <v>31</v>
      </c>
      <c r="H1016" s="445" t="s">
        <v>27</v>
      </c>
      <c r="I1016" s="445" t="s">
        <v>27</v>
      </c>
      <c r="J1016" s="445" t="s">
        <v>27</v>
      </c>
      <c r="K1016" s="557" t="s">
        <v>27</v>
      </c>
    </row>
    <row r="1017" spans="1:11">
      <c r="A1017" s="563" t="s">
        <v>227</v>
      </c>
      <c r="B1017" s="454" t="s">
        <v>69</v>
      </c>
      <c r="C1017" s="454">
        <v>2024600</v>
      </c>
      <c r="D1017" s="455">
        <v>44984</v>
      </c>
      <c r="E1017" s="454">
        <v>1052412</v>
      </c>
      <c r="F1017" s="454" t="s">
        <v>265</v>
      </c>
      <c r="G1017" s="454" t="s">
        <v>31</v>
      </c>
      <c r="H1017" s="445" t="s">
        <v>27</v>
      </c>
      <c r="I1017" s="445" t="s">
        <v>27</v>
      </c>
      <c r="J1017" s="445" t="s">
        <v>27</v>
      </c>
      <c r="K1017" s="557" t="s">
        <v>27</v>
      </c>
    </row>
    <row r="1018" spans="1:11">
      <c r="A1018" s="563" t="s">
        <v>227</v>
      </c>
      <c r="B1018" s="454" t="s">
        <v>69</v>
      </c>
      <c r="C1018" s="454">
        <v>2024601</v>
      </c>
      <c r="D1018" s="455">
        <v>44984</v>
      </c>
      <c r="E1018" s="454">
        <v>1052412</v>
      </c>
      <c r="F1018" s="454" t="s">
        <v>265</v>
      </c>
      <c r="G1018" s="454" t="s">
        <v>31</v>
      </c>
      <c r="H1018" s="445" t="s">
        <v>27</v>
      </c>
      <c r="I1018" s="445" t="s">
        <v>27</v>
      </c>
      <c r="J1018" s="445" t="s">
        <v>27</v>
      </c>
      <c r="K1018" s="557" t="s">
        <v>27</v>
      </c>
    </row>
    <row r="1019" spans="1:11">
      <c r="A1019" s="563" t="s">
        <v>227</v>
      </c>
      <c r="B1019" s="454" t="s">
        <v>67</v>
      </c>
      <c r="C1019" s="454">
        <v>2024602</v>
      </c>
      <c r="D1019" s="455">
        <v>44984</v>
      </c>
      <c r="E1019" s="454">
        <v>1238201</v>
      </c>
      <c r="F1019" s="454" t="s">
        <v>263</v>
      </c>
      <c r="G1019" s="454" t="s">
        <v>31</v>
      </c>
      <c r="H1019" s="445" t="s">
        <v>27</v>
      </c>
      <c r="I1019" s="445" t="s">
        <v>27</v>
      </c>
      <c r="J1019" s="445" t="s">
        <v>27</v>
      </c>
      <c r="K1019" s="557" t="s">
        <v>27</v>
      </c>
    </row>
    <row r="1020" spans="1:11">
      <c r="A1020" s="563" t="s">
        <v>227</v>
      </c>
      <c r="B1020" s="454" t="s">
        <v>67</v>
      </c>
      <c r="C1020" s="454">
        <v>2024603</v>
      </c>
      <c r="D1020" s="455">
        <v>44984</v>
      </c>
      <c r="E1020" s="454">
        <v>1238201</v>
      </c>
      <c r="F1020" s="454" t="s">
        <v>263</v>
      </c>
      <c r="G1020" s="454" t="s">
        <v>31</v>
      </c>
      <c r="H1020" s="445" t="s">
        <v>27</v>
      </c>
      <c r="I1020" s="445" t="s">
        <v>27</v>
      </c>
      <c r="J1020" s="445" t="s">
        <v>27</v>
      </c>
      <c r="K1020" s="557" t="s">
        <v>27</v>
      </c>
    </row>
    <row r="1021" spans="1:11">
      <c r="A1021" s="563" t="s">
        <v>227</v>
      </c>
      <c r="B1021" s="454" t="s">
        <v>319</v>
      </c>
      <c r="C1021" s="454">
        <v>2024604</v>
      </c>
      <c r="D1021" s="455">
        <v>44984</v>
      </c>
      <c r="E1021" s="454">
        <v>971040</v>
      </c>
      <c r="F1021" s="454" t="s">
        <v>234</v>
      </c>
      <c r="G1021" s="454" t="s">
        <v>31</v>
      </c>
      <c r="H1021" s="445" t="s">
        <v>27</v>
      </c>
      <c r="I1021" s="445" t="s">
        <v>27</v>
      </c>
      <c r="J1021" s="445" t="s">
        <v>27</v>
      </c>
      <c r="K1021" s="557" t="s">
        <v>27</v>
      </c>
    </row>
    <row r="1022" spans="1:11">
      <c r="A1022" s="563" t="s">
        <v>227</v>
      </c>
      <c r="B1022" s="454" t="s">
        <v>320</v>
      </c>
      <c r="C1022" s="454">
        <v>2024605</v>
      </c>
      <c r="D1022" s="455">
        <v>44984</v>
      </c>
      <c r="E1022" s="454">
        <v>971040</v>
      </c>
      <c r="F1022" s="454" t="s">
        <v>234</v>
      </c>
      <c r="G1022" s="454" t="s">
        <v>31</v>
      </c>
      <c r="H1022" s="445" t="s">
        <v>27</v>
      </c>
      <c r="I1022" s="445" t="s">
        <v>27</v>
      </c>
      <c r="J1022" s="445" t="s">
        <v>27</v>
      </c>
      <c r="K1022" s="557" t="s">
        <v>27</v>
      </c>
    </row>
    <row r="1023" spans="1:11">
      <c r="A1023" s="563" t="s">
        <v>227</v>
      </c>
      <c r="B1023" s="454" t="s">
        <v>321</v>
      </c>
      <c r="C1023" s="454">
        <v>2024606</v>
      </c>
      <c r="D1023" s="455">
        <v>44984</v>
      </c>
      <c r="E1023" s="454">
        <v>971040</v>
      </c>
      <c r="F1023" s="454" t="s">
        <v>234</v>
      </c>
      <c r="G1023" s="454" t="s">
        <v>31</v>
      </c>
      <c r="H1023" s="445" t="s">
        <v>27</v>
      </c>
      <c r="I1023" s="445" t="s">
        <v>27</v>
      </c>
      <c r="J1023" s="445" t="s">
        <v>27</v>
      </c>
      <c r="K1023" s="557" t="s">
        <v>27</v>
      </c>
    </row>
    <row r="1024" spans="1:11">
      <c r="A1024" s="563" t="s">
        <v>227</v>
      </c>
      <c r="B1024" s="454" t="s">
        <v>40</v>
      </c>
      <c r="C1024" s="454">
        <v>2024607</v>
      </c>
      <c r="D1024" s="455">
        <v>44984</v>
      </c>
      <c r="E1024" s="454">
        <v>971040</v>
      </c>
      <c r="F1024" s="454" t="s">
        <v>234</v>
      </c>
      <c r="G1024" s="454" t="s">
        <v>31</v>
      </c>
      <c r="H1024" s="445" t="s">
        <v>27</v>
      </c>
      <c r="I1024" s="445" t="s">
        <v>27</v>
      </c>
      <c r="J1024" s="445" t="s">
        <v>27</v>
      </c>
      <c r="K1024" s="557" t="s">
        <v>27</v>
      </c>
    </row>
    <row r="1025" spans="1:11">
      <c r="A1025" s="563" t="s">
        <v>227</v>
      </c>
      <c r="B1025" s="454" t="s">
        <v>166</v>
      </c>
      <c r="C1025" s="454">
        <v>2024608</v>
      </c>
      <c r="D1025" s="455">
        <v>44984</v>
      </c>
      <c r="E1025" s="454">
        <v>971040</v>
      </c>
      <c r="F1025" s="454" t="s">
        <v>234</v>
      </c>
      <c r="G1025" s="454" t="s">
        <v>31</v>
      </c>
      <c r="H1025" s="445" t="s">
        <v>27</v>
      </c>
      <c r="I1025" s="445" t="s">
        <v>27</v>
      </c>
      <c r="J1025" s="445" t="s">
        <v>27</v>
      </c>
      <c r="K1025" s="557" t="s">
        <v>27</v>
      </c>
    </row>
    <row r="1026" spans="1:11">
      <c r="A1026" s="563" t="s">
        <v>227</v>
      </c>
      <c r="B1026" s="454" t="s">
        <v>51</v>
      </c>
      <c r="C1026" s="454">
        <v>2024609</v>
      </c>
      <c r="D1026" s="455">
        <v>44984</v>
      </c>
      <c r="E1026" s="454">
        <v>971040</v>
      </c>
      <c r="F1026" s="454" t="s">
        <v>234</v>
      </c>
      <c r="G1026" s="454" t="s">
        <v>31</v>
      </c>
      <c r="H1026" s="445" t="s">
        <v>27</v>
      </c>
      <c r="I1026" s="445" t="s">
        <v>27</v>
      </c>
      <c r="J1026" s="445" t="s">
        <v>27</v>
      </c>
      <c r="K1026" s="557" t="s">
        <v>27</v>
      </c>
    </row>
    <row r="1027" spans="1:11">
      <c r="A1027" s="563" t="s">
        <v>227</v>
      </c>
      <c r="B1027" s="454" t="s">
        <v>201</v>
      </c>
      <c r="C1027" s="454">
        <v>2024610</v>
      </c>
      <c r="D1027" s="455">
        <v>44984</v>
      </c>
      <c r="E1027" s="454">
        <v>971040</v>
      </c>
      <c r="F1027" s="454" t="s">
        <v>234</v>
      </c>
      <c r="G1027" s="454" t="s">
        <v>31</v>
      </c>
      <c r="H1027" s="445" t="s">
        <v>27</v>
      </c>
      <c r="I1027" s="445" t="s">
        <v>27</v>
      </c>
      <c r="J1027" s="445" t="s">
        <v>27</v>
      </c>
      <c r="K1027" s="557" t="s">
        <v>27</v>
      </c>
    </row>
    <row r="1028" spans="1:11">
      <c r="A1028" s="563" t="s">
        <v>227</v>
      </c>
      <c r="B1028" s="454" t="s">
        <v>175</v>
      </c>
      <c r="C1028" s="454">
        <v>2024611</v>
      </c>
      <c r="D1028" s="455">
        <v>44984</v>
      </c>
      <c r="E1028" s="454">
        <v>971040</v>
      </c>
      <c r="F1028" s="454" t="s">
        <v>234</v>
      </c>
      <c r="G1028" s="454" t="s">
        <v>31</v>
      </c>
      <c r="H1028" s="445" t="s">
        <v>27</v>
      </c>
      <c r="I1028" s="445" t="s">
        <v>27</v>
      </c>
      <c r="J1028" s="445" t="s">
        <v>27</v>
      </c>
      <c r="K1028" s="557" t="s">
        <v>27</v>
      </c>
    </row>
    <row r="1029" spans="1:11">
      <c r="A1029" s="563" t="s">
        <v>227</v>
      </c>
      <c r="B1029" s="454" t="s">
        <v>175</v>
      </c>
      <c r="C1029" s="454">
        <v>2024612</v>
      </c>
      <c r="D1029" s="455">
        <v>44984</v>
      </c>
      <c r="E1029" s="454">
        <v>971040</v>
      </c>
      <c r="F1029" s="454" t="s">
        <v>234</v>
      </c>
      <c r="G1029" s="454" t="s">
        <v>31</v>
      </c>
      <c r="H1029" s="445" t="s">
        <v>27</v>
      </c>
      <c r="I1029" s="445" t="s">
        <v>27</v>
      </c>
      <c r="J1029" s="445" t="s">
        <v>27</v>
      </c>
      <c r="K1029" s="557" t="s">
        <v>27</v>
      </c>
    </row>
    <row r="1030" spans="1:11">
      <c r="A1030" s="563" t="s">
        <v>227</v>
      </c>
      <c r="B1030" s="454" t="s">
        <v>130</v>
      </c>
      <c r="C1030" s="454">
        <v>2024613</v>
      </c>
      <c r="D1030" s="455">
        <v>44984</v>
      </c>
      <c r="E1030" s="454">
        <v>971040</v>
      </c>
      <c r="F1030" s="454" t="s">
        <v>234</v>
      </c>
      <c r="G1030" s="454" t="s">
        <v>31</v>
      </c>
      <c r="H1030" s="445" t="s">
        <v>27</v>
      </c>
      <c r="I1030" s="445" t="s">
        <v>27</v>
      </c>
      <c r="J1030" s="445" t="s">
        <v>27</v>
      </c>
      <c r="K1030" s="557" t="s">
        <v>27</v>
      </c>
    </row>
    <row r="1031" spans="1:11">
      <c r="A1031" s="563" t="s">
        <v>227</v>
      </c>
      <c r="B1031" s="454" t="s">
        <v>113</v>
      </c>
      <c r="C1031" s="454">
        <v>2024614</v>
      </c>
      <c r="D1031" s="455">
        <v>44984</v>
      </c>
      <c r="E1031" s="454">
        <v>971040</v>
      </c>
      <c r="F1031" s="454" t="s">
        <v>234</v>
      </c>
      <c r="G1031" s="454" t="s">
        <v>31</v>
      </c>
      <c r="H1031" s="445" t="s">
        <v>27</v>
      </c>
      <c r="I1031" s="445" t="s">
        <v>27</v>
      </c>
      <c r="J1031" s="445" t="s">
        <v>27</v>
      </c>
      <c r="K1031" s="557" t="s">
        <v>27</v>
      </c>
    </row>
    <row r="1032" spans="1:11">
      <c r="A1032" s="563" t="s">
        <v>227</v>
      </c>
      <c r="B1032" s="454" t="s">
        <v>292</v>
      </c>
      <c r="C1032" s="454">
        <v>2024615</v>
      </c>
      <c r="D1032" s="455">
        <v>44984</v>
      </c>
      <c r="E1032" s="454">
        <v>971040</v>
      </c>
      <c r="F1032" s="454" t="s">
        <v>234</v>
      </c>
      <c r="G1032" s="454" t="s">
        <v>31</v>
      </c>
      <c r="H1032" s="445" t="s">
        <v>27</v>
      </c>
      <c r="I1032" s="445" t="s">
        <v>27</v>
      </c>
      <c r="J1032" s="445" t="s">
        <v>27</v>
      </c>
      <c r="K1032" s="557" t="s">
        <v>27</v>
      </c>
    </row>
    <row r="1033" spans="1:11">
      <c r="A1033" s="563" t="s">
        <v>227</v>
      </c>
      <c r="B1033" s="454" t="s">
        <v>133</v>
      </c>
      <c r="C1033" s="454">
        <v>2024616</v>
      </c>
      <c r="D1033" s="455">
        <v>44984</v>
      </c>
      <c r="E1033" s="454">
        <v>971040</v>
      </c>
      <c r="F1033" s="454" t="s">
        <v>234</v>
      </c>
      <c r="G1033" s="454" t="s">
        <v>31</v>
      </c>
      <c r="H1033" s="445" t="s">
        <v>27</v>
      </c>
      <c r="I1033" s="445" t="s">
        <v>27</v>
      </c>
      <c r="J1033" s="445" t="s">
        <v>27</v>
      </c>
      <c r="K1033" s="557" t="s">
        <v>27</v>
      </c>
    </row>
    <row r="1034" spans="1:11">
      <c r="A1034" s="563" t="s">
        <v>227</v>
      </c>
      <c r="B1034" s="454" t="s">
        <v>320</v>
      </c>
      <c r="C1034" s="454">
        <v>2024617</v>
      </c>
      <c r="D1034" s="455">
        <v>44984</v>
      </c>
      <c r="E1034" s="454">
        <v>971040</v>
      </c>
      <c r="F1034" s="454" t="s">
        <v>234</v>
      </c>
      <c r="G1034" s="454" t="s">
        <v>31</v>
      </c>
      <c r="H1034" s="445" t="s">
        <v>27</v>
      </c>
      <c r="I1034" s="445" t="s">
        <v>27</v>
      </c>
      <c r="J1034" s="445" t="s">
        <v>27</v>
      </c>
      <c r="K1034" s="557" t="s">
        <v>27</v>
      </c>
    </row>
    <row r="1035" spans="1:11">
      <c r="A1035" s="563" t="s">
        <v>227</v>
      </c>
      <c r="B1035" s="454" t="s">
        <v>335</v>
      </c>
      <c r="C1035" s="454">
        <v>2024618</v>
      </c>
      <c r="D1035" s="455">
        <v>44984</v>
      </c>
      <c r="E1035" s="454">
        <v>971040</v>
      </c>
      <c r="F1035" s="454" t="s">
        <v>234</v>
      </c>
      <c r="G1035" s="454" t="s">
        <v>31</v>
      </c>
      <c r="H1035" s="445" t="s">
        <v>27</v>
      </c>
      <c r="I1035" s="445" t="s">
        <v>27</v>
      </c>
      <c r="J1035" s="445" t="s">
        <v>27</v>
      </c>
      <c r="K1035" s="557" t="s">
        <v>27</v>
      </c>
    </row>
    <row r="1036" spans="1:11">
      <c r="A1036" s="563" t="s">
        <v>227</v>
      </c>
      <c r="B1036" s="454" t="s">
        <v>177</v>
      </c>
      <c r="C1036" s="454">
        <v>2024619</v>
      </c>
      <c r="D1036" s="455">
        <v>44984</v>
      </c>
      <c r="E1036" s="454">
        <v>971040</v>
      </c>
      <c r="F1036" s="454" t="s">
        <v>234</v>
      </c>
      <c r="G1036" s="454" t="s">
        <v>31</v>
      </c>
      <c r="H1036" s="445" t="s">
        <v>27</v>
      </c>
      <c r="I1036" s="445" t="s">
        <v>27</v>
      </c>
      <c r="J1036" s="445" t="s">
        <v>27</v>
      </c>
      <c r="K1036" s="557" t="s">
        <v>27</v>
      </c>
    </row>
    <row r="1037" spans="1:11">
      <c r="A1037" s="563" t="s">
        <v>227</v>
      </c>
      <c r="B1037" s="454" t="s">
        <v>138</v>
      </c>
      <c r="C1037" s="454">
        <v>2024620</v>
      </c>
      <c r="D1037" s="455">
        <v>44984</v>
      </c>
      <c r="E1037" s="454">
        <v>971040</v>
      </c>
      <c r="F1037" s="454" t="s">
        <v>234</v>
      </c>
      <c r="G1037" s="454" t="s">
        <v>31</v>
      </c>
      <c r="H1037" s="445" t="s">
        <v>27</v>
      </c>
      <c r="I1037" s="445" t="s">
        <v>27</v>
      </c>
      <c r="J1037" s="445" t="s">
        <v>27</v>
      </c>
      <c r="K1037" s="557" t="s">
        <v>27</v>
      </c>
    </row>
    <row r="1038" spans="1:11">
      <c r="A1038" s="563" t="s">
        <v>227</v>
      </c>
      <c r="B1038" s="454" t="s">
        <v>336</v>
      </c>
      <c r="C1038" s="454">
        <v>2024621</v>
      </c>
      <c r="D1038" s="455">
        <v>44984</v>
      </c>
      <c r="E1038" s="454">
        <v>971040</v>
      </c>
      <c r="F1038" s="454" t="s">
        <v>234</v>
      </c>
      <c r="G1038" s="454" t="s">
        <v>31</v>
      </c>
      <c r="H1038" s="445" t="s">
        <v>27</v>
      </c>
      <c r="I1038" s="445" t="s">
        <v>27</v>
      </c>
      <c r="J1038" s="445" t="s">
        <v>27</v>
      </c>
      <c r="K1038" s="557" t="s">
        <v>27</v>
      </c>
    </row>
    <row r="1039" spans="1:11">
      <c r="A1039" s="563" t="s">
        <v>227</v>
      </c>
      <c r="B1039" s="454" t="s">
        <v>318</v>
      </c>
      <c r="C1039" s="454">
        <v>2024622</v>
      </c>
      <c r="D1039" s="455">
        <v>44984</v>
      </c>
      <c r="E1039" s="454">
        <v>971040</v>
      </c>
      <c r="F1039" s="454" t="s">
        <v>234</v>
      </c>
      <c r="G1039" s="454" t="s">
        <v>31</v>
      </c>
      <c r="H1039" s="445" t="s">
        <v>27</v>
      </c>
      <c r="I1039" s="445" t="s">
        <v>27</v>
      </c>
      <c r="J1039" s="445" t="s">
        <v>27</v>
      </c>
      <c r="K1039" s="557" t="s">
        <v>27</v>
      </c>
    </row>
    <row r="1040" spans="1:11">
      <c r="A1040" s="563" t="s">
        <v>227</v>
      </c>
      <c r="B1040" s="454" t="s">
        <v>225</v>
      </c>
      <c r="C1040" s="454">
        <v>2024623</v>
      </c>
      <c r="D1040" s="455">
        <v>44984</v>
      </c>
      <c r="E1040" s="454">
        <v>971040</v>
      </c>
      <c r="F1040" s="454" t="s">
        <v>234</v>
      </c>
      <c r="G1040" s="454" t="s">
        <v>31</v>
      </c>
      <c r="H1040" s="445" t="s">
        <v>27</v>
      </c>
      <c r="I1040" s="445" t="s">
        <v>27</v>
      </c>
      <c r="J1040" s="445" t="s">
        <v>27</v>
      </c>
      <c r="K1040" s="557" t="s">
        <v>27</v>
      </c>
    </row>
    <row r="1041" spans="1:11">
      <c r="A1041" s="563" t="s">
        <v>227</v>
      </c>
      <c r="B1041" s="454" t="s">
        <v>315</v>
      </c>
      <c r="C1041" s="454">
        <v>2024624</v>
      </c>
      <c r="D1041" s="455">
        <v>44984</v>
      </c>
      <c r="E1041" s="454">
        <v>971040</v>
      </c>
      <c r="F1041" s="454" t="s">
        <v>234</v>
      </c>
      <c r="G1041" s="454" t="s">
        <v>31</v>
      </c>
      <c r="H1041" s="445" t="s">
        <v>27</v>
      </c>
      <c r="I1041" s="445" t="s">
        <v>27</v>
      </c>
      <c r="J1041" s="445" t="s">
        <v>27</v>
      </c>
      <c r="K1041" s="557" t="s">
        <v>27</v>
      </c>
    </row>
    <row r="1042" spans="1:11">
      <c r="A1042" s="563" t="s">
        <v>227</v>
      </c>
      <c r="B1042" s="454" t="s">
        <v>139</v>
      </c>
      <c r="C1042" s="454">
        <v>2024625</v>
      </c>
      <c r="D1042" s="455">
        <v>44984</v>
      </c>
      <c r="E1042" s="454">
        <v>971040</v>
      </c>
      <c r="F1042" s="454" t="s">
        <v>234</v>
      </c>
      <c r="G1042" s="454" t="s">
        <v>31</v>
      </c>
      <c r="H1042" s="445" t="s">
        <v>27</v>
      </c>
      <c r="I1042" s="445" t="s">
        <v>27</v>
      </c>
      <c r="J1042" s="445" t="s">
        <v>27</v>
      </c>
      <c r="K1042" s="557" t="s">
        <v>27</v>
      </c>
    </row>
    <row r="1043" spans="1:11">
      <c r="A1043" s="563" t="s">
        <v>227</v>
      </c>
      <c r="B1043" s="454" t="s">
        <v>93</v>
      </c>
      <c r="C1043" s="454">
        <v>2024626</v>
      </c>
      <c r="D1043" s="455">
        <v>44984</v>
      </c>
      <c r="E1043" s="454">
        <v>971040</v>
      </c>
      <c r="F1043" s="454" t="s">
        <v>234</v>
      </c>
      <c r="G1043" s="454" t="s">
        <v>31</v>
      </c>
      <c r="H1043" s="445" t="s">
        <v>27</v>
      </c>
      <c r="I1043" s="445" t="s">
        <v>27</v>
      </c>
      <c r="J1043" s="445" t="s">
        <v>27</v>
      </c>
      <c r="K1043" s="557" t="s">
        <v>27</v>
      </c>
    </row>
    <row r="1044" spans="1:11">
      <c r="A1044" s="563" t="s">
        <v>227</v>
      </c>
      <c r="B1044" s="454" t="s">
        <v>166</v>
      </c>
      <c r="C1044" s="454">
        <v>2024627</v>
      </c>
      <c r="D1044" s="455">
        <v>44984</v>
      </c>
      <c r="E1044" s="454">
        <v>971040</v>
      </c>
      <c r="F1044" s="454" t="s">
        <v>234</v>
      </c>
      <c r="G1044" s="454" t="s">
        <v>31</v>
      </c>
      <c r="H1044" s="445" t="s">
        <v>27</v>
      </c>
      <c r="I1044" s="445" t="s">
        <v>27</v>
      </c>
      <c r="J1044" s="445" t="s">
        <v>27</v>
      </c>
      <c r="K1044" s="557" t="s">
        <v>27</v>
      </c>
    </row>
    <row r="1045" spans="1:11">
      <c r="A1045" s="563" t="s">
        <v>227</v>
      </c>
      <c r="B1045" s="454" t="s">
        <v>286</v>
      </c>
      <c r="C1045" s="454">
        <v>2024628</v>
      </c>
      <c r="D1045" s="455">
        <v>44984</v>
      </c>
      <c r="E1045" s="454">
        <v>971040</v>
      </c>
      <c r="F1045" s="454" t="s">
        <v>234</v>
      </c>
      <c r="G1045" s="454" t="s">
        <v>31</v>
      </c>
      <c r="H1045" s="445" t="s">
        <v>27</v>
      </c>
      <c r="I1045" s="445" t="s">
        <v>27</v>
      </c>
      <c r="J1045" s="445" t="s">
        <v>27</v>
      </c>
      <c r="K1045" s="557" t="s">
        <v>27</v>
      </c>
    </row>
    <row r="1046" spans="1:11">
      <c r="A1046" s="563" t="s">
        <v>227</v>
      </c>
      <c r="B1046" s="454" t="s">
        <v>167</v>
      </c>
      <c r="C1046" s="454">
        <v>2024629</v>
      </c>
      <c r="D1046" s="455">
        <v>44984</v>
      </c>
      <c r="E1046" s="454">
        <v>971040</v>
      </c>
      <c r="F1046" s="454" t="s">
        <v>234</v>
      </c>
      <c r="G1046" s="454" t="s">
        <v>31</v>
      </c>
      <c r="H1046" s="445" t="s">
        <v>27</v>
      </c>
      <c r="I1046" s="445" t="s">
        <v>27</v>
      </c>
      <c r="J1046" s="445" t="s">
        <v>27</v>
      </c>
      <c r="K1046" s="557" t="s">
        <v>27</v>
      </c>
    </row>
    <row r="1047" spans="1:11">
      <c r="A1047" s="563" t="s">
        <v>227</v>
      </c>
      <c r="B1047" s="454" t="s">
        <v>69</v>
      </c>
      <c r="C1047" s="454">
        <v>2024631</v>
      </c>
      <c r="D1047" s="455">
        <v>45001</v>
      </c>
      <c r="E1047" s="454">
        <v>4714141</v>
      </c>
      <c r="F1047" s="454" t="s">
        <v>337</v>
      </c>
      <c r="G1047" s="454" t="s">
        <v>31</v>
      </c>
      <c r="H1047" s="445" t="s">
        <v>27</v>
      </c>
      <c r="I1047" s="445" t="s">
        <v>27</v>
      </c>
      <c r="J1047" s="445" t="s">
        <v>27</v>
      </c>
      <c r="K1047" s="557" t="s">
        <v>27</v>
      </c>
    </row>
    <row r="1048" spans="1:11">
      <c r="A1048" s="563" t="s">
        <v>227</v>
      </c>
      <c r="B1048" s="454" t="s">
        <v>53</v>
      </c>
      <c r="C1048" s="454">
        <v>2024772</v>
      </c>
      <c r="D1048" s="455">
        <v>45188</v>
      </c>
      <c r="E1048" s="454">
        <v>762120</v>
      </c>
      <c r="F1048" s="454" t="s">
        <v>311</v>
      </c>
      <c r="G1048" s="454" t="s">
        <v>31</v>
      </c>
      <c r="H1048" s="445" t="s">
        <v>27</v>
      </c>
      <c r="I1048" s="445" t="s">
        <v>27</v>
      </c>
      <c r="J1048" s="445" t="s">
        <v>27</v>
      </c>
      <c r="K1048" s="557" t="s">
        <v>27</v>
      </c>
    </row>
    <row r="1049" spans="1:11">
      <c r="A1049" s="563" t="s">
        <v>227</v>
      </c>
      <c r="B1049" s="454" t="s">
        <v>338</v>
      </c>
      <c r="C1049" s="454">
        <v>2024773</v>
      </c>
      <c r="D1049" s="455">
        <v>45188</v>
      </c>
      <c r="E1049" s="454">
        <v>762120</v>
      </c>
      <c r="F1049" s="454" t="s">
        <v>311</v>
      </c>
      <c r="G1049" s="454" t="s">
        <v>31</v>
      </c>
      <c r="H1049" s="445" t="s">
        <v>27</v>
      </c>
      <c r="I1049" s="445" t="s">
        <v>27</v>
      </c>
      <c r="J1049" s="445" t="s">
        <v>27</v>
      </c>
      <c r="K1049" s="557" t="s">
        <v>27</v>
      </c>
    </row>
    <row r="1050" spans="1:11">
      <c r="A1050" s="563" t="s">
        <v>227</v>
      </c>
      <c r="B1050" s="454" t="s">
        <v>339</v>
      </c>
      <c r="C1050" s="454">
        <v>2024774</v>
      </c>
      <c r="D1050" s="455">
        <v>45188</v>
      </c>
      <c r="E1050" s="454">
        <v>762120</v>
      </c>
      <c r="F1050" s="454" t="s">
        <v>311</v>
      </c>
      <c r="G1050" s="454" t="s">
        <v>31</v>
      </c>
      <c r="H1050" s="445" t="s">
        <v>27</v>
      </c>
      <c r="I1050" s="445" t="s">
        <v>27</v>
      </c>
      <c r="J1050" s="445" t="s">
        <v>27</v>
      </c>
      <c r="K1050" s="557" t="s">
        <v>27</v>
      </c>
    </row>
    <row r="1051" spans="1:11">
      <c r="A1051" s="563" t="s">
        <v>227</v>
      </c>
      <c r="B1051" s="454" t="s">
        <v>228</v>
      </c>
      <c r="C1051" s="454">
        <v>2024775</v>
      </c>
      <c r="D1051" s="455">
        <v>45188</v>
      </c>
      <c r="E1051" s="454">
        <v>342200</v>
      </c>
      <c r="F1051" s="454" t="s">
        <v>229</v>
      </c>
      <c r="G1051" s="454" t="s">
        <v>31</v>
      </c>
      <c r="H1051" s="445" t="s">
        <v>27</v>
      </c>
      <c r="I1051" s="445" t="s">
        <v>27</v>
      </c>
      <c r="J1051" s="445" t="s">
        <v>27</v>
      </c>
      <c r="K1051" s="557" t="s">
        <v>27</v>
      </c>
    </row>
    <row r="1052" spans="1:11">
      <c r="A1052" s="206" t="s">
        <v>340</v>
      </c>
      <c r="B1052" s="445" t="s">
        <v>27</v>
      </c>
      <c r="C1052" s="445" t="s">
        <v>27</v>
      </c>
      <c r="D1052" s="444" t="s">
        <v>27</v>
      </c>
      <c r="E1052" s="445" t="s">
        <v>27</v>
      </c>
      <c r="F1052" s="445" t="s">
        <v>27</v>
      </c>
      <c r="G1052" s="445" t="s">
        <v>27</v>
      </c>
      <c r="H1052" s="445" t="s">
        <v>27</v>
      </c>
      <c r="I1052" s="445" t="s">
        <v>27</v>
      </c>
      <c r="J1052" s="445" t="s">
        <v>27</v>
      </c>
      <c r="K1052" s="557" t="s">
        <v>27</v>
      </c>
    </row>
    <row r="1053" spans="1:11" ht="26.25">
      <c r="A1053" s="558" t="s">
        <v>191</v>
      </c>
      <c r="B1053" s="559" t="s">
        <v>174</v>
      </c>
      <c r="C1053" s="559">
        <v>2021324</v>
      </c>
      <c r="D1053" s="560">
        <v>41179</v>
      </c>
      <c r="E1053" s="561">
        <v>2057840</v>
      </c>
      <c r="F1053" s="559" t="s">
        <v>218</v>
      </c>
      <c r="G1053" s="559" t="s">
        <v>341</v>
      </c>
      <c r="H1053" s="445" t="s">
        <v>27</v>
      </c>
      <c r="I1053" s="445" t="s">
        <v>27</v>
      </c>
      <c r="J1053" s="445" t="s">
        <v>27</v>
      </c>
      <c r="K1053" s="557" t="s">
        <v>27</v>
      </c>
    </row>
    <row r="1054" spans="1:11" ht="26.25">
      <c r="A1054" s="558" t="s">
        <v>191</v>
      </c>
      <c r="B1054" s="559" t="s">
        <v>174</v>
      </c>
      <c r="C1054" s="559">
        <v>2021325</v>
      </c>
      <c r="D1054" s="560">
        <v>41179</v>
      </c>
      <c r="E1054" s="561">
        <v>1508000</v>
      </c>
      <c r="F1054" s="559" t="s">
        <v>207</v>
      </c>
      <c r="G1054" s="559" t="s">
        <v>341</v>
      </c>
      <c r="H1054" s="445" t="s">
        <v>27</v>
      </c>
      <c r="I1054" s="445" t="s">
        <v>27</v>
      </c>
      <c r="J1054" s="445" t="s">
        <v>27</v>
      </c>
      <c r="K1054" s="557" t="s">
        <v>27</v>
      </c>
    </row>
    <row r="1055" spans="1:11">
      <c r="A1055" s="558" t="s">
        <v>191</v>
      </c>
      <c r="B1055" s="559" t="s">
        <v>174</v>
      </c>
      <c r="C1055" s="559">
        <v>2021447</v>
      </c>
      <c r="D1055" s="560">
        <v>41586</v>
      </c>
      <c r="E1055" s="561">
        <v>1253000</v>
      </c>
      <c r="F1055" s="559" t="s">
        <v>204</v>
      </c>
      <c r="G1055" s="559" t="s">
        <v>341</v>
      </c>
      <c r="H1055" s="445" t="s">
        <v>27</v>
      </c>
      <c r="I1055" s="445" t="s">
        <v>27</v>
      </c>
      <c r="J1055" s="445" t="s">
        <v>27</v>
      </c>
      <c r="K1055" s="557" t="s">
        <v>27</v>
      </c>
    </row>
    <row r="1056" spans="1:11">
      <c r="A1056" s="558" t="s">
        <v>105</v>
      </c>
      <c r="B1056" s="559" t="s">
        <v>174</v>
      </c>
      <c r="C1056" s="559">
        <v>2021079</v>
      </c>
      <c r="D1056" s="560">
        <v>41010</v>
      </c>
      <c r="E1056" s="561">
        <v>3010261</v>
      </c>
      <c r="F1056" s="559" t="s">
        <v>107</v>
      </c>
      <c r="G1056" s="559" t="s">
        <v>341</v>
      </c>
      <c r="H1056" s="445" t="s">
        <v>27</v>
      </c>
      <c r="I1056" s="445" t="s">
        <v>27</v>
      </c>
      <c r="J1056" s="445" t="s">
        <v>27</v>
      </c>
      <c r="K1056" s="557" t="s">
        <v>27</v>
      </c>
    </row>
    <row r="1057" spans="1:11" ht="26.25">
      <c r="A1057" s="558" t="s">
        <v>191</v>
      </c>
      <c r="B1057" s="559" t="s">
        <v>174</v>
      </c>
      <c r="C1057" s="559">
        <v>200250</v>
      </c>
      <c r="D1057" s="560">
        <v>40074</v>
      </c>
      <c r="E1057" s="561">
        <v>1291524</v>
      </c>
      <c r="F1057" s="559" t="s">
        <v>342</v>
      </c>
      <c r="G1057" s="559" t="s">
        <v>341</v>
      </c>
      <c r="H1057" s="445" t="s">
        <v>27</v>
      </c>
      <c r="I1057" s="445" t="s">
        <v>27</v>
      </c>
      <c r="J1057" s="445" t="s">
        <v>27</v>
      </c>
      <c r="K1057" s="557" t="s">
        <v>27</v>
      </c>
    </row>
    <row r="1058" spans="1:11">
      <c r="A1058" s="558" t="s">
        <v>105</v>
      </c>
      <c r="B1058" s="559" t="s">
        <v>174</v>
      </c>
      <c r="C1058" s="559">
        <v>200253</v>
      </c>
      <c r="D1058" s="560">
        <v>38371</v>
      </c>
      <c r="E1058" s="561">
        <v>555872</v>
      </c>
      <c r="F1058" s="559" t="s">
        <v>343</v>
      </c>
      <c r="G1058" s="559" t="s">
        <v>341</v>
      </c>
      <c r="H1058" s="445" t="s">
        <v>27</v>
      </c>
      <c r="I1058" s="445" t="s">
        <v>27</v>
      </c>
      <c r="J1058" s="445" t="s">
        <v>27</v>
      </c>
      <c r="K1058" s="557" t="s">
        <v>27</v>
      </c>
    </row>
    <row r="1059" spans="1:11">
      <c r="A1059" s="558" t="s">
        <v>105</v>
      </c>
      <c r="B1059" s="559" t="s">
        <v>174</v>
      </c>
      <c r="C1059" s="559">
        <v>200278</v>
      </c>
      <c r="D1059" s="560">
        <v>39437</v>
      </c>
      <c r="E1059" s="561">
        <v>8256538</v>
      </c>
      <c r="F1059" s="559" t="s">
        <v>128</v>
      </c>
      <c r="G1059" s="559" t="s">
        <v>341</v>
      </c>
      <c r="H1059" s="445" t="s">
        <v>27</v>
      </c>
      <c r="I1059" s="445" t="s">
        <v>27</v>
      </c>
      <c r="J1059" s="445" t="s">
        <v>27</v>
      </c>
      <c r="K1059" s="557" t="s">
        <v>27</v>
      </c>
    </row>
    <row r="1060" spans="1:11">
      <c r="A1060" s="558" t="s">
        <v>73</v>
      </c>
      <c r="B1060" s="559" t="s">
        <v>174</v>
      </c>
      <c r="C1060" s="559">
        <v>200312</v>
      </c>
      <c r="D1060" s="560">
        <v>35062</v>
      </c>
      <c r="E1060" s="561">
        <v>1133100</v>
      </c>
      <c r="F1060" s="559" t="s">
        <v>142</v>
      </c>
      <c r="G1060" s="559" t="s">
        <v>341</v>
      </c>
      <c r="H1060" s="445" t="s">
        <v>27</v>
      </c>
      <c r="I1060" s="445" t="s">
        <v>27</v>
      </c>
      <c r="J1060" s="445" t="s">
        <v>27</v>
      </c>
      <c r="K1060" s="557" t="s">
        <v>27</v>
      </c>
    </row>
    <row r="1061" spans="1:11">
      <c r="A1061" s="558" t="s">
        <v>191</v>
      </c>
      <c r="B1061" s="559" t="s">
        <v>38</v>
      </c>
      <c r="C1061" s="559">
        <v>200517</v>
      </c>
      <c r="D1061" s="560">
        <v>36172</v>
      </c>
      <c r="E1061" s="561">
        <v>452400</v>
      </c>
      <c r="F1061" s="559" t="s">
        <v>344</v>
      </c>
      <c r="G1061" s="559" t="s">
        <v>341</v>
      </c>
      <c r="H1061" s="445" t="s">
        <v>27</v>
      </c>
      <c r="I1061" s="445" t="s">
        <v>27</v>
      </c>
      <c r="J1061" s="445" t="s">
        <v>27</v>
      </c>
      <c r="K1061" s="557" t="s">
        <v>27</v>
      </c>
    </row>
    <row r="1062" spans="1:11">
      <c r="A1062" s="558" t="s">
        <v>227</v>
      </c>
      <c r="B1062" s="559" t="s">
        <v>38</v>
      </c>
      <c r="C1062" s="559">
        <v>200205</v>
      </c>
      <c r="D1062" s="560">
        <v>34659</v>
      </c>
      <c r="E1062" s="561">
        <v>707437</v>
      </c>
      <c r="F1062" s="559" t="s">
        <v>229</v>
      </c>
      <c r="G1062" s="559" t="s">
        <v>341</v>
      </c>
      <c r="H1062" s="445" t="s">
        <v>27</v>
      </c>
      <c r="I1062" s="445" t="s">
        <v>27</v>
      </c>
      <c r="J1062" s="445" t="s">
        <v>27</v>
      </c>
      <c r="K1062" s="557" t="s">
        <v>27</v>
      </c>
    </row>
    <row r="1063" spans="1:11">
      <c r="A1063" s="558" t="s">
        <v>76</v>
      </c>
      <c r="B1063" s="559" t="s">
        <v>174</v>
      </c>
      <c r="C1063" s="559">
        <v>200432</v>
      </c>
      <c r="D1063" s="560">
        <v>37347</v>
      </c>
      <c r="E1063" s="561">
        <v>9370000</v>
      </c>
      <c r="F1063" s="559" t="s">
        <v>345</v>
      </c>
      <c r="G1063" s="559" t="s">
        <v>341</v>
      </c>
      <c r="H1063" s="445" t="s">
        <v>27</v>
      </c>
      <c r="I1063" s="445" t="s">
        <v>27</v>
      </c>
      <c r="J1063" s="445" t="s">
        <v>27</v>
      </c>
      <c r="K1063" s="557" t="s">
        <v>27</v>
      </c>
    </row>
    <row r="1064" spans="1:11" ht="26.25">
      <c r="A1064" s="558" t="s">
        <v>66</v>
      </c>
      <c r="B1064" s="559" t="s">
        <v>174</v>
      </c>
      <c r="C1064" s="559">
        <v>200407</v>
      </c>
      <c r="D1064" s="560">
        <v>37069</v>
      </c>
      <c r="E1064" s="561">
        <v>1200000</v>
      </c>
      <c r="F1064" s="559" t="s">
        <v>346</v>
      </c>
      <c r="G1064" s="559" t="s">
        <v>341</v>
      </c>
      <c r="H1064" s="445" t="s">
        <v>27</v>
      </c>
      <c r="I1064" s="445" t="s">
        <v>27</v>
      </c>
      <c r="J1064" s="445" t="s">
        <v>27</v>
      </c>
      <c r="K1064" s="557" t="s">
        <v>27</v>
      </c>
    </row>
    <row r="1065" spans="1:11" ht="26.25">
      <c r="A1065" s="558" t="s">
        <v>66</v>
      </c>
      <c r="B1065" s="559" t="s">
        <v>174</v>
      </c>
      <c r="C1065" s="559">
        <v>200406</v>
      </c>
      <c r="D1065" s="560">
        <v>37069</v>
      </c>
      <c r="E1065" s="561">
        <v>1200000</v>
      </c>
      <c r="F1065" s="559" t="s">
        <v>346</v>
      </c>
      <c r="G1065" s="559" t="s">
        <v>341</v>
      </c>
      <c r="H1065" s="445" t="s">
        <v>27</v>
      </c>
      <c r="I1065" s="445" t="s">
        <v>27</v>
      </c>
      <c r="J1065" s="445" t="s">
        <v>27</v>
      </c>
      <c r="K1065" s="557" t="s">
        <v>27</v>
      </c>
    </row>
    <row r="1066" spans="1:11" ht="39">
      <c r="A1066" s="558" t="s">
        <v>191</v>
      </c>
      <c r="B1066" s="559" t="s">
        <v>174</v>
      </c>
      <c r="C1066" s="559">
        <v>200405</v>
      </c>
      <c r="D1066" s="560">
        <v>39903</v>
      </c>
      <c r="E1066" s="561">
        <v>406000</v>
      </c>
      <c r="F1066" s="559" t="s">
        <v>347</v>
      </c>
      <c r="G1066" s="559" t="s">
        <v>341</v>
      </c>
      <c r="H1066" s="445" t="s">
        <v>27</v>
      </c>
      <c r="I1066" s="445" t="s">
        <v>27</v>
      </c>
      <c r="J1066" s="445" t="s">
        <v>27</v>
      </c>
      <c r="K1066" s="557" t="s">
        <v>27</v>
      </c>
    </row>
    <row r="1067" spans="1:11">
      <c r="A1067" s="558" t="s">
        <v>227</v>
      </c>
      <c r="B1067" s="559" t="s">
        <v>38</v>
      </c>
      <c r="C1067" s="559">
        <v>200218</v>
      </c>
      <c r="D1067" s="560">
        <v>34659</v>
      </c>
      <c r="E1067" s="561">
        <v>817974</v>
      </c>
      <c r="F1067" s="559" t="s">
        <v>238</v>
      </c>
      <c r="G1067" s="559" t="s">
        <v>341</v>
      </c>
      <c r="H1067" s="445" t="s">
        <v>27</v>
      </c>
      <c r="I1067" s="445" t="s">
        <v>27</v>
      </c>
      <c r="J1067" s="445" t="s">
        <v>27</v>
      </c>
      <c r="K1067" s="557" t="s">
        <v>27</v>
      </c>
    </row>
    <row r="1068" spans="1:11" ht="39">
      <c r="A1068" s="558" t="s">
        <v>191</v>
      </c>
      <c r="B1068" s="559" t="s">
        <v>174</v>
      </c>
      <c r="C1068" s="559">
        <v>201002</v>
      </c>
      <c r="D1068" s="560">
        <v>39435</v>
      </c>
      <c r="E1068" s="561">
        <v>846800</v>
      </c>
      <c r="F1068" s="559" t="s">
        <v>348</v>
      </c>
      <c r="G1068" s="559" t="s">
        <v>341</v>
      </c>
      <c r="H1068" s="445" t="s">
        <v>27</v>
      </c>
      <c r="I1068" s="445" t="s">
        <v>27</v>
      </c>
      <c r="J1068" s="445" t="s">
        <v>27</v>
      </c>
      <c r="K1068" s="557" t="s">
        <v>27</v>
      </c>
    </row>
    <row r="1069" spans="1:11" ht="39">
      <c r="A1069" s="558" t="s">
        <v>191</v>
      </c>
      <c r="B1069" s="559" t="s">
        <v>174</v>
      </c>
      <c r="C1069" s="559">
        <v>200014</v>
      </c>
      <c r="D1069" s="560">
        <v>39435</v>
      </c>
      <c r="E1069" s="561">
        <v>812000</v>
      </c>
      <c r="F1069" s="559" t="s">
        <v>348</v>
      </c>
      <c r="G1069" s="559" t="s">
        <v>341</v>
      </c>
      <c r="H1069" s="445" t="s">
        <v>27</v>
      </c>
      <c r="I1069" s="445" t="s">
        <v>27</v>
      </c>
      <c r="J1069" s="445" t="s">
        <v>27</v>
      </c>
      <c r="K1069" s="557" t="s">
        <v>27</v>
      </c>
    </row>
    <row r="1070" spans="1:11" ht="39">
      <c r="A1070" s="558" t="s">
        <v>191</v>
      </c>
      <c r="B1070" s="559" t="s">
        <v>174</v>
      </c>
      <c r="C1070" s="559">
        <v>200317</v>
      </c>
      <c r="D1070" s="560">
        <v>39435</v>
      </c>
      <c r="E1070" s="561">
        <v>812000</v>
      </c>
      <c r="F1070" s="559" t="s">
        <v>348</v>
      </c>
      <c r="G1070" s="559" t="s">
        <v>341</v>
      </c>
      <c r="H1070" s="445" t="s">
        <v>27</v>
      </c>
      <c r="I1070" s="445" t="s">
        <v>27</v>
      </c>
      <c r="J1070" s="445" t="s">
        <v>27</v>
      </c>
      <c r="K1070" s="557" t="s">
        <v>27</v>
      </c>
    </row>
    <row r="1071" spans="1:11" ht="39">
      <c r="A1071" s="558" t="s">
        <v>191</v>
      </c>
      <c r="B1071" s="559" t="s">
        <v>174</v>
      </c>
      <c r="C1071" s="559">
        <v>200343</v>
      </c>
      <c r="D1071" s="560">
        <v>39435</v>
      </c>
      <c r="E1071" s="561">
        <v>812000</v>
      </c>
      <c r="F1071" s="559" t="s">
        <v>348</v>
      </c>
      <c r="G1071" s="559" t="s">
        <v>341</v>
      </c>
      <c r="H1071" s="445" t="s">
        <v>27</v>
      </c>
      <c r="I1071" s="445" t="s">
        <v>27</v>
      </c>
      <c r="J1071" s="445" t="s">
        <v>27</v>
      </c>
      <c r="K1071" s="557" t="s">
        <v>27</v>
      </c>
    </row>
    <row r="1072" spans="1:11" ht="26.25">
      <c r="A1072" s="558" t="s">
        <v>191</v>
      </c>
      <c r="B1072" s="559" t="s">
        <v>174</v>
      </c>
      <c r="C1072" s="559">
        <v>200248</v>
      </c>
      <c r="D1072" s="560">
        <v>40297</v>
      </c>
      <c r="E1072" s="561">
        <v>1146741</v>
      </c>
      <c r="F1072" s="559" t="s">
        <v>207</v>
      </c>
      <c r="G1072" s="559" t="s">
        <v>341</v>
      </c>
      <c r="H1072" s="445" t="s">
        <v>27</v>
      </c>
      <c r="I1072" s="445" t="s">
        <v>27</v>
      </c>
      <c r="J1072" s="445" t="s">
        <v>27</v>
      </c>
      <c r="K1072" s="557" t="s">
        <v>27</v>
      </c>
    </row>
    <row r="1073" spans="1:11" ht="26.25">
      <c r="A1073" s="558" t="s">
        <v>191</v>
      </c>
      <c r="B1073" s="559" t="s">
        <v>174</v>
      </c>
      <c r="C1073" s="559">
        <v>206876</v>
      </c>
      <c r="D1073" s="560">
        <v>40827</v>
      </c>
      <c r="E1073" s="561">
        <v>603200</v>
      </c>
      <c r="F1073" s="559" t="s">
        <v>207</v>
      </c>
      <c r="G1073" s="559" t="s">
        <v>341</v>
      </c>
      <c r="H1073" s="445" t="s">
        <v>27</v>
      </c>
      <c r="I1073" s="445" t="s">
        <v>27</v>
      </c>
      <c r="J1073" s="445" t="s">
        <v>27</v>
      </c>
      <c r="K1073" s="557" t="s">
        <v>27</v>
      </c>
    </row>
    <row r="1074" spans="1:11" ht="26.25">
      <c r="A1074" s="558" t="s">
        <v>191</v>
      </c>
      <c r="B1074" s="559" t="s">
        <v>174</v>
      </c>
      <c r="C1074" s="559">
        <v>206877</v>
      </c>
      <c r="D1074" s="560">
        <v>40827</v>
      </c>
      <c r="E1074" s="561">
        <v>603200</v>
      </c>
      <c r="F1074" s="559" t="s">
        <v>207</v>
      </c>
      <c r="G1074" s="559" t="s">
        <v>341</v>
      </c>
      <c r="H1074" s="445" t="s">
        <v>27</v>
      </c>
      <c r="I1074" s="445" t="s">
        <v>27</v>
      </c>
      <c r="J1074" s="445" t="s">
        <v>27</v>
      </c>
      <c r="K1074" s="557" t="s">
        <v>27</v>
      </c>
    </row>
    <row r="1075" spans="1:11" ht="26.25">
      <c r="A1075" s="558" t="s">
        <v>191</v>
      </c>
      <c r="B1075" s="559" t="s">
        <v>174</v>
      </c>
      <c r="C1075" s="559">
        <v>200035</v>
      </c>
      <c r="D1075" s="560">
        <v>39903</v>
      </c>
      <c r="E1075" s="561">
        <v>1102000</v>
      </c>
      <c r="F1075" s="559" t="s">
        <v>207</v>
      </c>
      <c r="G1075" s="559" t="s">
        <v>341</v>
      </c>
      <c r="H1075" s="445" t="s">
        <v>27</v>
      </c>
      <c r="I1075" s="445" t="s">
        <v>27</v>
      </c>
      <c r="J1075" s="445" t="s">
        <v>27</v>
      </c>
      <c r="K1075" s="557" t="s">
        <v>27</v>
      </c>
    </row>
    <row r="1076" spans="1:11" ht="26.25">
      <c r="A1076" s="558" t="s">
        <v>191</v>
      </c>
      <c r="B1076" s="559" t="s">
        <v>174</v>
      </c>
      <c r="C1076" s="559">
        <v>200402</v>
      </c>
      <c r="D1076" s="560">
        <v>38029</v>
      </c>
      <c r="E1076" s="561">
        <v>4269960</v>
      </c>
      <c r="F1076" s="559" t="s">
        <v>349</v>
      </c>
      <c r="G1076" s="559" t="s">
        <v>341</v>
      </c>
      <c r="H1076" s="445" t="s">
        <v>27</v>
      </c>
      <c r="I1076" s="445" t="s">
        <v>27</v>
      </c>
      <c r="J1076" s="445" t="s">
        <v>27</v>
      </c>
      <c r="K1076" s="557" t="s">
        <v>27</v>
      </c>
    </row>
    <row r="1077" spans="1:11">
      <c r="A1077" s="558" t="s">
        <v>191</v>
      </c>
      <c r="B1077" s="559" t="s">
        <v>174</v>
      </c>
      <c r="C1077" s="559">
        <v>200339</v>
      </c>
      <c r="D1077" s="560">
        <v>40297</v>
      </c>
      <c r="E1077" s="561">
        <v>783209</v>
      </c>
      <c r="F1077" s="559" t="s">
        <v>206</v>
      </c>
      <c r="G1077" s="559" t="s">
        <v>341</v>
      </c>
      <c r="H1077" s="445" t="s">
        <v>27</v>
      </c>
      <c r="I1077" s="445" t="s">
        <v>27</v>
      </c>
      <c r="J1077" s="445" t="s">
        <v>27</v>
      </c>
      <c r="K1077" s="557" t="s">
        <v>27</v>
      </c>
    </row>
    <row r="1078" spans="1:11">
      <c r="A1078" s="558" t="s">
        <v>227</v>
      </c>
      <c r="B1078" s="559" t="s">
        <v>38</v>
      </c>
      <c r="C1078" s="559">
        <v>200163</v>
      </c>
      <c r="D1078" s="560">
        <v>39798</v>
      </c>
      <c r="E1078" s="561">
        <v>754000</v>
      </c>
      <c r="F1078" s="559" t="s">
        <v>234</v>
      </c>
      <c r="G1078" s="559" t="s">
        <v>341</v>
      </c>
      <c r="H1078" s="445" t="s">
        <v>27</v>
      </c>
      <c r="I1078" s="445" t="s">
        <v>27</v>
      </c>
      <c r="J1078" s="445" t="s">
        <v>27</v>
      </c>
      <c r="K1078" s="557" t="s">
        <v>27</v>
      </c>
    </row>
    <row r="1079" spans="1:11">
      <c r="A1079" s="558" t="s">
        <v>227</v>
      </c>
      <c r="B1079" s="559" t="s">
        <v>38</v>
      </c>
      <c r="C1079" s="559">
        <v>200367</v>
      </c>
      <c r="D1079" s="560">
        <v>40512</v>
      </c>
      <c r="E1079" s="561">
        <v>696000</v>
      </c>
      <c r="F1079" s="559" t="s">
        <v>234</v>
      </c>
      <c r="G1079" s="559" t="s">
        <v>341</v>
      </c>
      <c r="H1079" s="445" t="s">
        <v>27</v>
      </c>
      <c r="I1079" s="445" t="s">
        <v>27</v>
      </c>
      <c r="J1079" s="445" t="s">
        <v>27</v>
      </c>
      <c r="K1079" s="557" t="s">
        <v>27</v>
      </c>
    </row>
    <row r="1080" spans="1:11">
      <c r="A1080" s="558" t="s">
        <v>227</v>
      </c>
      <c r="B1080" s="559" t="s">
        <v>174</v>
      </c>
      <c r="C1080" s="559">
        <v>200377</v>
      </c>
      <c r="D1080" s="560">
        <v>40512</v>
      </c>
      <c r="E1080" s="561">
        <v>313200</v>
      </c>
      <c r="F1080" s="559" t="s">
        <v>249</v>
      </c>
      <c r="G1080" s="559" t="s">
        <v>341</v>
      </c>
      <c r="H1080" s="445" t="s">
        <v>27</v>
      </c>
      <c r="I1080" s="445" t="s">
        <v>27</v>
      </c>
      <c r="J1080" s="445" t="s">
        <v>27</v>
      </c>
      <c r="K1080" s="557" t="s">
        <v>27</v>
      </c>
    </row>
    <row r="1081" spans="1:11">
      <c r="A1081" s="558" t="s">
        <v>227</v>
      </c>
      <c r="B1081" s="559" t="s">
        <v>38</v>
      </c>
      <c r="C1081" s="559">
        <v>200380</v>
      </c>
      <c r="D1081" s="560">
        <v>40512</v>
      </c>
      <c r="E1081" s="561">
        <v>313200</v>
      </c>
      <c r="F1081" s="559" t="s">
        <v>249</v>
      </c>
      <c r="G1081" s="559" t="s">
        <v>341</v>
      </c>
      <c r="H1081" s="445" t="s">
        <v>27</v>
      </c>
      <c r="I1081" s="445" t="s">
        <v>27</v>
      </c>
      <c r="J1081" s="445" t="s">
        <v>27</v>
      </c>
      <c r="K1081" s="557" t="s">
        <v>27</v>
      </c>
    </row>
    <row r="1082" spans="1:11">
      <c r="A1082" s="558" t="s">
        <v>227</v>
      </c>
      <c r="B1082" s="559" t="s">
        <v>174</v>
      </c>
      <c r="C1082" s="559">
        <v>200386</v>
      </c>
      <c r="D1082" s="560">
        <v>40512</v>
      </c>
      <c r="E1082" s="561">
        <v>313200</v>
      </c>
      <c r="F1082" s="559" t="s">
        <v>249</v>
      </c>
      <c r="G1082" s="559" t="s">
        <v>341</v>
      </c>
      <c r="H1082" s="445" t="s">
        <v>27</v>
      </c>
      <c r="I1082" s="445" t="s">
        <v>27</v>
      </c>
      <c r="J1082" s="445" t="s">
        <v>27</v>
      </c>
      <c r="K1082" s="557" t="s">
        <v>27</v>
      </c>
    </row>
    <row r="1083" spans="1:11" ht="39">
      <c r="A1083" s="558" t="s">
        <v>191</v>
      </c>
      <c r="B1083" s="559" t="s">
        <v>174</v>
      </c>
      <c r="C1083" s="559">
        <v>200021</v>
      </c>
      <c r="D1083" s="560">
        <v>39903</v>
      </c>
      <c r="E1083" s="561">
        <v>1856000</v>
      </c>
      <c r="F1083" s="559" t="s">
        <v>350</v>
      </c>
      <c r="G1083" s="559" t="s">
        <v>341</v>
      </c>
      <c r="H1083" s="445" t="s">
        <v>27</v>
      </c>
      <c r="I1083" s="445" t="s">
        <v>27</v>
      </c>
      <c r="J1083" s="445" t="s">
        <v>27</v>
      </c>
      <c r="K1083" s="557" t="s">
        <v>27</v>
      </c>
    </row>
    <row r="1084" spans="1:11" ht="39">
      <c r="A1084" s="558" t="s">
        <v>191</v>
      </c>
      <c r="B1084" s="559" t="s">
        <v>174</v>
      </c>
      <c r="C1084" s="559">
        <v>200346</v>
      </c>
      <c r="D1084" s="560">
        <v>39903</v>
      </c>
      <c r="E1084" s="561">
        <v>406000</v>
      </c>
      <c r="F1084" s="559" t="s">
        <v>347</v>
      </c>
      <c r="G1084" s="559" t="s">
        <v>341</v>
      </c>
      <c r="H1084" s="445" t="s">
        <v>27</v>
      </c>
      <c r="I1084" s="445" t="s">
        <v>27</v>
      </c>
      <c r="J1084" s="445" t="s">
        <v>27</v>
      </c>
      <c r="K1084" s="557" t="s">
        <v>27</v>
      </c>
    </row>
    <row r="1085" spans="1:11" ht="39">
      <c r="A1085" s="558" t="s">
        <v>191</v>
      </c>
      <c r="B1085" s="559" t="s">
        <v>174</v>
      </c>
      <c r="C1085" s="559">
        <v>200313</v>
      </c>
      <c r="D1085" s="560">
        <v>37586</v>
      </c>
      <c r="E1085" s="561">
        <v>945400</v>
      </c>
      <c r="F1085" s="559" t="s">
        <v>351</v>
      </c>
      <c r="G1085" s="559" t="s">
        <v>341</v>
      </c>
      <c r="H1085" s="445" t="s">
        <v>27</v>
      </c>
      <c r="I1085" s="445" t="s">
        <v>27</v>
      </c>
      <c r="J1085" s="445" t="s">
        <v>27</v>
      </c>
      <c r="K1085" s="557" t="s">
        <v>27</v>
      </c>
    </row>
    <row r="1086" spans="1:11">
      <c r="A1086" s="558" t="s">
        <v>191</v>
      </c>
      <c r="B1086" s="559" t="s">
        <v>174</v>
      </c>
      <c r="C1086" s="559">
        <v>206885</v>
      </c>
      <c r="D1086" s="560">
        <v>40827</v>
      </c>
      <c r="E1086" s="561">
        <v>560280</v>
      </c>
      <c r="F1086" s="559" t="s">
        <v>193</v>
      </c>
      <c r="G1086" s="559" t="s">
        <v>341</v>
      </c>
      <c r="H1086" s="445" t="s">
        <v>27</v>
      </c>
      <c r="I1086" s="445" t="s">
        <v>27</v>
      </c>
      <c r="J1086" s="445" t="s">
        <v>27</v>
      </c>
      <c r="K1086" s="557" t="s">
        <v>27</v>
      </c>
    </row>
    <row r="1087" spans="1:11">
      <c r="A1087" s="558" t="s">
        <v>191</v>
      </c>
      <c r="B1087" s="559" t="s">
        <v>174</v>
      </c>
      <c r="C1087" s="559">
        <v>200022</v>
      </c>
      <c r="D1087" s="560">
        <v>39960</v>
      </c>
      <c r="E1087" s="561">
        <v>440000</v>
      </c>
      <c r="F1087" s="559" t="s">
        <v>199</v>
      </c>
      <c r="G1087" s="559" t="s">
        <v>341</v>
      </c>
      <c r="H1087" s="445" t="s">
        <v>27</v>
      </c>
      <c r="I1087" s="445" t="s">
        <v>27</v>
      </c>
      <c r="J1087" s="445" t="s">
        <v>27</v>
      </c>
      <c r="K1087" s="557" t="s">
        <v>27</v>
      </c>
    </row>
    <row r="1088" spans="1:11" ht="26.25">
      <c r="A1088" s="558" t="s">
        <v>191</v>
      </c>
      <c r="B1088" s="559" t="s">
        <v>174</v>
      </c>
      <c r="C1088" s="559">
        <v>200027</v>
      </c>
      <c r="D1088" s="560">
        <v>39960</v>
      </c>
      <c r="E1088" s="561">
        <v>280000</v>
      </c>
      <c r="F1088" s="559" t="s">
        <v>352</v>
      </c>
      <c r="G1088" s="559" t="s">
        <v>341</v>
      </c>
      <c r="H1088" s="445" t="s">
        <v>27</v>
      </c>
      <c r="I1088" s="445" t="s">
        <v>27</v>
      </c>
      <c r="J1088" s="445" t="s">
        <v>27</v>
      </c>
      <c r="K1088" s="557" t="s">
        <v>27</v>
      </c>
    </row>
    <row r="1089" spans="1:11">
      <c r="A1089" s="558" t="s">
        <v>227</v>
      </c>
      <c r="B1089" s="559" t="s">
        <v>174</v>
      </c>
      <c r="C1089" s="559">
        <v>200389</v>
      </c>
      <c r="D1089" s="560">
        <v>40512</v>
      </c>
      <c r="E1089" s="561">
        <v>313200</v>
      </c>
      <c r="F1089" s="559" t="s">
        <v>249</v>
      </c>
      <c r="G1089" s="559" t="s">
        <v>341</v>
      </c>
      <c r="H1089" s="445" t="s">
        <v>27</v>
      </c>
      <c r="I1089" s="445" t="s">
        <v>27</v>
      </c>
      <c r="J1089" s="445" t="s">
        <v>27</v>
      </c>
      <c r="K1089" s="557" t="s">
        <v>27</v>
      </c>
    </row>
    <row r="1090" spans="1:11">
      <c r="A1090" s="558" t="s">
        <v>227</v>
      </c>
      <c r="B1090" s="559" t="s">
        <v>38</v>
      </c>
      <c r="C1090" s="559">
        <v>200083</v>
      </c>
      <c r="D1090" s="560">
        <v>38549</v>
      </c>
      <c r="E1090" s="561">
        <v>324800</v>
      </c>
      <c r="F1090" s="559" t="s">
        <v>249</v>
      </c>
      <c r="G1090" s="559" t="s">
        <v>341</v>
      </c>
      <c r="H1090" s="445" t="s">
        <v>27</v>
      </c>
      <c r="I1090" s="445" t="s">
        <v>27</v>
      </c>
      <c r="J1090" s="445" t="s">
        <v>27</v>
      </c>
      <c r="K1090" s="557" t="s">
        <v>27</v>
      </c>
    </row>
    <row r="1091" spans="1:11">
      <c r="A1091" s="558" t="s">
        <v>227</v>
      </c>
      <c r="B1091" s="559" t="s">
        <v>174</v>
      </c>
      <c r="C1091" s="559">
        <v>200242</v>
      </c>
      <c r="D1091" s="560">
        <v>34659</v>
      </c>
      <c r="E1091" s="561">
        <v>619007</v>
      </c>
      <c r="F1091" s="559" t="s">
        <v>249</v>
      </c>
      <c r="G1091" s="559" t="s">
        <v>341</v>
      </c>
      <c r="H1091" s="445" t="s">
        <v>27</v>
      </c>
      <c r="I1091" s="445" t="s">
        <v>27</v>
      </c>
      <c r="J1091" s="445" t="s">
        <v>27</v>
      </c>
      <c r="K1091" s="557" t="s">
        <v>27</v>
      </c>
    </row>
    <row r="1092" spans="1:11">
      <c r="A1092" s="558" t="s">
        <v>105</v>
      </c>
      <c r="B1092" s="559" t="s">
        <v>174</v>
      </c>
      <c r="C1092" s="559">
        <v>200202</v>
      </c>
      <c r="D1092" s="560">
        <v>40297</v>
      </c>
      <c r="E1092" s="561">
        <v>586564</v>
      </c>
      <c r="F1092" s="559" t="s">
        <v>132</v>
      </c>
      <c r="G1092" s="559" t="s">
        <v>341</v>
      </c>
      <c r="H1092" s="445" t="s">
        <v>27</v>
      </c>
      <c r="I1092" s="445" t="s">
        <v>27</v>
      </c>
      <c r="J1092" s="445" t="s">
        <v>27</v>
      </c>
      <c r="K1092" s="557" t="s">
        <v>27</v>
      </c>
    </row>
    <row r="1093" spans="1:11">
      <c r="A1093" s="558" t="s">
        <v>105</v>
      </c>
      <c r="B1093" s="559" t="s">
        <v>174</v>
      </c>
      <c r="C1093" s="559">
        <v>200204</v>
      </c>
      <c r="D1093" s="560">
        <v>40297</v>
      </c>
      <c r="E1093" s="561">
        <v>586564</v>
      </c>
      <c r="F1093" s="559" t="s">
        <v>132</v>
      </c>
      <c r="G1093" s="559" t="s">
        <v>341</v>
      </c>
      <c r="H1093" s="445" t="s">
        <v>27</v>
      </c>
      <c r="I1093" s="445" t="s">
        <v>27</v>
      </c>
      <c r="J1093" s="445" t="s">
        <v>27</v>
      </c>
      <c r="K1093" s="557" t="s">
        <v>27</v>
      </c>
    </row>
    <row r="1094" spans="1:11">
      <c r="A1094" s="558" t="s">
        <v>105</v>
      </c>
      <c r="B1094" s="559" t="s">
        <v>174</v>
      </c>
      <c r="C1094" s="559">
        <v>200288</v>
      </c>
      <c r="D1094" s="560">
        <v>39437</v>
      </c>
      <c r="E1094" s="561">
        <v>890800</v>
      </c>
      <c r="F1094" s="559" t="s">
        <v>132</v>
      </c>
      <c r="G1094" s="559" t="s">
        <v>341</v>
      </c>
      <c r="H1094" s="445" t="s">
        <v>27</v>
      </c>
      <c r="I1094" s="445" t="s">
        <v>27</v>
      </c>
      <c r="J1094" s="445" t="s">
        <v>27</v>
      </c>
      <c r="K1094" s="557" t="s">
        <v>27</v>
      </c>
    </row>
    <row r="1095" spans="1:11">
      <c r="A1095" s="558" t="s">
        <v>105</v>
      </c>
      <c r="B1095" s="559" t="s">
        <v>174</v>
      </c>
      <c r="C1095" s="559">
        <v>200280</v>
      </c>
      <c r="D1095" s="560">
        <v>39437</v>
      </c>
      <c r="E1095" s="561">
        <v>890800</v>
      </c>
      <c r="F1095" s="559" t="s">
        <v>132</v>
      </c>
      <c r="G1095" s="559" t="s">
        <v>341</v>
      </c>
      <c r="H1095" s="445" t="s">
        <v>27</v>
      </c>
      <c r="I1095" s="445" t="s">
        <v>27</v>
      </c>
      <c r="J1095" s="445" t="s">
        <v>27</v>
      </c>
      <c r="K1095" s="557" t="s">
        <v>27</v>
      </c>
    </row>
    <row r="1096" spans="1:11">
      <c r="A1096" s="558" t="s">
        <v>105</v>
      </c>
      <c r="B1096" s="559" t="s">
        <v>174</v>
      </c>
      <c r="C1096" s="559">
        <v>200281</v>
      </c>
      <c r="D1096" s="560">
        <v>39437</v>
      </c>
      <c r="E1096" s="561">
        <v>890800</v>
      </c>
      <c r="F1096" s="559" t="s">
        <v>132</v>
      </c>
      <c r="G1096" s="559" t="s">
        <v>341</v>
      </c>
      <c r="H1096" s="445" t="s">
        <v>27</v>
      </c>
      <c r="I1096" s="445" t="s">
        <v>27</v>
      </c>
      <c r="J1096" s="445" t="s">
        <v>27</v>
      </c>
      <c r="K1096" s="557" t="s">
        <v>27</v>
      </c>
    </row>
    <row r="1097" spans="1:11">
      <c r="A1097" s="558" t="s">
        <v>105</v>
      </c>
      <c r="B1097" s="559" t="s">
        <v>174</v>
      </c>
      <c r="C1097" s="559">
        <v>200279</v>
      </c>
      <c r="D1097" s="560">
        <v>39437</v>
      </c>
      <c r="E1097" s="561">
        <v>890800</v>
      </c>
      <c r="F1097" s="559" t="s">
        <v>132</v>
      </c>
      <c r="G1097" s="559" t="s">
        <v>341</v>
      </c>
      <c r="H1097" s="445" t="s">
        <v>27</v>
      </c>
      <c r="I1097" s="445" t="s">
        <v>27</v>
      </c>
      <c r="J1097" s="445" t="s">
        <v>27</v>
      </c>
      <c r="K1097" s="557" t="s">
        <v>27</v>
      </c>
    </row>
    <row r="1098" spans="1:11">
      <c r="A1098" s="558" t="s">
        <v>105</v>
      </c>
      <c r="B1098" s="559" t="s">
        <v>174</v>
      </c>
      <c r="C1098" s="559">
        <v>200275</v>
      </c>
      <c r="D1098" s="560">
        <v>39437</v>
      </c>
      <c r="E1098" s="561">
        <v>890800</v>
      </c>
      <c r="F1098" s="559" t="s">
        <v>132</v>
      </c>
      <c r="G1098" s="559" t="s">
        <v>341</v>
      </c>
      <c r="H1098" s="445" t="s">
        <v>27</v>
      </c>
      <c r="I1098" s="445" t="s">
        <v>27</v>
      </c>
      <c r="J1098" s="445" t="s">
        <v>27</v>
      </c>
      <c r="K1098" s="557" t="s">
        <v>27</v>
      </c>
    </row>
    <row r="1099" spans="1:11">
      <c r="A1099" s="558" t="s">
        <v>105</v>
      </c>
      <c r="B1099" s="559" t="s">
        <v>174</v>
      </c>
      <c r="C1099" s="559">
        <v>200274</v>
      </c>
      <c r="D1099" s="560">
        <v>39437</v>
      </c>
      <c r="E1099" s="561">
        <v>890800</v>
      </c>
      <c r="F1099" s="559" t="s">
        <v>132</v>
      </c>
      <c r="G1099" s="559" t="s">
        <v>341</v>
      </c>
      <c r="H1099" s="445" t="s">
        <v>27</v>
      </c>
      <c r="I1099" s="445" t="s">
        <v>27</v>
      </c>
      <c r="J1099" s="445" t="s">
        <v>27</v>
      </c>
      <c r="K1099" s="557" t="s">
        <v>27</v>
      </c>
    </row>
    <row r="1100" spans="1:11">
      <c r="A1100" s="558" t="s">
        <v>105</v>
      </c>
      <c r="B1100" s="559" t="s">
        <v>174</v>
      </c>
      <c r="C1100" s="559">
        <v>200146</v>
      </c>
      <c r="D1100" s="560">
        <v>40197</v>
      </c>
      <c r="E1100" s="561">
        <v>2884733</v>
      </c>
      <c r="F1100" s="559" t="s">
        <v>107</v>
      </c>
      <c r="G1100" s="559" t="s">
        <v>341</v>
      </c>
      <c r="H1100" s="445" t="s">
        <v>27</v>
      </c>
      <c r="I1100" s="445" t="s">
        <v>27</v>
      </c>
      <c r="J1100" s="445" t="s">
        <v>27</v>
      </c>
      <c r="K1100" s="557" t="s">
        <v>27</v>
      </c>
    </row>
    <row r="1101" spans="1:11">
      <c r="A1101" s="558" t="s">
        <v>191</v>
      </c>
      <c r="B1101" s="559" t="s">
        <v>174</v>
      </c>
      <c r="C1101" s="559">
        <v>200073</v>
      </c>
      <c r="D1101" s="560">
        <v>39806</v>
      </c>
      <c r="E1101" s="561">
        <v>5016616</v>
      </c>
      <c r="F1101" s="559" t="s">
        <v>204</v>
      </c>
      <c r="G1101" s="559" t="s">
        <v>341</v>
      </c>
      <c r="H1101" s="445" t="s">
        <v>27</v>
      </c>
      <c r="I1101" s="445" t="s">
        <v>27</v>
      </c>
      <c r="J1101" s="445" t="s">
        <v>27</v>
      </c>
      <c r="K1101" s="557" t="s">
        <v>27</v>
      </c>
    </row>
    <row r="1102" spans="1:11">
      <c r="A1102" s="558" t="s">
        <v>191</v>
      </c>
      <c r="B1102" s="559" t="s">
        <v>174</v>
      </c>
      <c r="C1102" s="559">
        <v>200292</v>
      </c>
      <c r="D1102" s="560">
        <v>40197</v>
      </c>
      <c r="E1102" s="561">
        <v>2729304</v>
      </c>
      <c r="F1102" s="559" t="s">
        <v>204</v>
      </c>
      <c r="G1102" s="559" t="s">
        <v>341</v>
      </c>
      <c r="H1102" s="445" t="s">
        <v>27</v>
      </c>
      <c r="I1102" s="445" t="s">
        <v>27</v>
      </c>
      <c r="J1102" s="445" t="s">
        <v>27</v>
      </c>
      <c r="K1102" s="557" t="s">
        <v>27</v>
      </c>
    </row>
    <row r="1103" spans="1:11" ht="26.25">
      <c r="A1103" s="558" t="s">
        <v>191</v>
      </c>
      <c r="B1103" s="559" t="s">
        <v>174</v>
      </c>
      <c r="C1103" s="559">
        <v>200347</v>
      </c>
      <c r="D1103" s="560">
        <v>39435</v>
      </c>
      <c r="E1103" s="561">
        <v>5800000</v>
      </c>
      <c r="F1103" s="559" t="s">
        <v>218</v>
      </c>
      <c r="G1103" s="559" t="s">
        <v>341</v>
      </c>
      <c r="H1103" s="445" t="s">
        <v>27</v>
      </c>
      <c r="I1103" s="445" t="s">
        <v>27</v>
      </c>
      <c r="J1103" s="445" t="s">
        <v>27</v>
      </c>
      <c r="K1103" s="557" t="s">
        <v>27</v>
      </c>
    </row>
    <row r="1104" spans="1:11" ht="26.25">
      <c r="A1104" s="558" t="s">
        <v>37</v>
      </c>
      <c r="B1104" s="559" t="s">
        <v>174</v>
      </c>
      <c r="C1104" s="559">
        <v>200438</v>
      </c>
      <c r="D1104" s="560">
        <v>36483</v>
      </c>
      <c r="E1104" s="561">
        <v>369000</v>
      </c>
      <c r="F1104" s="559" t="s">
        <v>353</v>
      </c>
      <c r="G1104" s="559" t="s">
        <v>341</v>
      </c>
      <c r="H1104" s="445" t="s">
        <v>27</v>
      </c>
      <c r="I1104" s="445" t="s">
        <v>27</v>
      </c>
      <c r="J1104" s="445" t="s">
        <v>27</v>
      </c>
      <c r="K1104" s="557" t="s">
        <v>27</v>
      </c>
    </row>
    <row r="1105" spans="1:11">
      <c r="A1105" s="558" t="s">
        <v>76</v>
      </c>
      <c r="B1105" s="559" t="s">
        <v>174</v>
      </c>
      <c r="C1105" s="559">
        <v>206832</v>
      </c>
      <c r="D1105" s="560">
        <v>40827</v>
      </c>
      <c r="E1105" s="561">
        <v>566173</v>
      </c>
      <c r="F1105" s="559" t="s">
        <v>85</v>
      </c>
      <c r="G1105" s="559" t="s">
        <v>341</v>
      </c>
      <c r="H1105" s="445" t="s">
        <v>27</v>
      </c>
      <c r="I1105" s="445" t="s">
        <v>27</v>
      </c>
      <c r="J1105" s="445" t="s">
        <v>27</v>
      </c>
      <c r="K1105" s="557" t="s">
        <v>27</v>
      </c>
    </row>
    <row r="1106" spans="1:11">
      <c r="A1106" s="558" t="s">
        <v>105</v>
      </c>
      <c r="B1106" s="559" t="s">
        <v>174</v>
      </c>
      <c r="C1106" s="559">
        <v>200162</v>
      </c>
      <c r="D1106" s="560">
        <v>38371</v>
      </c>
      <c r="E1106" s="561">
        <v>4579680</v>
      </c>
      <c r="F1106" s="559" t="s">
        <v>354</v>
      </c>
      <c r="G1106" s="559" t="s">
        <v>341</v>
      </c>
      <c r="H1106" s="445" t="s">
        <v>27</v>
      </c>
      <c r="I1106" s="445" t="s">
        <v>27</v>
      </c>
      <c r="J1106" s="445" t="s">
        <v>27</v>
      </c>
      <c r="K1106" s="557" t="s">
        <v>27</v>
      </c>
    </row>
    <row r="1107" spans="1:11">
      <c r="A1107" s="558" t="s">
        <v>105</v>
      </c>
      <c r="B1107" s="559" t="s">
        <v>174</v>
      </c>
      <c r="C1107" s="559">
        <v>200289</v>
      </c>
      <c r="D1107" s="560">
        <v>40297</v>
      </c>
      <c r="E1107" s="561">
        <v>463188</v>
      </c>
      <c r="F1107" s="559" t="s">
        <v>161</v>
      </c>
      <c r="G1107" s="559" t="s">
        <v>341</v>
      </c>
      <c r="H1107" s="445" t="s">
        <v>27</v>
      </c>
      <c r="I1107" s="445" t="s">
        <v>27</v>
      </c>
      <c r="J1107" s="445" t="s">
        <v>27</v>
      </c>
      <c r="K1107" s="557" t="s">
        <v>27</v>
      </c>
    </row>
    <row r="1108" spans="1:11">
      <c r="A1108" s="558" t="s">
        <v>105</v>
      </c>
      <c r="B1108" s="559" t="s">
        <v>174</v>
      </c>
      <c r="C1108" s="559">
        <v>200152</v>
      </c>
      <c r="D1108" s="560">
        <v>39806</v>
      </c>
      <c r="E1108" s="561">
        <v>1956000</v>
      </c>
      <c r="F1108" s="559" t="s">
        <v>107</v>
      </c>
      <c r="G1108" s="559" t="s">
        <v>341</v>
      </c>
      <c r="H1108" s="445" t="s">
        <v>27</v>
      </c>
      <c r="I1108" s="445" t="s">
        <v>27</v>
      </c>
      <c r="J1108" s="445" t="s">
        <v>27</v>
      </c>
      <c r="K1108" s="557" t="s">
        <v>27</v>
      </c>
    </row>
    <row r="1109" spans="1:11" ht="39">
      <c r="A1109" s="558" t="s">
        <v>76</v>
      </c>
      <c r="B1109" s="559" t="s">
        <v>174</v>
      </c>
      <c r="C1109" s="559">
        <v>206841</v>
      </c>
      <c r="D1109" s="560">
        <v>40827</v>
      </c>
      <c r="E1109" s="561">
        <v>395560</v>
      </c>
      <c r="F1109" s="559" t="s">
        <v>87</v>
      </c>
      <c r="G1109" s="559" t="s">
        <v>341</v>
      </c>
      <c r="H1109" s="445" t="s">
        <v>27</v>
      </c>
      <c r="I1109" s="445" t="s">
        <v>27</v>
      </c>
      <c r="J1109" s="445" t="s">
        <v>27</v>
      </c>
      <c r="K1109" s="557" t="s">
        <v>27</v>
      </c>
    </row>
    <row r="1110" spans="1:11" ht="26.25">
      <c r="A1110" s="558" t="s">
        <v>76</v>
      </c>
      <c r="B1110" s="559" t="s">
        <v>174</v>
      </c>
      <c r="C1110" s="559">
        <v>206852</v>
      </c>
      <c r="D1110" s="560">
        <v>40827</v>
      </c>
      <c r="E1110" s="561">
        <v>292366</v>
      </c>
      <c r="F1110" s="559" t="s">
        <v>77</v>
      </c>
      <c r="G1110" s="559" t="s">
        <v>341</v>
      </c>
      <c r="H1110" s="445" t="s">
        <v>27</v>
      </c>
      <c r="I1110" s="445" t="s">
        <v>27</v>
      </c>
      <c r="J1110" s="445" t="s">
        <v>27</v>
      </c>
      <c r="K1110" s="557" t="s">
        <v>27</v>
      </c>
    </row>
    <row r="1111" spans="1:11" ht="39">
      <c r="A1111" s="558" t="s">
        <v>191</v>
      </c>
      <c r="B1111" s="559" t="s">
        <v>174</v>
      </c>
      <c r="C1111" s="559">
        <v>2021293</v>
      </c>
      <c r="D1111" s="560">
        <v>41033</v>
      </c>
      <c r="E1111" s="561">
        <v>1800000</v>
      </c>
      <c r="F1111" s="559" t="s">
        <v>203</v>
      </c>
      <c r="G1111" s="559" t="s">
        <v>341</v>
      </c>
      <c r="H1111" s="445" t="s">
        <v>27</v>
      </c>
      <c r="I1111" s="445" t="s">
        <v>27</v>
      </c>
      <c r="J1111" s="445" t="s">
        <v>27</v>
      </c>
      <c r="K1111" s="557" t="s">
        <v>27</v>
      </c>
    </row>
    <row r="1112" spans="1:11" ht="26.25">
      <c r="A1112" s="558" t="s">
        <v>191</v>
      </c>
      <c r="B1112" s="559" t="s">
        <v>174</v>
      </c>
      <c r="C1112" s="559">
        <v>2021321</v>
      </c>
      <c r="D1112" s="560">
        <v>41081</v>
      </c>
      <c r="E1112" s="561">
        <v>699000</v>
      </c>
      <c r="F1112" s="559" t="s">
        <v>218</v>
      </c>
      <c r="G1112" s="559" t="s">
        <v>341</v>
      </c>
      <c r="H1112" s="445" t="s">
        <v>27</v>
      </c>
      <c r="I1112" s="445" t="s">
        <v>27</v>
      </c>
      <c r="J1112" s="445" t="s">
        <v>27</v>
      </c>
      <c r="K1112" s="557" t="s">
        <v>27</v>
      </c>
    </row>
    <row r="1113" spans="1:11">
      <c r="A1113" s="558" t="s">
        <v>191</v>
      </c>
      <c r="B1113" s="559" t="s">
        <v>174</v>
      </c>
      <c r="C1113" s="559">
        <v>2021322</v>
      </c>
      <c r="D1113" s="560">
        <v>41081</v>
      </c>
      <c r="E1113" s="561">
        <v>1392000</v>
      </c>
      <c r="F1113" s="559" t="s">
        <v>204</v>
      </c>
      <c r="G1113" s="559" t="s">
        <v>341</v>
      </c>
      <c r="H1113" s="445" t="s">
        <v>27</v>
      </c>
      <c r="I1113" s="445" t="s">
        <v>27</v>
      </c>
      <c r="J1113" s="445" t="s">
        <v>27</v>
      </c>
      <c r="K1113" s="557" t="s">
        <v>27</v>
      </c>
    </row>
    <row r="1114" spans="1:11">
      <c r="A1114" s="558" t="s">
        <v>105</v>
      </c>
      <c r="B1114" s="559" t="s">
        <v>174</v>
      </c>
      <c r="C1114" s="559">
        <v>2021329</v>
      </c>
      <c r="D1114" s="560">
        <v>41481</v>
      </c>
      <c r="E1114" s="561">
        <v>1618829</v>
      </c>
      <c r="F1114" s="559" t="s">
        <v>107</v>
      </c>
      <c r="G1114" s="559" t="s">
        <v>341</v>
      </c>
      <c r="H1114" s="445" t="s">
        <v>27</v>
      </c>
      <c r="I1114" s="445" t="s">
        <v>27</v>
      </c>
      <c r="J1114" s="445" t="s">
        <v>27</v>
      </c>
      <c r="K1114" s="557" t="s">
        <v>27</v>
      </c>
    </row>
    <row r="1115" spans="1:11">
      <c r="A1115" s="558" t="s">
        <v>105</v>
      </c>
      <c r="B1115" s="559" t="s">
        <v>174</v>
      </c>
      <c r="C1115" s="559">
        <v>2021331</v>
      </c>
      <c r="D1115" s="560">
        <v>41481</v>
      </c>
      <c r="E1115" s="561">
        <v>2155507</v>
      </c>
      <c r="F1115" s="559" t="s">
        <v>107</v>
      </c>
      <c r="G1115" s="559" t="s">
        <v>341</v>
      </c>
      <c r="H1115" s="445" t="s">
        <v>27</v>
      </c>
      <c r="I1115" s="445" t="s">
        <v>27</v>
      </c>
      <c r="J1115" s="445" t="s">
        <v>27</v>
      </c>
      <c r="K1115" s="557" t="s">
        <v>27</v>
      </c>
    </row>
    <row r="1116" spans="1:11" ht="26.25">
      <c r="A1116" s="558" t="s">
        <v>105</v>
      </c>
      <c r="B1116" s="559" t="s">
        <v>174</v>
      </c>
      <c r="C1116" s="559">
        <v>2021334</v>
      </c>
      <c r="D1116" s="560">
        <v>41481</v>
      </c>
      <c r="E1116" s="561">
        <v>1649472</v>
      </c>
      <c r="F1116" s="559" t="s">
        <v>119</v>
      </c>
      <c r="G1116" s="559" t="s">
        <v>341</v>
      </c>
      <c r="H1116" s="445" t="s">
        <v>27</v>
      </c>
      <c r="I1116" s="445" t="s">
        <v>27</v>
      </c>
      <c r="J1116" s="445" t="s">
        <v>27</v>
      </c>
      <c r="K1116" s="557" t="s">
        <v>27</v>
      </c>
    </row>
    <row r="1117" spans="1:11" ht="26.25">
      <c r="A1117" s="558" t="s">
        <v>191</v>
      </c>
      <c r="B1117" s="559" t="s">
        <v>174</v>
      </c>
      <c r="C1117" s="559">
        <v>2021346</v>
      </c>
      <c r="D1117" s="560">
        <v>41481</v>
      </c>
      <c r="E1117" s="561">
        <v>350927</v>
      </c>
      <c r="F1117" s="559" t="s">
        <v>207</v>
      </c>
      <c r="G1117" s="559" t="s">
        <v>341</v>
      </c>
      <c r="H1117" s="445" t="s">
        <v>27</v>
      </c>
      <c r="I1117" s="445" t="s">
        <v>27</v>
      </c>
      <c r="J1117" s="445" t="s">
        <v>27</v>
      </c>
      <c r="K1117" s="557" t="s">
        <v>27</v>
      </c>
    </row>
    <row r="1118" spans="1:11" ht="26.25">
      <c r="A1118" s="558" t="s">
        <v>191</v>
      </c>
      <c r="B1118" s="559" t="s">
        <v>174</v>
      </c>
      <c r="C1118" s="559">
        <v>2021347</v>
      </c>
      <c r="D1118" s="560">
        <v>41481</v>
      </c>
      <c r="E1118" s="561">
        <v>350927</v>
      </c>
      <c r="F1118" s="559" t="s">
        <v>207</v>
      </c>
      <c r="G1118" s="559" t="s">
        <v>341</v>
      </c>
      <c r="H1118" s="445" t="s">
        <v>27</v>
      </c>
      <c r="I1118" s="445" t="s">
        <v>27</v>
      </c>
      <c r="J1118" s="445" t="s">
        <v>27</v>
      </c>
      <c r="K1118" s="557" t="s">
        <v>27</v>
      </c>
    </row>
    <row r="1119" spans="1:11" ht="64.5">
      <c r="A1119" s="558" t="s">
        <v>191</v>
      </c>
      <c r="B1119" s="559" t="s">
        <v>174</v>
      </c>
      <c r="C1119" s="559">
        <v>2021348</v>
      </c>
      <c r="D1119" s="560">
        <v>41481</v>
      </c>
      <c r="E1119" s="561">
        <v>1270489</v>
      </c>
      <c r="F1119" s="559" t="s">
        <v>211</v>
      </c>
      <c r="G1119" s="559" t="s">
        <v>341</v>
      </c>
      <c r="H1119" s="445" t="s">
        <v>27</v>
      </c>
      <c r="I1119" s="445" t="s">
        <v>27</v>
      </c>
      <c r="J1119" s="445" t="s">
        <v>27</v>
      </c>
      <c r="K1119" s="557" t="s">
        <v>27</v>
      </c>
    </row>
    <row r="1120" spans="1:11">
      <c r="A1120" s="558" t="s">
        <v>191</v>
      </c>
      <c r="B1120" s="559" t="s">
        <v>174</v>
      </c>
      <c r="C1120" s="559">
        <v>2021519</v>
      </c>
      <c r="D1120" s="560">
        <v>41619</v>
      </c>
      <c r="E1120" s="561">
        <v>1800000</v>
      </c>
      <c r="F1120" s="559" t="s">
        <v>204</v>
      </c>
      <c r="G1120" s="559" t="s">
        <v>341</v>
      </c>
      <c r="H1120" s="445" t="s">
        <v>27</v>
      </c>
      <c r="I1120" s="445" t="s">
        <v>27</v>
      </c>
      <c r="J1120" s="445" t="s">
        <v>27</v>
      </c>
      <c r="K1120" s="557" t="s">
        <v>27</v>
      </c>
    </row>
    <row r="1121" spans="1:11" ht="51.75">
      <c r="A1121" s="558" t="s">
        <v>227</v>
      </c>
      <c r="B1121" s="559" t="s">
        <v>38</v>
      </c>
      <c r="C1121" s="559">
        <v>2022045</v>
      </c>
      <c r="D1121" s="560">
        <v>41691</v>
      </c>
      <c r="E1121" s="561">
        <v>1687000</v>
      </c>
      <c r="F1121" s="559" t="s">
        <v>255</v>
      </c>
      <c r="G1121" s="559" t="s">
        <v>341</v>
      </c>
      <c r="H1121" s="445" t="s">
        <v>27</v>
      </c>
      <c r="I1121" s="445" t="s">
        <v>27</v>
      </c>
      <c r="J1121" s="445" t="s">
        <v>27</v>
      </c>
      <c r="K1121" s="557" t="s">
        <v>27</v>
      </c>
    </row>
    <row r="1122" spans="1:11">
      <c r="A1122" s="558" t="s">
        <v>227</v>
      </c>
      <c r="B1122" s="559" t="s">
        <v>38</v>
      </c>
      <c r="C1122" s="559">
        <v>2022048</v>
      </c>
      <c r="D1122" s="560">
        <v>41691</v>
      </c>
      <c r="E1122" s="561">
        <v>580788</v>
      </c>
      <c r="F1122" s="559" t="s">
        <v>260</v>
      </c>
      <c r="G1122" s="559" t="s">
        <v>341</v>
      </c>
      <c r="H1122" s="445" t="s">
        <v>27</v>
      </c>
      <c r="I1122" s="445" t="s">
        <v>27</v>
      </c>
      <c r="J1122" s="445" t="s">
        <v>27</v>
      </c>
      <c r="K1122" s="557" t="s">
        <v>27</v>
      </c>
    </row>
    <row r="1123" spans="1:11">
      <c r="A1123" s="558" t="s">
        <v>227</v>
      </c>
      <c r="B1123" s="559" t="s">
        <v>38</v>
      </c>
      <c r="C1123" s="559">
        <v>2022049</v>
      </c>
      <c r="D1123" s="560">
        <v>41691</v>
      </c>
      <c r="E1123" s="561">
        <v>580788</v>
      </c>
      <c r="F1123" s="559" t="s">
        <v>260</v>
      </c>
      <c r="G1123" s="559" t="s">
        <v>341</v>
      </c>
      <c r="H1123" s="445" t="s">
        <v>27</v>
      </c>
      <c r="I1123" s="445" t="s">
        <v>27</v>
      </c>
      <c r="J1123" s="445" t="s">
        <v>27</v>
      </c>
      <c r="K1123" s="557" t="s">
        <v>27</v>
      </c>
    </row>
    <row r="1124" spans="1:11">
      <c r="A1124" s="558" t="s">
        <v>227</v>
      </c>
      <c r="B1124" s="559" t="s">
        <v>174</v>
      </c>
      <c r="C1124" s="559">
        <v>2022062</v>
      </c>
      <c r="D1124" s="560">
        <v>41691</v>
      </c>
      <c r="E1124" s="561">
        <v>578493</v>
      </c>
      <c r="F1124" s="559" t="s">
        <v>249</v>
      </c>
      <c r="G1124" s="559" t="s">
        <v>341</v>
      </c>
      <c r="H1124" s="445" t="s">
        <v>27</v>
      </c>
      <c r="I1124" s="445" t="s">
        <v>27</v>
      </c>
      <c r="J1124" s="445" t="s">
        <v>27</v>
      </c>
      <c r="K1124" s="557" t="s">
        <v>27</v>
      </c>
    </row>
    <row r="1125" spans="1:11">
      <c r="A1125" s="558" t="s">
        <v>227</v>
      </c>
      <c r="B1125" s="559" t="s">
        <v>38</v>
      </c>
      <c r="C1125" s="559">
        <v>2022063</v>
      </c>
      <c r="D1125" s="560">
        <v>41691</v>
      </c>
      <c r="E1125" s="561">
        <v>578493</v>
      </c>
      <c r="F1125" s="559" t="s">
        <v>249</v>
      </c>
      <c r="G1125" s="559" t="s">
        <v>341</v>
      </c>
      <c r="H1125" s="445" t="s">
        <v>27</v>
      </c>
      <c r="I1125" s="445" t="s">
        <v>27</v>
      </c>
      <c r="J1125" s="445" t="s">
        <v>27</v>
      </c>
      <c r="K1125" s="557" t="s">
        <v>27</v>
      </c>
    </row>
    <row r="1126" spans="1:11">
      <c r="A1126" s="558" t="s">
        <v>227</v>
      </c>
      <c r="B1126" s="559" t="s">
        <v>38</v>
      </c>
      <c r="C1126" s="559">
        <v>2022064</v>
      </c>
      <c r="D1126" s="560">
        <v>41691</v>
      </c>
      <c r="E1126" s="561">
        <v>578493</v>
      </c>
      <c r="F1126" s="559" t="s">
        <v>249</v>
      </c>
      <c r="G1126" s="559" t="s">
        <v>341</v>
      </c>
      <c r="H1126" s="445" t="s">
        <v>27</v>
      </c>
      <c r="I1126" s="445" t="s">
        <v>27</v>
      </c>
      <c r="J1126" s="445" t="s">
        <v>27</v>
      </c>
      <c r="K1126" s="557" t="s">
        <v>27</v>
      </c>
    </row>
    <row r="1127" spans="1:11">
      <c r="A1127" s="558" t="s">
        <v>227</v>
      </c>
      <c r="B1127" s="559" t="s">
        <v>121</v>
      </c>
      <c r="C1127" s="559">
        <v>2022065</v>
      </c>
      <c r="D1127" s="560">
        <v>41691</v>
      </c>
      <c r="E1127" s="561">
        <v>578493</v>
      </c>
      <c r="F1127" s="559" t="s">
        <v>249</v>
      </c>
      <c r="G1127" s="559" t="s">
        <v>341</v>
      </c>
      <c r="H1127" s="445" t="s">
        <v>27</v>
      </c>
      <c r="I1127" s="445" t="s">
        <v>27</v>
      </c>
      <c r="J1127" s="445" t="s">
        <v>27</v>
      </c>
      <c r="K1127" s="557" t="s">
        <v>27</v>
      </c>
    </row>
    <row r="1128" spans="1:11">
      <c r="A1128" s="558" t="s">
        <v>227</v>
      </c>
      <c r="B1128" s="559" t="s">
        <v>174</v>
      </c>
      <c r="C1128" s="559">
        <v>2022067</v>
      </c>
      <c r="D1128" s="560">
        <v>41691</v>
      </c>
      <c r="E1128" s="561">
        <v>578493</v>
      </c>
      <c r="F1128" s="559" t="s">
        <v>249</v>
      </c>
      <c r="G1128" s="559" t="s">
        <v>341</v>
      </c>
      <c r="H1128" s="445" t="s">
        <v>27</v>
      </c>
      <c r="I1128" s="445" t="s">
        <v>27</v>
      </c>
      <c r="J1128" s="445" t="s">
        <v>27</v>
      </c>
      <c r="K1128" s="557" t="s">
        <v>27</v>
      </c>
    </row>
    <row r="1129" spans="1:11" ht="26.25">
      <c r="A1129" s="558" t="s">
        <v>191</v>
      </c>
      <c r="B1129" s="559" t="s">
        <v>38</v>
      </c>
      <c r="C1129" s="559">
        <v>2022079</v>
      </c>
      <c r="D1129" s="560">
        <v>41691</v>
      </c>
      <c r="E1129" s="561">
        <v>305235</v>
      </c>
      <c r="F1129" s="559" t="s">
        <v>355</v>
      </c>
      <c r="G1129" s="559" t="s">
        <v>341</v>
      </c>
      <c r="H1129" s="445" t="s">
        <v>27</v>
      </c>
      <c r="I1129" s="445" t="s">
        <v>27</v>
      </c>
      <c r="J1129" s="445" t="s">
        <v>27</v>
      </c>
      <c r="K1129" s="557" t="s">
        <v>27</v>
      </c>
    </row>
    <row r="1130" spans="1:11" ht="26.25">
      <c r="A1130" s="558" t="s">
        <v>191</v>
      </c>
      <c r="B1130" s="559" t="s">
        <v>38</v>
      </c>
      <c r="C1130" s="559">
        <v>2022080</v>
      </c>
      <c r="D1130" s="560">
        <v>41691</v>
      </c>
      <c r="E1130" s="561">
        <v>305235</v>
      </c>
      <c r="F1130" s="559" t="s">
        <v>355</v>
      </c>
      <c r="G1130" s="559" t="s">
        <v>341</v>
      </c>
      <c r="H1130" s="445" t="s">
        <v>27</v>
      </c>
      <c r="I1130" s="445" t="s">
        <v>27</v>
      </c>
      <c r="J1130" s="445" t="s">
        <v>27</v>
      </c>
      <c r="K1130" s="557" t="s">
        <v>27</v>
      </c>
    </row>
    <row r="1131" spans="1:11">
      <c r="A1131" s="558" t="s">
        <v>227</v>
      </c>
      <c r="B1131" s="559" t="s">
        <v>174</v>
      </c>
      <c r="C1131" s="559">
        <v>2022092</v>
      </c>
      <c r="D1131" s="560">
        <v>41691</v>
      </c>
      <c r="E1131" s="561">
        <v>53295</v>
      </c>
      <c r="F1131" s="559" t="s">
        <v>356</v>
      </c>
      <c r="G1131" s="559" t="s">
        <v>341</v>
      </c>
      <c r="H1131" s="445" t="s">
        <v>27</v>
      </c>
      <c r="I1131" s="445" t="s">
        <v>27</v>
      </c>
      <c r="J1131" s="445" t="s">
        <v>27</v>
      </c>
      <c r="K1131" s="557" t="s">
        <v>27</v>
      </c>
    </row>
    <row r="1132" spans="1:11">
      <c r="A1132" s="558" t="s">
        <v>227</v>
      </c>
      <c r="B1132" s="559" t="s">
        <v>174</v>
      </c>
      <c r="C1132" s="559">
        <v>2022094</v>
      </c>
      <c r="D1132" s="560">
        <v>41691</v>
      </c>
      <c r="E1132" s="561">
        <v>53295</v>
      </c>
      <c r="F1132" s="559" t="s">
        <v>356</v>
      </c>
      <c r="G1132" s="559" t="s">
        <v>341</v>
      </c>
      <c r="H1132" s="445" t="s">
        <v>27</v>
      </c>
      <c r="I1132" s="445" t="s">
        <v>27</v>
      </c>
      <c r="J1132" s="445" t="s">
        <v>27</v>
      </c>
      <c r="K1132" s="557" t="s">
        <v>27</v>
      </c>
    </row>
    <row r="1133" spans="1:11">
      <c r="A1133" s="558" t="s">
        <v>227</v>
      </c>
      <c r="B1133" s="559" t="s">
        <v>174</v>
      </c>
      <c r="C1133" s="559">
        <v>2022095</v>
      </c>
      <c r="D1133" s="560">
        <v>41691</v>
      </c>
      <c r="E1133" s="561">
        <v>53295</v>
      </c>
      <c r="F1133" s="559" t="s">
        <v>356</v>
      </c>
      <c r="G1133" s="559" t="s">
        <v>341</v>
      </c>
      <c r="H1133" s="445" t="s">
        <v>27</v>
      </c>
      <c r="I1133" s="445" t="s">
        <v>27</v>
      </c>
      <c r="J1133" s="445" t="s">
        <v>27</v>
      </c>
      <c r="K1133" s="557" t="s">
        <v>27</v>
      </c>
    </row>
    <row r="1134" spans="1:11">
      <c r="A1134" s="558" t="s">
        <v>227</v>
      </c>
      <c r="B1134" s="559" t="s">
        <v>174</v>
      </c>
      <c r="C1134" s="559">
        <v>2022097</v>
      </c>
      <c r="D1134" s="560">
        <v>41691</v>
      </c>
      <c r="E1134" s="561">
        <v>53295</v>
      </c>
      <c r="F1134" s="559" t="s">
        <v>356</v>
      </c>
      <c r="G1134" s="559" t="s">
        <v>341</v>
      </c>
      <c r="H1134" s="445" t="s">
        <v>27</v>
      </c>
      <c r="I1134" s="445" t="s">
        <v>27</v>
      </c>
      <c r="J1134" s="445" t="s">
        <v>27</v>
      </c>
      <c r="K1134" s="557" t="s">
        <v>27</v>
      </c>
    </row>
    <row r="1135" spans="1:11">
      <c r="A1135" s="558" t="s">
        <v>45</v>
      </c>
      <c r="B1135" s="559" t="s">
        <v>38</v>
      </c>
      <c r="C1135" s="559">
        <v>2022152</v>
      </c>
      <c r="D1135" s="560">
        <v>41711</v>
      </c>
      <c r="E1135" s="561">
        <v>2375000</v>
      </c>
      <c r="F1135" s="559" t="s">
        <v>357</v>
      </c>
      <c r="G1135" s="559" t="s">
        <v>341</v>
      </c>
      <c r="H1135" s="445" t="s">
        <v>27</v>
      </c>
      <c r="I1135" s="445" t="s">
        <v>27</v>
      </c>
      <c r="J1135" s="445" t="s">
        <v>27</v>
      </c>
      <c r="K1135" s="557" t="s">
        <v>27</v>
      </c>
    </row>
    <row r="1136" spans="1:11" ht="39">
      <c r="A1136" s="558" t="s">
        <v>227</v>
      </c>
      <c r="B1136" s="559" t="s">
        <v>174</v>
      </c>
      <c r="C1136" s="559">
        <v>2022175</v>
      </c>
      <c r="D1136" s="560">
        <v>41752</v>
      </c>
      <c r="E1136" s="561">
        <v>597000</v>
      </c>
      <c r="F1136" s="559" t="s">
        <v>265</v>
      </c>
      <c r="G1136" s="559" t="s">
        <v>341</v>
      </c>
      <c r="H1136" s="445" t="s">
        <v>27</v>
      </c>
      <c r="I1136" s="445" t="s">
        <v>27</v>
      </c>
      <c r="J1136" s="445" t="s">
        <v>27</v>
      </c>
      <c r="K1136" s="557" t="s">
        <v>27</v>
      </c>
    </row>
    <row r="1137" spans="1:11" ht="39">
      <c r="A1137" s="558" t="s">
        <v>227</v>
      </c>
      <c r="B1137" s="559" t="s">
        <v>174</v>
      </c>
      <c r="C1137" s="559">
        <v>2022177</v>
      </c>
      <c r="D1137" s="560">
        <v>41752</v>
      </c>
      <c r="E1137" s="561">
        <v>597000</v>
      </c>
      <c r="F1137" s="559" t="s">
        <v>265</v>
      </c>
      <c r="G1137" s="559" t="s">
        <v>341</v>
      </c>
      <c r="H1137" s="445" t="s">
        <v>27</v>
      </c>
      <c r="I1137" s="445" t="s">
        <v>27</v>
      </c>
      <c r="J1137" s="445" t="s">
        <v>27</v>
      </c>
      <c r="K1137" s="557" t="s">
        <v>27</v>
      </c>
    </row>
    <row r="1138" spans="1:11" ht="39">
      <c r="A1138" s="558" t="s">
        <v>227</v>
      </c>
      <c r="B1138" s="559" t="s">
        <v>174</v>
      </c>
      <c r="C1138" s="559">
        <v>2022178</v>
      </c>
      <c r="D1138" s="560">
        <v>41752</v>
      </c>
      <c r="E1138" s="561">
        <v>597000</v>
      </c>
      <c r="F1138" s="559" t="s">
        <v>265</v>
      </c>
      <c r="G1138" s="559" t="s">
        <v>341</v>
      </c>
      <c r="H1138" s="445" t="s">
        <v>27</v>
      </c>
      <c r="I1138" s="445" t="s">
        <v>27</v>
      </c>
      <c r="J1138" s="445" t="s">
        <v>27</v>
      </c>
      <c r="K1138" s="557" t="s">
        <v>27</v>
      </c>
    </row>
    <row r="1139" spans="1:11" ht="39">
      <c r="A1139" s="558" t="s">
        <v>227</v>
      </c>
      <c r="B1139" s="559" t="s">
        <v>174</v>
      </c>
      <c r="C1139" s="559">
        <v>2022180</v>
      </c>
      <c r="D1139" s="560">
        <v>41752</v>
      </c>
      <c r="E1139" s="561">
        <v>597000</v>
      </c>
      <c r="F1139" s="559" t="s">
        <v>265</v>
      </c>
      <c r="G1139" s="559" t="s">
        <v>341</v>
      </c>
      <c r="H1139" s="445" t="s">
        <v>27</v>
      </c>
      <c r="I1139" s="445" t="s">
        <v>27</v>
      </c>
      <c r="J1139" s="445" t="s">
        <v>27</v>
      </c>
      <c r="K1139" s="557" t="s">
        <v>27</v>
      </c>
    </row>
    <row r="1140" spans="1:11" ht="39">
      <c r="A1140" s="558" t="s">
        <v>227</v>
      </c>
      <c r="B1140" s="559" t="s">
        <v>174</v>
      </c>
      <c r="C1140" s="559">
        <v>2022181</v>
      </c>
      <c r="D1140" s="560">
        <v>41786</v>
      </c>
      <c r="E1140" s="561">
        <v>597000</v>
      </c>
      <c r="F1140" s="559" t="s">
        <v>265</v>
      </c>
      <c r="G1140" s="559" t="s">
        <v>341</v>
      </c>
      <c r="H1140" s="445" t="s">
        <v>27</v>
      </c>
      <c r="I1140" s="445" t="s">
        <v>27</v>
      </c>
      <c r="J1140" s="445" t="s">
        <v>27</v>
      </c>
      <c r="K1140" s="557" t="s">
        <v>27</v>
      </c>
    </row>
    <row r="1141" spans="1:11">
      <c r="A1141" s="558" t="s">
        <v>227</v>
      </c>
      <c r="B1141" s="559" t="s">
        <v>174</v>
      </c>
      <c r="C1141" s="559">
        <v>2023021</v>
      </c>
      <c r="D1141" s="560">
        <v>42025</v>
      </c>
      <c r="E1141" s="561">
        <v>718990</v>
      </c>
      <c r="F1141" s="559" t="s">
        <v>241</v>
      </c>
      <c r="G1141" s="559" t="s">
        <v>341</v>
      </c>
      <c r="H1141" s="445" t="s">
        <v>27</v>
      </c>
      <c r="I1141" s="445" t="s">
        <v>27</v>
      </c>
      <c r="J1141" s="445" t="s">
        <v>27</v>
      </c>
      <c r="K1141" s="557" t="s">
        <v>27</v>
      </c>
    </row>
    <row r="1142" spans="1:11">
      <c r="A1142" s="558" t="s">
        <v>227</v>
      </c>
      <c r="B1142" s="559" t="s">
        <v>174</v>
      </c>
      <c r="C1142" s="559">
        <v>2023022</v>
      </c>
      <c r="D1142" s="560">
        <v>42025</v>
      </c>
      <c r="E1142" s="561">
        <v>718990</v>
      </c>
      <c r="F1142" s="559" t="s">
        <v>241</v>
      </c>
      <c r="G1142" s="559" t="s">
        <v>341</v>
      </c>
      <c r="H1142" s="445" t="s">
        <v>27</v>
      </c>
      <c r="I1142" s="445" t="s">
        <v>27</v>
      </c>
      <c r="J1142" s="445" t="s">
        <v>27</v>
      </c>
      <c r="K1142" s="557" t="s">
        <v>27</v>
      </c>
    </row>
    <row r="1143" spans="1:11" ht="26.25">
      <c r="A1143" s="558" t="s">
        <v>191</v>
      </c>
      <c r="B1143" s="559" t="s">
        <v>174</v>
      </c>
      <c r="C1143" s="559">
        <v>2023099</v>
      </c>
      <c r="D1143" s="560">
        <v>42054</v>
      </c>
      <c r="E1143" s="561">
        <v>2970000</v>
      </c>
      <c r="F1143" s="559" t="s">
        <v>218</v>
      </c>
      <c r="G1143" s="559" t="s">
        <v>341</v>
      </c>
      <c r="H1143" s="445" t="s">
        <v>27</v>
      </c>
      <c r="I1143" s="445" t="s">
        <v>27</v>
      </c>
      <c r="J1143" s="445" t="s">
        <v>27</v>
      </c>
      <c r="K1143" s="557" t="s">
        <v>27</v>
      </c>
    </row>
    <row r="1144" spans="1:11" ht="39">
      <c r="A1144" s="558" t="s">
        <v>227</v>
      </c>
      <c r="B1144" s="559" t="s">
        <v>174</v>
      </c>
      <c r="C1144" s="559">
        <v>2023241</v>
      </c>
      <c r="D1144" s="560">
        <v>42083</v>
      </c>
      <c r="E1144" s="561">
        <v>162400</v>
      </c>
      <c r="F1144" s="559" t="s">
        <v>358</v>
      </c>
      <c r="G1144" s="559" t="s">
        <v>341</v>
      </c>
      <c r="H1144" s="445" t="s">
        <v>27</v>
      </c>
      <c r="I1144" s="445" t="s">
        <v>27</v>
      </c>
      <c r="J1144" s="445" t="s">
        <v>27</v>
      </c>
      <c r="K1144" s="557" t="s">
        <v>27</v>
      </c>
    </row>
    <row r="1145" spans="1:11">
      <c r="A1145" s="558" t="s">
        <v>227</v>
      </c>
      <c r="B1145" s="559" t="s">
        <v>174</v>
      </c>
      <c r="C1145" s="559">
        <v>2023288</v>
      </c>
      <c r="D1145" s="560">
        <v>42129</v>
      </c>
      <c r="E1145" s="561">
        <v>718990</v>
      </c>
      <c r="F1145" s="559" t="s">
        <v>241</v>
      </c>
      <c r="G1145" s="559" t="s">
        <v>341</v>
      </c>
      <c r="H1145" s="445" t="s">
        <v>27</v>
      </c>
      <c r="I1145" s="445" t="s">
        <v>27</v>
      </c>
      <c r="J1145" s="445" t="s">
        <v>27</v>
      </c>
      <c r="K1145" s="557" t="s">
        <v>27</v>
      </c>
    </row>
    <row r="1146" spans="1:11">
      <c r="A1146" s="558" t="s">
        <v>227</v>
      </c>
      <c r="B1146" s="559" t="s">
        <v>174</v>
      </c>
      <c r="C1146" s="559">
        <v>2023289</v>
      </c>
      <c r="D1146" s="560">
        <v>42129</v>
      </c>
      <c r="E1146" s="561">
        <v>718990</v>
      </c>
      <c r="F1146" s="559" t="s">
        <v>241</v>
      </c>
      <c r="G1146" s="559" t="s">
        <v>341</v>
      </c>
      <c r="H1146" s="445" t="s">
        <v>27</v>
      </c>
      <c r="I1146" s="445" t="s">
        <v>27</v>
      </c>
      <c r="J1146" s="445" t="s">
        <v>27</v>
      </c>
      <c r="K1146" s="557" t="s">
        <v>27</v>
      </c>
    </row>
    <row r="1147" spans="1:11">
      <c r="A1147" s="558" t="s">
        <v>227</v>
      </c>
      <c r="B1147" s="559" t="s">
        <v>174</v>
      </c>
      <c r="C1147" s="559">
        <v>2023290</v>
      </c>
      <c r="D1147" s="560">
        <v>42129</v>
      </c>
      <c r="E1147" s="561">
        <v>718990</v>
      </c>
      <c r="F1147" s="559" t="s">
        <v>241</v>
      </c>
      <c r="G1147" s="559" t="s">
        <v>341</v>
      </c>
      <c r="H1147" s="445" t="s">
        <v>27</v>
      </c>
      <c r="I1147" s="445" t="s">
        <v>27</v>
      </c>
      <c r="J1147" s="445" t="s">
        <v>27</v>
      </c>
      <c r="K1147" s="557" t="s">
        <v>27</v>
      </c>
    </row>
    <row r="1148" spans="1:11" ht="26.25">
      <c r="A1148" s="558" t="s">
        <v>227</v>
      </c>
      <c r="B1148" s="559" t="s">
        <v>174</v>
      </c>
      <c r="C1148" s="559">
        <v>2023316</v>
      </c>
      <c r="D1148" s="560">
        <v>42129</v>
      </c>
      <c r="E1148" s="561">
        <v>1387644</v>
      </c>
      <c r="F1148" s="559" t="s">
        <v>311</v>
      </c>
      <c r="G1148" s="559" t="s">
        <v>341</v>
      </c>
      <c r="H1148" s="445" t="s">
        <v>27</v>
      </c>
      <c r="I1148" s="445" t="s">
        <v>27</v>
      </c>
      <c r="J1148" s="445" t="s">
        <v>27</v>
      </c>
      <c r="K1148" s="557" t="s">
        <v>27</v>
      </c>
    </row>
    <row r="1149" spans="1:11">
      <c r="A1149" s="558" t="s">
        <v>227</v>
      </c>
      <c r="B1149" s="559" t="s">
        <v>174</v>
      </c>
      <c r="C1149" s="559">
        <v>2023328</v>
      </c>
      <c r="D1149" s="560">
        <v>42129</v>
      </c>
      <c r="E1149" s="561">
        <v>427013</v>
      </c>
      <c r="F1149" s="559" t="s">
        <v>249</v>
      </c>
      <c r="G1149" s="559" t="s">
        <v>341</v>
      </c>
      <c r="H1149" s="445" t="s">
        <v>27</v>
      </c>
      <c r="I1149" s="445" t="s">
        <v>27</v>
      </c>
      <c r="J1149" s="445" t="s">
        <v>27</v>
      </c>
      <c r="K1149" s="557" t="s">
        <v>27</v>
      </c>
    </row>
    <row r="1150" spans="1:11">
      <c r="A1150" s="558" t="s">
        <v>227</v>
      </c>
      <c r="B1150" s="559" t="s">
        <v>174</v>
      </c>
      <c r="C1150" s="559">
        <v>2023329</v>
      </c>
      <c r="D1150" s="560">
        <v>42129</v>
      </c>
      <c r="E1150" s="561">
        <v>427013</v>
      </c>
      <c r="F1150" s="559" t="s">
        <v>249</v>
      </c>
      <c r="G1150" s="559" t="s">
        <v>341</v>
      </c>
      <c r="H1150" s="445" t="s">
        <v>27</v>
      </c>
      <c r="I1150" s="445" t="s">
        <v>27</v>
      </c>
      <c r="J1150" s="445" t="s">
        <v>27</v>
      </c>
      <c r="K1150" s="557" t="s">
        <v>27</v>
      </c>
    </row>
    <row r="1151" spans="1:11">
      <c r="A1151" s="558" t="s">
        <v>227</v>
      </c>
      <c r="B1151" s="559" t="s">
        <v>174</v>
      </c>
      <c r="C1151" s="559">
        <v>2023333</v>
      </c>
      <c r="D1151" s="560">
        <v>42129</v>
      </c>
      <c r="E1151" s="561">
        <v>427013</v>
      </c>
      <c r="F1151" s="559" t="s">
        <v>249</v>
      </c>
      <c r="G1151" s="559" t="s">
        <v>341</v>
      </c>
      <c r="H1151" s="445" t="s">
        <v>27</v>
      </c>
      <c r="I1151" s="445" t="s">
        <v>27</v>
      </c>
      <c r="J1151" s="445" t="s">
        <v>27</v>
      </c>
      <c r="K1151" s="557" t="s">
        <v>27</v>
      </c>
    </row>
    <row r="1152" spans="1:11">
      <c r="A1152" s="558" t="s">
        <v>227</v>
      </c>
      <c r="B1152" s="559" t="s">
        <v>174</v>
      </c>
      <c r="C1152" s="559">
        <v>2023334</v>
      </c>
      <c r="D1152" s="560">
        <v>42129</v>
      </c>
      <c r="E1152" s="561">
        <v>427013</v>
      </c>
      <c r="F1152" s="559" t="s">
        <v>249</v>
      </c>
      <c r="G1152" s="559" t="s">
        <v>341</v>
      </c>
      <c r="H1152" s="445" t="s">
        <v>27</v>
      </c>
      <c r="I1152" s="445" t="s">
        <v>27</v>
      </c>
      <c r="J1152" s="445" t="s">
        <v>27</v>
      </c>
      <c r="K1152" s="557" t="s">
        <v>27</v>
      </c>
    </row>
    <row r="1153" spans="1:11">
      <c r="A1153" s="558" t="s">
        <v>227</v>
      </c>
      <c r="B1153" s="559" t="s">
        <v>174</v>
      </c>
      <c r="C1153" s="559">
        <v>2023335</v>
      </c>
      <c r="D1153" s="560">
        <v>42129</v>
      </c>
      <c r="E1153" s="561">
        <v>427013</v>
      </c>
      <c r="F1153" s="559" t="s">
        <v>249</v>
      </c>
      <c r="G1153" s="559" t="s">
        <v>341</v>
      </c>
      <c r="H1153" s="445" t="s">
        <v>27</v>
      </c>
      <c r="I1153" s="445" t="s">
        <v>27</v>
      </c>
      <c r="J1153" s="445" t="s">
        <v>27</v>
      </c>
      <c r="K1153" s="557" t="s">
        <v>27</v>
      </c>
    </row>
    <row r="1154" spans="1:11">
      <c r="A1154" s="558" t="s">
        <v>227</v>
      </c>
      <c r="B1154" s="559" t="s">
        <v>174</v>
      </c>
      <c r="C1154" s="559">
        <v>2023340</v>
      </c>
      <c r="D1154" s="560">
        <v>42129</v>
      </c>
      <c r="E1154" s="561">
        <v>427013</v>
      </c>
      <c r="F1154" s="559" t="s">
        <v>249</v>
      </c>
      <c r="G1154" s="559" t="s">
        <v>341</v>
      </c>
      <c r="H1154" s="445" t="s">
        <v>27</v>
      </c>
      <c r="I1154" s="445" t="s">
        <v>27</v>
      </c>
      <c r="J1154" s="445" t="s">
        <v>27</v>
      </c>
      <c r="K1154" s="557" t="s">
        <v>27</v>
      </c>
    </row>
    <row r="1155" spans="1:11">
      <c r="A1155" s="558" t="s">
        <v>227</v>
      </c>
      <c r="B1155" s="559" t="s">
        <v>174</v>
      </c>
      <c r="C1155" s="559">
        <v>2023343</v>
      </c>
      <c r="D1155" s="560">
        <v>42129</v>
      </c>
      <c r="E1155" s="561">
        <v>427013</v>
      </c>
      <c r="F1155" s="559" t="s">
        <v>249</v>
      </c>
      <c r="G1155" s="559" t="s">
        <v>341</v>
      </c>
      <c r="H1155" s="445" t="s">
        <v>27</v>
      </c>
      <c r="I1155" s="445" t="s">
        <v>27</v>
      </c>
      <c r="J1155" s="445" t="s">
        <v>27</v>
      </c>
      <c r="K1155" s="557" t="s">
        <v>27</v>
      </c>
    </row>
    <row r="1156" spans="1:11">
      <c r="A1156" s="558" t="s">
        <v>227</v>
      </c>
      <c r="B1156" s="559" t="s">
        <v>174</v>
      </c>
      <c r="C1156" s="559">
        <v>2023344</v>
      </c>
      <c r="D1156" s="560">
        <v>42129</v>
      </c>
      <c r="E1156" s="561">
        <v>427013</v>
      </c>
      <c r="F1156" s="559" t="s">
        <v>249</v>
      </c>
      <c r="G1156" s="559" t="s">
        <v>341</v>
      </c>
      <c r="H1156" s="445" t="s">
        <v>27</v>
      </c>
      <c r="I1156" s="445" t="s">
        <v>27</v>
      </c>
      <c r="J1156" s="445" t="s">
        <v>27</v>
      </c>
      <c r="K1156" s="557" t="s">
        <v>27</v>
      </c>
    </row>
    <row r="1157" spans="1:11">
      <c r="A1157" s="558" t="s">
        <v>227</v>
      </c>
      <c r="B1157" s="559" t="s">
        <v>38</v>
      </c>
      <c r="C1157" s="559">
        <v>2023347</v>
      </c>
      <c r="D1157" s="560">
        <v>42129</v>
      </c>
      <c r="E1157" s="561">
        <v>427013</v>
      </c>
      <c r="F1157" s="559" t="s">
        <v>249</v>
      </c>
      <c r="G1157" s="559" t="s">
        <v>341</v>
      </c>
      <c r="H1157" s="445" t="s">
        <v>27</v>
      </c>
      <c r="I1157" s="445" t="s">
        <v>27</v>
      </c>
      <c r="J1157" s="445" t="s">
        <v>27</v>
      </c>
      <c r="K1157" s="557" t="s">
        <v>27</v>
      </c>
    </row>
    <row r="1158" spans="1:11">
      <c r="A1158" s="558" t="s">
        <v>227</v>
      </c>
      <c r="B1158" s="559" t="s">
        <v>174</v>
      </c>
      <c r="C1158" s="559">
        <v>2023361</v>
      </c>
      <c r="D1158" s="560">
        <v>42129</v>
      </c>
      <c r="E1158" s="561">
        <v>804000</v>
      </c>
      <c r="F1158" s="559" t="s">
        <v>263</v>
      </c>
      <c r="G1158" s="559" t="s">
        <v>341</v>
      </c>
      <c r="H1158" s="445" t="s">
        <v>27</v>
      </c>
      <c r="I1158" s="445" t="s">
        <v>27</v>
      </c>
      <c r="J1158" s="445" t="s">
        <v>27</v>
      </c>
      <c r="K1158" s="557" t="s">
        <v>27</v>
      </c>
    </row>
    <row r="1159" spans="1:11">
      <c r="A1159" s="558" t="s">
        <v>105</v>
      </c>
      <c r="B1159" s="559" t="s">
        <v>174</v>
      </c>
      <c r="C1159" s="559">
        <v>2023376</v>
      </c>
      <c r="D1159" s="560">
        <v>42129</v>
      </c>
      <c r="E1159" s="561">
        <v>1008800</v>
      </c>
      <c r="F1159" s="559" t="s">
        <v>108</v>
      </c>
      <c r="G1159" s="559" t="s">
        <v>341</v>
      </c>
      <c r="H1159" s="445" t="s">
        <v>27</v>
      </c>
      <c r="I1159" s="445" t="s">
        <v>27</v>
      </c>
      <c r="J1159" s="445" t="s">
        <v>27</v>
      </c>
      <c r="K1159" s="557" t="s">
        <v>27</v>
      </c>
    </row>
    <row r="1160" spans="1:11">
      <c r="A1160" s="558" t="s">
        <v>105</v>
      </c>
      <c r="B1160" s="559" t="s">
        <v>174</v>
      </c>
      <c r="C1160" s="559">
        <v>2023377</v>
      </c>
      <c r="D1160" s="560">
        <v>42129</v>
      </c>
      <c r="E1160" s="561">
        <v>1008800</v>
      </c>
      <c r="F1160" s="559" t="s">
        <v>108</v>
      </c>
      <c r="G1160" s="559" t="s">
        <v>341</v>
      </c>
      <c r="H1160" s="445" t="s">
        <v>27</v>
      </c>
      <c r="I1160" s="445" t="s">
        <v>27</v>
      </c>
      <c r="J1160" s="445" t="s">
        <v>27</v>
      </c>
      <c r="K1160" s="557" t="s">
        <v>27</v>
      </c>
    </row>
    <row r="1161" spans="1:11">
      <c r="A1161" s="558" t="s">
        <v>105</v>
      </c>
      <c r="B1161" s="559" t="s">
        <v>174</v>
      </c>
      <c r="C1161" s="559">
        <v>2023392</v>
      </c>
      <c r="D1161" s="560">
        <v>42221</v>
      </c>
      <c r="E1161" s="561">
        <v>92800</v>
      </c>
      <c r="F1161" s="559" t="s">
        <v>343</v>
      </c>
      <c r="G1161" s="559" t="s">
        <v>341</v>
      </c>
      <c r="H1161" s="445" t="s">
        <v>27</v>
      </c>
      <c r="I1161" s="445" t="s">
        <v>27</v>
      </c>
      <c r="J1161" s="445" t="s">
        <v>27</v>
      </c>
      <c r="K1161" s="557" t="s">
        <v>27</v>
      </c>
    </row>
    <row r="1162" spans="1:11">
      <c r="A1162" s="558" t="s">
        <v>105</v>
      </c>
      <c r="B1162" s="559" t="s">
        <v>174</v>
      </c>
      <c r="C1162" s="559">
        <v>2023393</v>
      </c>
      <c r="D1162" s="560">
        <v>42221</v>
      </c>
      <c r="E1162" s="561">
        <v>92800</v>
      </c>
      <c r="F1162" s="559" t="s">
        <v>343</v>
      </c>
      <c r="G1162" s="559" t="s">
        <v>341</v>
      </c>
      <c r="H1162" s="445" t="s">
        <v>27</v>
      </c>
      <c r="I1162" s="445" t="s">
        <v>27</v>
      </c>
      <c r="J1162" s="445" t="s">
        <v>27</v>
      </c>
      <c r="K1162" s="557" t="s">
        <v>27</v>
      </c>
    </row>
    <row r="1163" spans="1:11">
      <c r="A1163" s="558" t="s">
        <v>227</v>
      </c>
      <c r="B1163" s="559" t="s">
        <v>174</v>
      </c>
      <c r="C1163" s="559">
        <v>2023463</v>
      </c>
      <c r="D1163" s="560">
        <v>42235</v>
      </c>
      <c r="E1163" s="561">
        <v>1082007</v>
      </c>
      <c r="F1163" s="559" t="s">
        <v>277</v>
      </c>
      <c r="G1163" s="559" t="s">
        <v>341</v>
      </c>
      <c r="H1163" s="445" t="s">
        <v>27</v>
      </c>
      <c r="I1163" s="445" t="s">
        <v>27</v>
      </c>
      <c r="J1163" s="445" t="s">
        <v>27</v>
      </c>
      <c r="K1163" s="557" t="s">
        <v>27</v>
      </c>
    </row>
    <row r="1164" spans="1:11">
      <c r="A1164" s="558" t="s">
        <v>227</v>
      </c>
      <c r="B1164" s="559" t="s">
        <v>174</v>
      </c>
      <c r="C1164" s="559">
        <v>2023464</v>
      </c>
      <c r="D1164" s="560">
        <v>42235</v>
      </c>
      <c r="E1164" s="561">
        <v>1082007</v>
      </c>
      <c r="F1164" s="559" t="s">
        <v>277</v>
      </c>
      <c r="G1164" s="559" t="s">
        <v>341</v>
      </c>
      <c r="H1164" s="445" t="s">
        <v>27</v>
      </c>
      <c r="I1164" s="445" t="s">
        <v>27</v>
      </c>
      <c r="J1164" s="445" t="s">
        <v>27</v>
      </c>
      <c r="K1164" s="557" t="s">
        <v>27</v>
      </c>
    </row>
    <row r="1165" spans="1:11">
      <c r="A1165" s="558" t="s">
        <v>227</v>
      </c>
      <c r="B1165" s="559" t="s">
        <v>174</v>
      </c>
      <c r="C1165" s="559">
        <v>2023496</v>
      </c>
      <c r="D1165" s="560">
        <v>42235</v>
      </c>
      <c r="E1165" s="561">
        <v>562416</v>
      </c>
      <c r="F1165" s="559" t="s">
        <v>277</v>
      </c>
      <c r="G1165" s="559" t="s">
        <v>341</v>
      </c>
      <c r="H1165" s="445" t="s">
        <v>27</v>
      </c>
      <c r="I1165" s="445" t="s">
        <v>27</v>
      </c>
      <c r="J1165" s="445" t="s">
        <v>27</v>
      </c>
      <c r="K1165" s="557" t="s">
        <v>27</v>
      </c>
    </row>
    <row r="1166" spans="1:11">
      <c r="A1166" s="558" t="s">
        <v>227</v>
      </c>
      <c r="B1166" s="559" t="s">
        <v>174</v>
      </c>
      <c r="C1166" s="559">
        <v>2023497</v>
      </c>
      <c r="D1166" s="560">
        <v>42235</v>
      </c>
      <c r="E1166" s="561">
        <v>562416</v>
      </c>
      <c r="F1166" s="559" t="s">
        <v>277</v>
      </c>
      <c r="G1166" s="559" t="s">
        <v>341</v>
      </c>
      <c r="H1166" s="445" t="s">
        <v>27</v>
      </c>
      <c r="I1166" s="445" t="s">
        <v>27</v>
      </c>
      <c r="J1166" s="445" t="s">
        <v>27</v>
      </c>
      <c r="K1166" s="557" t="s">
        <v>27</v>
      </c>
    </row>
    <row r="1167" spans="1:11">
      <c r="A1167" s="558" t="s">
        <v>227</v>
      </c>
      <c r="B1167" s="559" t="s">
        <v>174</v>
      </c>
      <c r="C1167" s="559">
        <v>2023498</v>
      </c>
      <c r="D1167" s="560">
        <v>42235</v>
      </c>
      <c r="E1167" s="561">
        <v>562416</v>
      </c>
      <c r="F1167" s="559" t="s">
        <v>277</v>
      </c>
      <c r="G1167" s="559" t="s">
        <v>341</v>
      </c>
      <c r="H1167" s="445" t="s">
        <v>27</v>
      </c>
      <c r="I1167" s="445" t="s">
        <v>27</v>
      </c>
      <c r="J1167" s="445" t="s">
        <v>27</v>
      </c>
      <c r="K1167" s="557" t="s">
        <v>27</v>
      </c>
    </row>
    <row r="1168" spans="1:11">
      <c r="A1168" s="558" t="s">
        <v>227</v>
      </c>
      <c r="B1168" s="559" t="s">
        <v>174</v>
      </c>
      <c r="C1168" s="559">
        <v>2023499</v>
      </c>
      <c r="D1168" s="560">
        <v>42235</v>
      </c>
      <c r="E1168" s="561">
        <v>562416</v>
      </c>
      <c r="F1168" s="559" t="s">
        <v>277</v>
      </c>
      <c r="G1168" s="559" t="s">
        <v>341</v>
      </c>
      <c r="H1168" s="445" t="s">
        <v>27</v>
      </c>
      <c r="I1168" s="445" t="s">
        <v>27</v>
      </c>
      <c r="J1168" s="445" t="s">
        <v>27</v>
      </c>
      <c r="K1168" s="557" t="s">
        <v>27</v>
      </c>
    </row>
    <row r="1169" spans="1:11">
      <c r="A1169" s="558" t="s">
        <v>227</v>
      </c>
      <c r="B1169" s="559" t="s">
        <v>174</v>
      </c>
      <c r="C1169" s="559">
        <v>2023500</v>
      </c>
      <c r="D1169" s="560">
        <v>42235</v>
      </c>
      <c r="E1169" s="561">
        <v>562416</v>
      </c>
      <c r="F1169" s="559" t="s">
        <v>277</v>
      </c>
      <c r="G1169" s="559" t="s">
        <v>341</v>
      </c>
      <c r="H1169" s="445" t="s">
        <v>27</v>
      </c>
      <c r="I1169" s="445" t="s">
        <v>27</v>
      </c>
      <c r="J1169" s="445" t="s">
        <v>27</v>
      </c>
      <c r="K1169" s="557" t="s">
        <v>27</v>
      </c>
    </row>
    <row r="1170" spans="1:11">
      <c r="A1170" s="558" t="s">
        <v>227</v>
      </c>
      <c r="B1170" s="559" t="s">
        <v>174</v>
      </c>
      <c r="C1170" s="559">
        <v>2023502</v>
      </c>
      <c r="D1170" s="560">
        <v>42235</v>
      </c>
      <c r="E1170" s="561">
        <v>562416</v>
      </c>
      <c r="F1170" s="559" t="s">
        <v>277</v>
      </c>
      <c r="G1170" s="559" t="s">
        <v>341</v>
      </c>
      <c r="H1170" s="445" t="s">
        <v>27</v>
      </c>
      <c r="I1170" s="445" t="s">
        <v>27</v>
      </c>
      <c r="J1170" s="445" t="s">
        <v>27</v>
      </c>
      <c r="K1170" s="557" t="s">
        <v>27</v>
      </c>
    </row>
    <row r="1171" spans="1:11">
      <c r="A1171" s="558" t="s">
        <v>227</v>
      </c>
      <c r="B1171" s="559" t="s">
        <v>163</v>
      </c>
      <c r="C1171" s="559">
        <v>2023503</v>
      </c>
      <c r="D1171" s="560">
        <v>42235</v>
      </c>
      <c r="E1171" s="561">
        <v>356853</v>
      </c>
      <c r="F1171" s="559" t="s">
        <v>238</v>
      </c>
      <c r="G1171" s="559" t="s">
        <v>341</v>
      </c>
      <c r="H1171" s="445" t="s">
        <v>27</v>
      </c>
      <c r="I1171" s="445" t="s">
        <v>27</v>
      </c>
      <c r="J1171" s="445" t="s">
        <v>27</v>
      </c>
      <c r="K1171" s="557" t="s">
        <v>27</v>
      </c>
    </row>
    <row r="1172" spans="1:11" ht="26.25">
      <c r="A1172" s="558" t="s">
        <v>191</v>
      </c>
      <c r="B1172" s="559" t="s">
        <v>174</v>
      </c>
      <c r="C1172" s="559">
        <v>2023571</v>
      </c>
      <c r="D1172" s="560">
        <v>42369</v>
      </c>
      <c r="E1172" s="561">
        <v>658281</v>
      </c>
      <c r="F1172" s="559" t="s">
        <v>207</v>
      </c>
      <c r="G1172" s="559" t="s">
        <v>341</v>
      </c>
      <c r="H1172" s="445" t="s">
        <v>27</v>
      </c>
      <c r="I1172" s="445" t="s">
        <v>27</v>
      </c>
      <c r="J1172" s="445" t="s">
        <v>27</v>
      </c>
      <c r="K1172" s="557" t="s">
        <v>27</v>
      </c>
    </row>
    <row r="1173" spans="1:11" ht="26.25">
      <c r="A1173" s="558" t="s">
        <v>191</v>
      </c>
      <c r="B1173" s="559" t="s">
        <v>174</v>
      </c>
      <c r="C1173" s="559">
        <v>2023572</v>
      </c>
      <c r="D1173" s="560">
        <v>42369</v>
      </c>
      <c r="E1173" s="561">
        <v>603200</v>
      </c>
      <c r="F1173" s="559" t="s">
        <v>207</v>
      </c>
      <c r="G1173" s="559" t="s">
        <v>341</v>
      </c>
      <c r="H1173" s="445" t="s">
        <v>27</v>
      </c>
      <c r="I1173" s="445" t="s">
        <v>27</v>
      </c>
      <c r="J1173" s="445" t="s">
        <v>27</v>
      </c>
      <c r="K1173" s="557" t="s">
        <v>27</v>
      </c>
    </row>
    <row r="1174" spans="1:11" ht="26.25">
      <c r="A1174" s="558" t="s">
        <v>191</v>
      </c>
      <c r="B1174" s="559" t="s">
        <v>174</v>
      </c>
      <c r="C1174" s="559">
        <v>2023573</v>
      </c>
      <c r="D1174" s="560">
        <v>42369</v>
      </c>
      <c r="E1174" s="561">
        <v>603200</v>
      </c>
      <c r="F1174" s="559" t="s">
        <v>207</v>
      </c>
      <c r="G1174" s="559" t="s">
        <v>341</v>
      </c>
      <c r="H1174" s="445" t="s">
        <v>27</v>
      </c>
      <c r="I1174" s="445" t="s">
        <v>27</v>
      </c>
      <c r="J1174" s="445" t="s">
        <v>27</v>
      </c>
      <c r="K1174" s="557" t="s">
        <v>27</v>
      </c>
    </row>
    <row r="1175" spans="1:11" ht="26.25">
      <c r="A1175" s="558" t="s">
        <v>191</v>
      </c>
      <c r="B1175" s="559" t="s">
        <v>174</v>
      </c>
      <c r="C1175" s="559">
        <v>2023574</v>
      </c>
      <c r="D1175" s="560">
        <v>42369</v>
      </c>
      <c r="E1175" s="561">
        <v>689655</v>
      </c>
      <c r="F1175" s="559" t="s">
        <v>218</v>
      </c>
      <c r="G1175" s="559" t="s">
        <v>341</v>
      </c>
      <c r="H1175" s="445" t="s">
        <v>27</v>
      </c>
      <c r="I1175" s="445" t="s">
        <v>27</v>
      </c>
      <c r="J1175" s="445" t="s">
        <v>27</v>
      </c>
      <c r="K1175" s="557" t="s">
        <v>27</v>
      </c>
    </row>
    <row r="1176" spans="1:11" ht="26.25">
      <c r="A1176" s="558" t="s">
        <v>191</v>
      </c>
      <c r="B1176" s="559" t="s">
        <v>174</v>
      </c>
      <c r="C1176" s="559">
        <v>2023575</v>
      </c>
      <c r="D1176" s="560">
        <v>42369</v>
      </c>
      <c r="E1176" s="561">
        <v>699000</v>
      </c>
      <c r="F1176" s="559" t="s">
        <v>218</v>
      </c>
      <c r="G1176" s="559" t="s">
        <v>341</v>
      </c>
      <c r="H1176" s="445" t="s">
        <v>27</v>
      </c>
      <c r="I1176" s="445" t="s">
        <v>27</v>
      </c>
      <c r="J1176" s="445" t="s">
        <v>27</v>
      </c>
      <c r="K1176" s="557" t="s">
        <v>27</v>
      </c>
    </row>
    <row r="1177" spans="1:11">
      <c r="A1177" s="558" t="s">
        <v>227</v>
      </c>
      <c r="B1177" s="559" t="s">
        <v>174</v>
      </c>
      <c r="C1177" s="559">
        <v>2023541</v>
      </c>
      <c r="D1177" s="560">
        <v>42369</v>
      </c>
      <c r="E1177" s="561">
        <v>580000</v>
      </c>
      <c r="F1177" s="559" t="s">
        <v>238</v>
      </c>
      <c r="G1177" s="559" t="s">
        <v>341</v>
      </c>
      <c r="H1177" s="445" t="s">
        <v>27</v>
      </c>
      <c r="I1177" s="445" t="s">
        <v>27</v>
      </c>
      <c r="J1177" s="445" t="s">
        <v>27</v>
      </c>
      <c r="K1177" s="557" t="s">
        <v>27</v>
      </c>
    </row>
    <row r="1178" spans="1:11">
      <c r="A1178" s="558" t="s">
        <v>227</v>
      </c>
      <c r="B1178" s="559" t="s">
        <v>174</v>
      </c>
      <c r="C1178" s="559">
        <v>2023548</v>
      </c>
      <c r="D1178" s="560">
        <v>42369</v>
      </c>
      <c r="E1178" s="561">
        <v>300000</v>
      </c>
      <c r="F1178" s="559" t="s">
        <v>249</v>
      </c>
      <c r="G1178" s="559" t="s">
        <v>341</v>
      </c>
      <c r="H1178" s="445" t="s">
        <v>27</v>
      </c>
      <c r="I1178" s="445" t="s">
        <v>27</v>
      </c>
      <c r="J1178" s="445" t="s">
        <v>27</v>
      </c>
      <c r="K1178" s="557" t="s">
        <v>27</v>
      </c>
    </row>
    <row r="1179" spans="1:11">
      <c r="A1179" s="558" t="s">
        <v>227</v>
      </c>
      <c r="B1179" s="559" t="s">
        <v>174</v>
      </c>
      <c r="C1179" s="559">
        <v>2023554</v>
      </c>
      <c r="D1179" s="560">
        <v>42369</v>
      </c>
      <c r="E1179" s="561">
        <v>300000</v>
      </c>
      <c r="F1179" s="559" t="s">
        <v>249</v>
      </c>
      <c r="G1179" s="559" t="s">
        <v>341</v>
      </c>
      <c r="H1179" s="445" t="s">
        <v>27</v>
      </c>
      <c r="I1179" s="445" t="s">
        <v>27</v>
      </c>
      <c r="J1179" s="445" t="s">
        <v>27</v>
      </c>
      <c r="K1179" s="557" t="s">
        <v>27</v>
      </c>
    </row>
    <row r="1180" spans="1:11">
      <c r="A1180" s="558" t="s">
        <v>227</v>
      </c>
      <c r="B1180" s="559" t="s">
        <v>174</v>
      </c>
      <c r="C1180" s="559">
        <v>2023555</v>
      </c>
      <c r="D1180" s="560">
        <v>42369</v>
      </c>
      <c r="E1180" s="561">
        <v>300000</v>
      </c>
      <c r="F1180" s="559" t="s">
        <v>249</v>
      </c>
      <c r="G1180" s="559" t="s">
        <v>341</v>
      </c>
      <c r="H1180" s="445" t="s">
        <v>27</v>
      </c>
      <c r="I1180" s="445" t="s">
        <v>27</v>
      </c>
      <c r="J1180" s="445" t="s">
        <v>27</v>
      </c>
      <c r="K1180" s="557" t="s">
        <v>27</v>
      </c>
    </row>
    <row r="1181" spans="1:11">
      <c r="A1181" s="558" t="s">
        <v>227</v>
      </c>
      <c r="B1181" s="559" t="s">
        <v>174</v>
      </c>
      <c r="C1181" s="559">
        <v>2023556</v>
      </c>
      <c r="D1181" s="560">
        <v>42369</v>
      </c>
      <c r="E1181" s="561">
        <v>300000</v>
      </c>
      <c r="F1181" s="559" t="s">
        <v>249</v>
      </c>
      <c r="G1181" s="559" t="s">
        <v>341</v>
      </c>
      <c r="H1181" s="445" t="s">
        <v>27</v>
      </c>
      <c r="I1181" s="445" t="s">
        <v>27</v>
      </c>
      <c r="J1181" s="445" t="s">
        <v>27</v>
      </c>
      <c r="K1181" s="557" t="s">
        <v>27</v>
      </c>
    </row>
    <row r="1182" spans="1:11">
      <c r="A1182" s="558" t="s">
        <v>227</v>
      </c>
      <c r="B1182" s="559" t="s">
        <v>174</v>
      </c>
      <c r="C1182" s="559">
        <v>2023557</v>
      </c>
      <c r="D1182" s="560">
        <v>42369</v>
      </c>
      <c r="E1182" s="561">
        <v>300000</v>
      </c>
      <c r="F1182" s="559" t="s">
        <v>249</v>
      </c>
      <c r="G1182" s="559" t="s">
        <v>341</v>
      </c>
      <c r="H1182" s="445" t="s">
        <v>27</v>
      </c>
      <c r="I1182" s="445" t="s">
        <v>27</v>
      </c>
      <c r="J1182" s="445" t="s">
        <v>27</v>
      </c>
      <c r="K1182" s="557" t="s">
        <v>27</v>
      </c>
    </row>
    <row r="1183" spans="1:11">
      <c r="A1183" s="558" t="s">
        <v>191</v>
      </c>
      <c r="B1183" s="559" t="s">
        <v>174</v>
      </c>
      <c r="C1183" s="559">
        <v>2023570</v>
      </c>
      <c r="D1183" s="560">
        <v>42369</v>
      </c>
      <c r="E1183" s="561">
        <v>1336789</v>
      </c>
      <c r="F1183" s="559" t="s">
        <v>359</v>
      </c>
      <c r="G1183" s="559" t="s">
        <v>341</v>
      </c>
      <c r="H1183" s="445" t="s">
        <v>27</v>
      </c>
      <c r="I1183" s="445" t="s">
        <v>27</v>
      </c>
      <c r="J1183" s="445" t="s">
        <v>27</v>
      </c>
      <c r="K1183" s="557" t="s">
        <v>27</v>
      </c>
    </row>
    <row r="1184" spans="1:11" ht="26.25">
      <c r="A1184" s="558" t="s">
        <v>227</v>
      </c>
      <c r="B1184" s="559" t="s">
        <v>174</v>
      </c>
      <c r="C1184" s="559">
        <v>2023605</v>
      </c>
      <c r="D1184" s="560">
        <v>42880</v>
      </c>
      <c r="E1184" s="561">
        <v>1148400</v>
      </c>
      <c r="F1184" s="559" t="s">
        <v>258</v>
      </c>
      <c r="G1184" s="559" t="s">
        <v>341</v>
      </c>
      <c r="H1184" s="445" t="s">
        <v>27</v>
      </c>
      <c r="I1184" s="445" t="s">
        <v>27</v>
      </c>
      <c r="J1184" s="445" t="s">
        <v>27</v>
      </c>
      <c r="K1184" s="557" t="s">
        <v>27</v>
      </c>
    </row>
    <row r="1185" spans="1:11" ht="26.25">
      <c r="A1185" s="558" t="s">
        <v>227</v>
      </c>
      <c r="B1185" s="559" t="s">
        <v>174</v>
      </c>
      <c r="C1185" s="559">
        <v>2023607</v>
      </c>
      <c r="D1185" s="560">
        <v>42880</v>
      </c>
      <c r="E1185" s="561">
        <v>1148400</v>
      </c>
      <c r="F1185" s="559" t="s">
        <v>258</v>
      </c>
      <c r="G1185" s="559" t="s">
        <v>341</v>
      </c>
      <c r="H1185" s="445" t="s">
        <v>27</v>
      </c>
      <c r="I1185" s="445" t="s">
        <v>27</v>
      </c>
      <c r="J1185" s="445" t="s">
        <v>27</v>
      </c>
      <c r="K1185" s="557" t="s">
        <v>27</v>
      </c>
    </row>
    <row r="1186" spans="1:11" ht="39">
      <c r="A1186" s="558" t="s">
        <v>227</v>
      </c>
      <c r="B1186" s="559" t="s">
        <v>174</v>
      </c>
      <c r="C1186" s="559">
        <v>2023685</v>
      </c>
      <c r="D1186" s="560">
        <v>42880</v>
      </c>
      <c r="E1186" s="561">
        <v>153120</v>
      </c>
      <c r="F1186" s="559" t="s">
        <v>303</v>
      </c>
      <c r="G1186" s="559" t="s">
        <v>341</v>
      </c>
      <c r="H1186" s="445" t="s">
        <v>27</v>
      </c>
      <c r="I1186" s="445" t="s">
        <v>27</v>
      </c>
      <c r="J1186" s="445" t="s">
        <v>27</v>
      </c>
      <c r="K1186" s="557" t="s">
        <v>27</v>
      </c>
    </row>
    <row r="1187" spans="1:11" ht="39">
      <c r="A1187" s="558" t="s">
        <v>227</v>
      </c>
      <c r="B1187" s="559" t="s">
        <v>38</v>
      </c>
      <c r="C1187" s="559">
        <v>2023698</v>
      </c>
      <c r="D1187" s="560">
        <v>42880</v>
      </c>
      <c r="E1187" s="561">
        <v>153120</v>
      </c>
      <c r="F1187" s="559" t="s">
        <v>303</v>
      </c>
      <c r="G1187" s="559" t="s">
        <v>341</v>
      </c>
      <c r="H1187" s="445" t="s">
        <v>27</v>
      </c>
      <c r="I1187" s="445" t="s">
        <v>27</v>
      </c>
      <c r="J1187" s="445" t="s">
        <v>27</v>
      </c>
      <c r="K1187" s="557" t="s">
        <v>27</v>
      </c>
    </row>
    <row r="1188" spans="1:11" ht="39">
      <c r="A1188" s="558" t="s">
        <v>227</v>
      </c>
      <c r="B1188" s="559" t="s">
        <v>174</v>
      </c>
      <c r="C1188" s="559">
        <v>2023711</v>
      </c>
      <c r="D1188" s="560">
        <v>42880</v>
      </c>
      <c r="E1188" s="561">
        <v>153120</v>
      </c>
      <c r="F1188" s="559" t="s">
        <v>303</v>
      </c>
      <c r="G1188" s="559" t="s">
        <v>341</v>
      </c>
      <c r="H1188" s="445" t="s">
        <v>27</v>
      </c>
      <c r="I1188" s="445" t="s">
        <v>27</v>
      </c>
      <c r="J1188" s="445" t="s">
        <v>27</v>
      </c>
      <c r="K1188" s="557" t="s">
        <v>27</v>
      </c>
    </row>
    <row r="1189" spans="1:11" ht="39">
      <c r="A1189" s="558" t="s">
        <v>227</v>
      </c>
      <c r="B1189" s="559" t="s">
        <v>174</v>
      </c>
      <c r="C1189" s="559">
        <v>2023719</v>
      </c>
      <c r="D1189" s="560">
        <v>42880</v>
      </c>
      <c r="E1189" s="561">
        <v>153120</v>
      </c>
      <c r="F1189" s="559" t="s">
        <v>303</v>
      </c>
      <c r="G1189" s="559" t="s">
        <v>341</v>
      </c>
      <c r="H1189" s="445" t="s">
        <v>27</v>
      </c>
      <c r="I1189" s="445" t="s">
        <v>27</v>
      </c>
      <c r="J1189" s="445" t="s">
        <v>27</v>
      </c>
      <c r="K1189" s="557" t="s">
        <v>27</v>
      </c>
    </row>
    <row r="1190" spans="1:11" ht="39">
      <c r="A1190" s="558" t="s">
        <v>227</v>
      </c>
      <c r="B1190" s="559" t="s">
        <v>38</v>
      </c>
      <c r="C1190" s="559">
        <v>2023727</v>
      </c>
      <c r="D1190" s="560">
        <v>42880</v>
      </c>
      <c r="E1190" s="561">
        <v>153120</v>
      </c>
      <c r="F1190" s="559" t="s">
        <v>303</v>
      </c>
      <c r="G1190" s="559" t="s">
        <v>341</v>
      </c>
      <c r="H1190" s="445" t="s">
        <v>27</v>
      </c>
      <c r="I1190" s="445" t="s">
        <v>27</v>
      </c>
      <c r="J1190" s="445" t="s">
        <v>27</v>
      </c>
      <c r="K1190" s="557" t="s">
        <v>27</v>
      </c>
    </row>
    <row r="1191" spans="1:11" ht="39">
      <c r="A1191" s="558" t="s">
        <v>227</v>
      </c>
      <c r="B1191" s="559" t="s">
        <v>174</v>
      </c>
      <c r="C1191" s="559">
        <v>2023731</v>
      </c>
      <c r="D1191" s="560">
        <v>42880</v>
      </c>
      <c r="E1191" s="561">
        <v>153120</v>
      </c>
      <c r="F1191" s="559" t="s">
        <v>303</v>
      </c>
      <c r="G1191" s="559" t="s">
        <v>341</v>
      </c>
      <c r="H1191" s="445" t="s">
        <v>27</v>
      </c>
      <c r="I1191" s="445" t="s">
        <v>27</v>
      </c>
      <c r="J1191" s="445" t="s">
        <v>27</v>
      </c>
      <c r="K1191" s="557" t="s">
        <v>27</v>
      </c>
    </row>
    <row r="1192" spans="1:11">
      <c r="A1192" s="558" t="s">
        <v>37</v>
      </c>
      <c r="B1192" s="559" t="s">
        <v>174</v>
      </c>
      <c r="C1192" s="559">
        <v>2023748</v>
      </c>
      <c r="D1192" s="560">
        <v>43060</v>
      </c>
      <c r="E1192" s="561">
        <v>532769</v>
      </c>
      <c r="F1192" s="559" t="s">
        <v>44</v>
      </c>
      <c r="G1192" s="559" t="s">
        <v>341</v>
      </c>
      <c r="H1192" s="445" t="s">
        <v>27</v>
      </c>
      <c r="I1192" s="445" t="s">
        <v>27</v>
      </c>
      <c r="J1192" s="445" t="s">
        <v>27</v>
      </c>
      <c r="K1192" s="557" t="s">
        <v>27</v>
      </c>
    </row>
    <row r="1193" spans="1:11">
      <c r="A1193" s="558" t="s">
        <v>37</v>
      </c>
      <c r="B1193" s="559" t="s">
        <v>174</v>
      </c>
      <c r="C1193" s="559">
        <v>2023749</v>
      </c>
      <c r="D1193" s="560">
        <v>43060</v>
      </c>
      <c r="E1193" s="561">
        <v>532769</v>
      </c>
      <c r="F1193" s="559" t="s">
        <v>44</v>
      </c>
      <c r="G1193" s="559" t="s">
        <v>341</v>
      </c>
      <c r="H1193" s="445" t="s">
        <v>27</v>
      </c>
      <c r="I1193" s="445" t="s">
        <v>27</v>
      </c>
      <c r="J1193" s="445" t="s">
        <v>27</v>
      </c>
      <c r="K1193" s="557" t="s">
        <v>27</v>
      </c>
    </row>
    <row r="1194" spans="1:11">
      <c r="A1194" s="558" t="s">
        <v>37</v>
      </c>
      <c r="B1194" s="559" t="s">
        <v>174</v>
      </c>
      <c r="C1194" s="559">
        <v>2023750</v>
      </c>
      <c r="D1194" s="560">
        <v>43060</v>
      </c>
      <c r="E1194" s="561">
        <v>532769</v>
      </c>
      <c r="F1194" s="559" t="s">
        <v>44</v>
      </c>
      <c r="G1194" s="559" t="s">
        <v>341</v>
      </c>
      <c r="H1194" s="445" t="s">
        <v>27</v>
      </c>
      <c r="I1194" s="445" t="s">
        <v>27</v>
      </c>
      <c r="J1194" s="445" t="s">
        <v>27</v>
      </c>
      <c r="K1194" s="557" t="s">
        <v>27</v>
      </c>
    </row>
    <row r="1195" spans="1:11">
      <c r="A1195" s="558" t="s">
        <v>37</v>
      </c>
      <c r="B1195" s="559" t="s">
        <v>174</v>
      </c>
      <c r="C1195" s="559">
        <v>2023751</v>
      </c>
      <c r="D1195" s="560">
        <v>43060</v>
      </c>
      <c r="E1195" s="561">
        <v>532769</v>
      </c>
      <c r="F1195" s="559" t="s">
        <v>44</v>
      </c>
      <c r="G1195" s="559" t="s">
        <v>341</v>
      </c>
      <c r="H1195" s="445" t="s">
        <v>27</v>
      </c>
      <c r="I1195" s="445" t="s">
        <v>27</v>
      </c>
      <c r="J1195" s="445" t="s">
        <v>27</v>
      </c>
      <c r="K1195" s="557" t="s">
        <v>27</v>
      </c>
    </row>
    <row r="1196" spans="1:11">
      <c r="A1196" s="558" t="s">
        <v>37</v>
      </c>
      <c r="B1196" s="559" t="s">
        <v>174</v>
      </c>
      <c r="C1196" s="559">
        <v>2023752</v>
      </c>
      <c r="D1196" s="560">
        <v>43060</v>
      </c>
      <c r="E1196" s="561">
        <v>532769</v>
      </c>
      <c r="F1196" s="559" t="s">
        <v>44</v>
      </c>
      <c r="G1196" s="559" t="s">
        <v>341</v>
      </c>
      <c r="H1196" s="445" t="s">
        <v>27</v>
      </c>
      <c r="I1196" s="445" t="s">
        <v>27</v>
      </c>
      <c r="J1196" s="445" t="s">
        <v>27</v>
      </c>
      <c r="K1196" s="557" t="s">
        <v>27</v>
      </c>
    </row>
    <row r="1197" spans="1:11">
      <c r="A1197" s="558" t="s">
        <v>37</v>
      </c>
      <c r="B1197" s="559" t="s">
        <v>174</v>
      </c>
      <c r="C1197" s="559">
        <v>2023753</v>
      </c>
      <c r="D1197" s="560">
        <v>43060</v>
      </c>
      <c r="E1197" s="561">
        <v>532769</v>
      </c>
      <c r="F1197" s="559" t="s">
        <v>44</v>
      </c>
      <c r="G1197" s="559" t="s">
        <v>341</v>
      </c>
      <c r="H1197" s="445" t="s">
        <v>27</v>
      </c>
      <c r="I1197" s="445" t="s">
        <v>27</v>
      </c>
      <c r="J1197" s="445" t="s">
        <v>27</v>
      </c>
      <c r="K1197" s="557" t="s">
        <v>27</v>
      </c>
    </row>
    <row r="1198" spans="1:11">
      <c r="A1198" s="558" t="s">
        <v>37</v>
      </c>
      <c r="B1198" s="559" t="s">
        <v>174</v>
      </c>
      <c r="C1198" s="559">
        <v>2023754</v>
      </c>
      <c r="D1198" s="560">
        <v>43060</v>
      </c>
      <c r="E1198" s="561">
        <v>532769</v>
      </c>
      <c r="F1198" s="559" t="s">
        <v>44</v>
      </c>
      <c r="G1198" s="559" t="s">
        <v>341</v>
      </c>
      <c r="H1198" s="445" t="s">
        <v>27</v>
      </c>
      <c r="I1198" s="445" t="s">
        <v>27</v>
      </c>
      <c r="J1198" s="445" t="s">
        <v>27</v>
      </c>
      <c r="K1198" s="557" t="s">
        <v>27</v>
      </c>
    </row>
    <row r="1199" spans="1:11">
      <c r="A1199" s="558" t="s">
        <v>37</v>
      </c>
      <c r="B1199" s="559" t="s">
        <v>174</v>
      </c>
      <c r="C1199" s="559">
        <v>2023755</v>
      </c>
      <c r="D1199" s="560">
        <v>43060</v>
      </c>
      <c r="E1199" s="561">
        <v>532769</v>
      </c>
      <c r="F1199" s="559" t="s">
        <v>44</v>
      </c>
      <c r="G1199" s="559" t="s">
        <v>341</v>
      </c>
      <c r="H1199" s="445" t="s">
        <v>27</v>
      </c>
      <c r="I1199" s="445" t="s">
        <v>27</v>
      </c>
      <c r="J1199" s="445" t="s">
        <v>27</v>
      </c>
      <c r="K1199" s="557" t="s">
        <v>27</v>
      </c>
    </row>
    <row r="1200" spans="1:11">
      <c r="A1200" s="558" t="s">
        <v>37</v>
      </c>
      <c r="B1200" s="559" t="s">
        <v>174</v>
      </c>
      <c r="C1200" s="559">
        <v>2023756</v>
      </c>
      <c r="D1200" s="560">
        <v>43060</v>
      </c>
      <c r="E1200" s="561">
        <v>532769</v>
      </c>
      <c r="F1200" s="559" t="s">
        <v>44</v>
      </c>
      <c r="G1200" s="559" t="s">
        <v>341</v>
      </c>
      <c r="H1200" s="445" t="s">
        <v>27</v>
      </c>
      <c r="I1200" s="445" t="s">
        <v>27</v>
      </c>
      <c r="J1200" s="445" t="s">
        <v>27</v>
      </c>
      <c r="K1200" s="557" t="s">
        <v>27</v>
      </c>
    </row>
    <row r="1201" spans="1:11">
      <c r="A1201" s="558" t="s">
        <v>37</v>
      </c>
      <c r="B1201" s="559" t="s">
        <v>174</v>
      </c>
      <c r="C1201" s="559">
        <v>2023757</v>
      </c>
      <c r="D1201" s="560">
        <v>43060</v>
      </c>
      <c r="E1201" s="561">
        <v>532769</v>
      </c>
      <c r="F1201" s="559" t="s">
        <v>44</v>
      </c>
      <c r="G1201" s="559" t="s">
        <v>341</v>
      </c>
      <c r="H1201" s="445" t="s">
        <v>27</v>
      </c>
      <c r="I1201" s="445" t="s">
        <v>27</v>
      </c>
      <c r="J1201" s="445" t="s">
        <v>27</v>
      </c>
      <c r="K1201" s="557" t="s">
        <v>27</v>
      </c>
    </row>
    <row r="1202" spans="1:11">
      <c r="A1202" s="558" t="s">
        <v>37</v>
      </c>
      <c r="B1202" s="559" t="s">
        <v>174</v>
      </c>
      <c r="C1202" s="559">
        <v>2023758</v>
      </c>
      <c r="D1202" s="560">
        <v>43060</v>
      </c>
      <c r="E1202" s="561">
        <v>532769</v>
      </c>
      <c r="F1202" s="559" t="s">
        <v>44</v>
      </c>
      <c r="G1202" s="559" t="s">
        <v>341</v>
      </c>
      <c r="H1202" s="445" t="s">
        <v>27</v>
      </c>
      <c r="I1202" s="445" t="s">
        <v>27</v>
      </c>
      <c r="J1202" s="445" t="s">
        <v>27</v>
      </c>
      <c r="K1202" s="557" t="s">
        <v>27</v>
      </c>
    </row>
    <row r="1203" spans="1:11">
      <c r="A1203" s="558" t="s">
        <v>37</v>
      </c>
      <c r="B1203" s="559" t="s">
        <v>174</v>
      </c>
      <c r="C1203" s="559">
        <v>2023759</v>
      </c>
      <c r="D1203" s="560">
        <v>43060</v>
      </c>
      <c r="E1203" s="561">
        <v>532769</v>
      </c>
      <c r="F1203" s="559" t="s">
        <v>44</v>
      </c>
      <c r="G1203" s="559" t="s">
        <v>341</v>
      </c>
      <c r="H1203" s="445" t="s">
        <v>27</v>
      </c>
      <c r="I1203" s="445" t="s">
        <v>27</v>
      </c>
      <c r="J1203" s="445" t="s">
        <v>27</v>
      </c>
      <c r="K1203" s="557" t="s">
        <v>27</v>
      </c>
    </row>
    <row r="1204" spans="1:11">
      <c r="A1204" s="558" t="s">
        <v>37</v>
      </c>
      <c r="B1204" s="559" t="s">
        <v>174</v>
      </c>
      <c r="C1204" s="559">
        <v>2023760</v>
      </c>
      <c r="D1204" s="560">
        <v>43060</v>
      </c>
      <c r="E1204" s="561">
        <v>532769</v>
      </c>
      <c r="F1204" s="559" t="s">
        <v>44</v>
      </c>
      <c r="G1204" s="559" t="s">
        <v>341</v>
      </c>
      <c r="H1204" s="445" t="s">
        <v>27</v>
      </c>
      <c r="I1204" s="445" t="s">
        <v>27</v>
      </c>
      <c r="J1204" s="445" t="s">
        <v>27</v>
      </c>
      <c r="K1204" s="557" t="s">
        <v>27</v>
      </c>
    </row>
    <row r="1205" spans="1:11">
      <c r="A1205" s="558" t="s">
        <v>37</v>
      </c>
      <c r="B1205" s="559" t="s">
        <v>174</v>
      </c>
      <c r="C1205" s="559">
        <v>2023761</v>
      </c>
      <c r="D1205" s="560">
        <v>43060</v>
      </c>
      <c r="E1205" s="561">
        <v>532769</v>
      </c>
      <c r="F1205" s="559" t="s">
        <v>44</v>
      </c>
      <c r="G1205" s="559" t="s">
        <v>341</v>
      </c>
      <c r="H1205" s="445" t="s">
        <v>27</v>
      </c>
      <c r="I1205" s="445" t="s">
        <v>27</v>
      </c>
      <c r="J1205" s="445" t="s">
        <v>27</v>
      </c>
      <c r="K1205" s="557" t="s">
        <v>27</v>
      </c>
    </row>
    <row r="1206" spans="1:11">
      <c r="A1206" s="558" t="s">
        <v>37</v>
      </c>
      <c r="B1206" s="559" t="s">
        <v>174</v>
      </c>
      <c r="C1206" s="559">
        <v>2023762</v>
      </c>
      <c r="D1206" s="560">
        <v>43060</v>
      </c>
      <c r="E1206" s="561">
        <v>532769</v>
      </c>
      <c r="F1206" s="559" t="s">
        <v>44</v>
      </c>
      <c r="G1206" s="559" t="s">
        <v>341</v>
      </c>
      <c r="H1206" s="445" t="s">
        <v>27</v>
      </c>
      <c r="I1206" s="445" t="s">
        <v>27</v>
      </c>
      <c r="J1206" s="445" t="s">
        <v>27</v>
      </c>
      <c r="K1206" s="557" t="s">
        <v>27</v>
      </c>
    </row>
    <row r="1207" spans="1:11">
      <c r="A1207" s="558" t="s">
        <v>37</v>
      </c>
      <c r="B1207" s="559" t="s">
        <v>174</v>
      </c>
      <c r="C1207" s="559">
        <v>2023763</v>
      </c>
      <c r="D1207" s="560">
        <v>43060</v>
      </c>
      <c r="E1207" s="561">
        <v>532769</v>
      </c>
      <c r="F1207" s="559" t="s">
        <v>44</v>
      </c>
      <c r="G1207" s="559" t="s">
        <v>341</v>
      </c>
      <c r="H1207" s="445" t="s">
        <v>27</v>
      </c>
      <c r="I1207" s="445" t="s">
        <v>27</v>
      </c>
      <c r="J1207" s="445" t="s">
        <v>27</v>
      </c>
      <c r="K1207" s="557" t="s">
        <v>27</v>
      </c>
    </row>
    <row r="1208" spans="1:11">
      <c r="A1208" s="558" t="s">
        <v>37</v>
      </c>
      <c r="B1208" s="559" t="s">
        <v>174</v>
      </c>
      <c r="C1208" s="559">
        <v>2023764</v>
      </c>
      <c r="D1208" s="560">
        <v>43060</v>
      </c>
      <c r="E1208" s="561">
        <v>532769</v>
      </c>
      <c r="F1208" s="559" t="s">
        <v>44</v>
      </c>
      <c r="G1208" s="559" t="s">
        <v>341</v>
      </c>
      <c r="H1208" s="445" t="s">
        <v>27</v>
      </c>
      <c r="I1208" s="445" t="s">
        <v>27</v>
      </c>
      <c r="J1208" s="445" t="s">
        <v>27</v>
      </c>
      <c r="K1208" s="557" t="s">
        <v>27</v>
      </c>
    </row>
    <row r="1209" spans="1:11">
      <c r="A1209" s="558" t="s">
        <v>105</v>
      </c>
      <c r="B1209" s="559" t="s">
        <v>174</v>
      </c>
      <c r="C1209" s="559">
        <v>2023883</v>
      </c>
      <c r="D1209" s="560">
        <v>43552</v>
      </c>
      <c r="E1209" s="561">
        <v>1546998</v>
      </c>
      <c r="F1209" s="559" t="s">
        <v>132</v>
      </c>
      <c r="G1209" s="559" t="s">
        <v>341</v>
      </c>
      <c r="H1209" s="445" t="s">
        <v>27</v>
      </c>
      <c r="I1209" s="445" t="s">
        <v>27</v>
      </c>
      <c r="J1209" s="445" t="s">
        <v>27</v>
      </c>
      <c r="K1209" s="557" t="s">
        <v>27</v>
      </c>
    </row>
    <row r="1210" spans="1:11">
      <c r="A1210" s="558" t="s">
        <v>105</v>
      </c>
      <c r="B1210" s="559" t="s">
        <v>174</v>
      </c>
      <c r="C1210" s="559">
        <v>2023884</v>
      </c>
      <c r="D1210" s="560">
        <v>43552</v>
      </c>
      <c r="E1210" s="561">
        <v>1546998</v>
      </c>
      <c r="F1210" s="559" t="s">
        <v>132</v>
      </c>
      <c r="G1210" s="559" t="s">
        <v>341</v>
      </c>
      <c r="H1210" s="445" t="s">
        <v>27</v>
      </c>
      <c r="I1210" s="445" t="s">
        <v>27</v>
      </c>
      <c r="J1210" s="445" t="s">
        <v>27</v>
      </c>
      <c r="K1210" s="557" t="s">
        <v>27</v>
      </c>
    </row>
    <row r="1211" spans="1:11">
      <c r="A1211" s="558" t="s">
        <v>227</v>
      </c>
      <c r="B1211" s="559" t="s">
        <v>174</v>
      </c>
      <c r="C1211" s="559">
        <v>2024025</v>
      </c>
      <c r="D1211" s="560">
        <v>43843</v>
      </c>
      <c r="E1211" s="561">
        <v>384500</v>
      </c>
      <c r="F1211" s="559" t="s">
        <v>312</v>
      </c>
      <c r="G1211" s="559" t="s">
        <v>341</v>
      </c>
      <c r="H1211" s="445" t="s">
        <v>27</v>
      </c>
      <c r="I1211" s="445" t="s">
        <v>27</v>
      </c>
      <c r="J1211" s="445" t="s">
        <v>27</v>
      </c>
      <c r="K1211" s="557" t="s">
        <v>27</v>
      </c>
    </row>
    <row r="1212" spans="1:11">
      <c r="A1212" s="558" t="s">
        <v>227</v>
      </c>
      <c r="B1212" s="559" t="s">
        <v>174</v>
      </c>
      <c r="C1212" s="559">
        <v>2024026</v>
      </c>
      <c r="D1212" s="560">
        <v>43843</v>
      </c>
      <c r="E1212" s="561">
        <v>384500</v>
      </c>
      <c r="F1212" s="559" t="s">
        <v>312</v>
      </c>
      <c r="G1212" s="559" t="s">
        <v>341</v>
      </c>
      <c r="H1212" s="445" t="s">
        <v>27</v>
      </c>
      <c r="I1212" s="445" t="s">
        <v>27</v>
      </c>
      <c r="J1212" s="445" t="s">
        <v>27</v>
      </c>
      <c r="K1212" s="557" t="s">
        <v>27</v>
      </c>
    </row>
    <row r="1213" spans="1:11">
      <c r="A1213" s="558" t="s">
        <v>227</v>
      </c>
      <c r="B1213" s="559" t="s">
        <v>174</v>
      </c>
      <c r="C1213" s="559">
        <v>2024027</v>
      </c>
      <c r="D1213" s="560">
        <v>43843</v>
      </c>
      <c r="E1213" s="561">
        <v>384500</v>
      </c>
      <c r="F1213" s="559" t="s">
        <v>312</v>
      </c>
      <c r="G1213" s="559" t="s">
        <v>341</v>
      </c>
      <c r="H1213" s="445" t="s">
        <v>27</v>
      </c>
      <c r="I1213" s="445" t="s">
        <v>27</v>
      </c>
      <c r="J1213" s="445" t="s">
        <v>27</v>
      </c>
      <c r="K1213" s="557" t="s">
        <v>27</v>
      </c>
    </row>
    <row r="1214" spans="1:11">
      <c r="A1214" s="558" t="s">
        <v>227</v>
      </c>
      <c r="B1214" s="559" t="s">
        <v>174</v>
      </c>
      <c r="C1214" s="559">
        <v>2024028</v>
      </c>
      <c r="D1214" s="560">
        <v>43843</v>
      </c>
      <c r="E1214" s="561">
        <v>384500</v>
      </c>
      <c r="F1214" s="559" t="s">
        <v>312</v>
      </c>
      <c r="G1214" s="559" t="s">
        <v>341</v>
      </c>
      <c r="H1214" s="445" t="s">
        <v>27</v>
      </c>
      <c r="I1214" s="445" t="s">
        <v>27</v>
      </c>
      <c r="J1214" s="445" t="s">
        <v>27</v>
      </c>
      <c r="K1214" s="557" t="s">
        <v>27</v>
      </c>
    </row>
    <row r="1215" spans="1:11">
      <c r="A1215" s="558" t="s">
        <v>227</v>
      </c>
      <c r="B1215" s="559" t="s">
        <v>174</v>
      </c>
      <c r="C1215" s="559">
        <v>2024029</v>
      </c>
      <c r="D1215" s="560">
        <v>43843</v>
      </c>
      <c r="E1215" s="561">
        <v>384500</v>
      </c>
      <c r="F1215" s="559" t="s">
        <v>312</v>
      </c>
      <c r="G1215" s="559" t="s">
        <v>341</v>
      </c>
      <c r="H1215" s="208" t="s">
        <v>27</v>
      </c>
      <c r="I1215" s="208" t="s">
        <v>27</v>
      </c>
      <c r="J1215" s="208" t="s">
        <v>27</v>
      </c>
      <c r="K1215" s="209" t="s">
        <v>27</v>
      </c>
    </row>
    <row r="1216" spans="1:11">
      <c r="A1216" s="558" t="s">
        <v>227</v>
      </c>
      <c r="B1216" s="559" t="s">
        <v>174</v>
      </c>
      <c r="C1216" s="559">
        <v>2024024</v>
      </c>
      <c r="D1216" s="560">
        <v>43843</v>
      </c>
      <c r="E1216" s="561">
        <v>384500</v>
      </c>
      <c r="F1216" s="559" t="s">
        <v>312</v>
      </c>
      <c r="G1216" s="559" t="s">
        <v>341</v>
      </c>
      <c r="H1216" s="564" t="s">
        <v>27</v>
      </c>
      <c r="I1216" s="564" t="s">
        <v>27</v>
      </c>
      <c r="J1216" s="564" t="s">
        <v>27</v>
      </c>
      <c r="K1216" s="565" t="s">
        <v>27</v>
      </c>
    </row>
    <row r="1217" spans="1:11">
      <c r="A1217" s="558" t="s">
        <v>191</v>
      </c>
      <c r="B1217" s="559" t="s">
        <v>174</v>
      </c>
      <c r="C1217" s="559">
        <v>2024446</v>
      </c>
      <c r="D1217" s="560">
        <v>44719</v>
      </c>
      <c r="E1217" s="561">
        <v>1206990</v>
      </c>
      <c r="F1217" s="559" t="s">
        <v>359</v>
      </c>
      <c r="G1217" s="559" t="s">
        <v>341</v>
      </c>
      <c r="H1217" s="564" t="s">
        <v>27</v>
      </c>
      <c r="I1217" s="564" t="s">
        <v>27</v>
      </c>
      <c r="J1217" s="564" t="s">
        <v>27</v>
      </c>
      <c r="K1217" s="564" t="s">
        <v>27</v>
      </c>
    </row>
    <row r="1218" spans="1:11">
      <c r="A1218" s="558" t="s">
        <v>191</v>
      </c>
      <c r="B1218" s="559" t="s">
        <v>174</v>
      </c>
      <c r="C1218" s="559">
        <v>2024447</v>
      </c>
      <c r="D1218" s="560">
        <v>44719</v>
      </c>
      <c r="E1218" s="561">
        <v>1206990</v>
      </c>
      <c r="F1218" s="559" t="s">
        <v>359</v>
      </c>
      <c r="G1218" s="559" t="s">
        <v>341</v>
      </c>
      <c r="H1218" s="564" t="s">
        <v>27</v>
      </c>
      <c r="I1218" s="564" t="s">
        <v>27</v>
      </c>
      <c r="J1218" s="564" t="s">
        <v>27</v>
      </c>
      <c r="K1218" s="564" t="s">
        <v>27</v>
      </c>
    </row>
    <row r="1219" spans="1:11" ht="39">
      <c r="A1219" s="558" t="s">
        <v>227</v>
      </c>
      <c r="B1219" s="559" t="s">
        <v>174</v>
      </c>
      <c r="C1219" s="559">
        <v>2024666</v>
      </c>
      <c r="D1219" s="560">
        <v>45061</v>
      </c>
      <c r="E1219" s="561">
        <v>234407701</v>
      </c>
      <c r="F1219" s="559" t="s">
        <v>360</v>
      </c>
      <c r="G1219" s="559" t="s">
        <v>361</v>
      </c>
      <c r="H1219" s="564" t="s">
        <v>27</v>
      </c>
      <c r="I1219" s="564" t="s">
        <v>27</v>
      </c>
      <c r="J1219" s="564" t="s">
        <v>27</v>
      </c>
      <c r="K1219" s="564" t="s">
        <v>27</v>
      </c>
    </row>
    <row r="1220" spans="1:11">
      <c r="A1220" s="558" t="s">
        <v>73</v>
      </c>
      <c r="B1220" s="559" t="s">
        <v>174</v>
      </c>
      <c r="C1220" s="559">
        <v>2024721</v>
      </c>
      <c r="D1220" s="560">
        <v>45177</v>
      </c>
      <c r="E1220" s="561">
        <v>1589999</v>
      </c>
      <c r="F1220" s="559" t="s">
        <v>362</v>
      </c>
      <c r="G1220" s="559" t="s">
        <v>361</v>
      </c>
      <c r="H1220" s="564" t="s">
        <v>27</v>
      </c>
      <c r="I1220" s="564" t="s">
        <v>27</v>
      </c>
      <c r="J1220" s="564" t="s">
        <v>27</v>
      </c>
      <c r="K1220" s="564" t="s">
        <v>27</v>
      </c>
    </row>
    <row r="1221" spans="1:11">
      <c r="A1221" s="558" t="s">
        <v>73</v>
      </c>
      <c r="B1221" s="559" t="s">
        <v>174</v>
      </c>
      <c r="C1221" s="559">
        <v>2024722</v>
      </c>
      <c r="D1221" s="560">
        <v>45177</v>
      </c>
      <c r="E1221" s="561">
        <v>1064999</v>
      </c>
      <c r="F1221" s="559" t="s">
        <v>362</v>
      </c>
      <c r="G1221" s="559" t="s">
        <v>361</v>
      </c>
      <c r="H1221" s="564" t="s">
        <v>27</v>
      </c>
      <c r="I1221" s="564" t="s">
        <v>27</v>
      </c>
      <c r="J1221" s="564" t="s">
        <v>27</v>
      </c>
      <c r="K1221" s="564" t="s">
        <v>27</v>
      </c>
    </row>
    <row r="1222" spans="1:11" ht="26.25">
      <c r="A1222" s="558" t="s">
        <v>73</v>
      </c>
      <c r="B1222" s="559" t="s">
        <v>174</v>
      </c>
      <c r="C1222" s="559">
        <v>2024723</v>
      </c>
      <c r="D1222" s="560">
        <v>45177</v>
      </c>
      <c r="E1222" s="561">
        <v>4319875</v>
      </c>
      <c r="F1222" s="559" t="s">
        <v>363</v>
      </c>
      <c r="G1222" s="559" t="s">
        <v>361</v>
      </c>
      <c r="H1222" s="564" t="s">
        <v>27</v>
      </c>
      <c r="I1222" s="564" t="s">
        <v>27</v>
      </c>
      <c r="J1222" s="564" t="s">
        <v>27</v>
      </c>
      <c r="K1222" s="564" t="s">
        <v>27</v>
      </c>
    </row>
    <row r="1223" spans="1:11">
      <c r="A1223" s="558" t="s">
        <v>37</v>
      </c>
      <c r="B1223" s="559" t="s">
        <v>174</v>
      </c>
      <c r="C1223" s="559">
        <v>2024724</v>
      </c>
      <c r="D1223" s="560">
        <v>45177</v>
      </c>
      <c r="E1223" s="561">
        <v>1781999</v>
      </c>
      <c r="F1223" s="559" t="s">
        <v>364</v>
      </c>
      <c r="G1223" s="559" t="s">
        <v>361</v>
      </c>
      <c r="H1223" s="564" t="s">
        <v>27</v>
      </c>
      <c r="I1223" s="564" t="s">
        <v>27</v>
      </c>
      <c r="J1223" s="564" t="s">
        <v>27</v>
      </c>
      <c r="K1223" s="564" t="s">
        <v>27</v>
      </c>
    </row>
    <row r="1224" spans="1:11">
      <c r="A1224" s="558" t="s">
        <v>37</v>
      </c>
      <c r="B1224" s="559" t="s">
        <v>174</v>
      </c>
      <c r="C1224" s="559">
        <v>2024725</v>
      </c>
      <c r="D1224" s="560">
        <v>45177</v>
      </c>
      <c r="E1224" s="561">
        <v>1044975</v>
      </c>
      <c r="F1224" s="559" t="s">
        <v>364</v>
      </c>
      <c r="G1224" s="559" t="s">
        <v>361</v>
      </c>
      <c r="H1224" s="564" t="s">
        <v>27</v>
      </c>
      <c r="I1224" s="564" t="s">
        <v>27</v>
      </c>
      <c r="J1224" s="564" t="s">
        <v>27</v>
      </c>
      <c r="K1224" s="564" t="s">
        <v>27</v>
      </c>
    </row>
    <row r="1225" spans="1:11">
      <c r="A1225" s="558" t="s">
        <v>37</v>
      </c>
      <c r="B1225" s="559" t="s">
        <v>174</v>
      </c>
      <c r="C1225" s="559">
        <v>2024726</v>
      </c>
      <c r="D1225" s="560">
        <v>45177</v>
      </c>
      <c r="E1225" s="561">
        <v>1044978</v>
      </c>
      <c r="F1225" s="559" t="s">
        <v>364</v>
      </c>
      <c r="G1225" s="559" t="s">
        <v>361</v>
      </c>
      <c r="H1225" s="564" t="s">
        <v>27</v>
      </c>
      <c r="I1225" s="564" t="s">
        <v>27</v>
      </c>
      <c r="J1225" s="564" t="s">
        <v>27</v>
      </c>
      <c r="K1225" s="564" t="s">
        <v>27</v>
      </c>
    </row>
    <row r="1226" spans="1:11">
      <c r="A1226" s="558" t="s">
        <v>45</v>
      </c>
      <c r="B1226" s="559" t="s">
        <v>174</v>
      </c>
      <c r="C1226" s="559">
        <v>2024727</v>
      </c>
      <c r="D1226" s="560">
        <v>45177</v>
      </c>
      <c r="E1226" s="561">
        <v>236000</v>
      </c>
      <c r="F1226" s="559" t="s">
        <v>47</v>
      </c>
      <c r="G1226" s="559" t="s">
        <v>361</v>
      </c>
      <c r="H1226" s="564" t="s">
        <v>27</v>
      </c>
      <c r="I1226" s="564" t="s">
        <v>27</v>
      </c>
      <c r="J1226" s="564" t="s">
        <v>27</v>
      </c>
      <c r="K1226" s="564" t="s">
        <v>27</v>
      </c>
    </row>
    <row r="1227" spans="1:11">
      <c r="A1227" s="558" t="s">
        <v>45</v>
      </c>
      <c r="B1227" s="559" t="s">
        <v>174</v>
      </c>
      <c r="C1227" s="559">
        <v>2024728</v>
      </c>
      <c r="D1227" s="560">
        <v>45177</v>
      </c>
      <c r="E1227" s="561">
        <v>236000</v>
      </c>
      <c r="F1227" s="559" t="s">
        <v>47</v>
      </c>
      <c r="G1227" s="559" t="s">
        <v>361</v>
      </c>
      <c r="H1227" s="564" t="s">
        <v>27</v>
      </c>
      <c r="I1227" s="564" t="s">
        <v>27</v>
      </c>
      <c r="J1227" s="564" t="s">
        <v>27</v>
      </c>
      <c r="K1227" s="564" t="s">
        <v>27</v>
      </c>
    </row>
    <row r="1228" spans="1:11">
      <c r="A1228" s="558" t="s">
        <v>45</v>
      </c>
      <c r="B1228" s="559" t="s">
        <v>174</v>
      </c>
      <c r="C1228" s="559">
        <v>2024729</v>
      </c>
      <c r="D1228" s="560">
        <v>45177</v>
      </c>
      <c r="E1228" s="561">
        <v>236000</v>
      </c>
      <c r="F1228" s="559" t="s">
        <v>47</v>
      </c>
      <c r="G1228" s="559" t="s">
        <v>361</v>
      </c>
      <c r="H1228" s="564" t="s">
        <v>27</v>
      </c>
      <c r="I1228" s="564" t="s">
        <v>27</v>
      </c>
      <c r="J1228" s="564" t="s">
        <v>27</v>
      </c>
      <c r="K1228" s="564" t="s">
        <v>27</v>
      </c>
    </row>
    <row r="1229" spans="1:11">
      <c r="A1229" s="558" t="s">
        <v>45</v>
      </c>
      <c r="B1229" s="559" t="s">
        <v>174</v>
      </c>
      <c r="C1229" s="559">
        <v>2024730</v>
      </c>
      <c r="D1229" s="560">
        <v>45177</v>
      </c>
      <c r="E1229" s="561">
        <v>236000</v>
      </c>
      <c r="F1229" s="559" t="s">
        <v>47</v>
      </c>
      <c r="G1229" s="559" t="s">
        <v>361</v>
      </c>
      <c r="H1229" s="564" t="s">
        <v>27</v>
      </c>
      <c r="I1229" s="564" t="s">
        <v>27</v>
      </c>
      <c r="J1229" s="564" t="s">
        <v>27</v>
      </c>
      <c r="K1229" s="564" t="s">
        <v>27</v>
      </c>
    </row>
    <row r="1230" spans="1:11">
      <c r="A1230" s="558" t="s">
        <v>45</v>
      </c>
      <c r="B1230" s="559" t="s">
        <v>174</v>
      </c>
      <c r="C1230" s="559">
        <v>2024731</v>
      </c>
      <c r="D1230" s="560">
        <v>45177</v>
      </c>
      <c r="E1230" s="561">
        <v>236000</v>
      </c>
      <c r="F1230" s="559" t="s">
        <v>47</v>
      </c>
      <c r="G1230" s="559" t="s">
        <v>361</v>
      </c>
      <c r="H1230" s="564" t="s">
        <v>27</v>
      </c>
      <c r="I1230" s="564" t="s">
        <v>27</v>
      </c>
      <c r="J1230" s="564" t="s">
        <v>27</v>
      </c>
      <c r="K1230" s="564" t="s">
        <v>27</v>
      </c>
    </row>
    <row r="1231" spans="1:11">
      <c r="A1231" s="558" t="s">
        <v>45</v>
      </c>
      <c r="B1231" s="559" t="s">
        <v>174</v>
      </c>
      <c r="C1231" s="559">
        <v>2024732</v>
      </c>
      <c r="D1231" s="560">
        <v>45177</v>
      </c>
      <c r="E1231" s="561">
        <v>236000</v>
      </c>
      <c r="F1231" s="559" t="s">
        <v>47</v>
      </c>
      <c r="G1231" s="559" t="s">
        <v>361</v>
      </c>
      <c r="H1231" s="564" t="s">
        <v>27</v>
      </c>
      <c r="I1231" s="564" t="s">
        <v>27</v>
      </c>
      <c r="J1231" s="564" t="s">
        <v>27</v>
      </c>
      <c r="K1231" s="564" t="s">
        <v>27</v>
      </c>
    </row>
    <row r="1232" spans="1:11">
      <c r="A1232" s="558" t="s">
        <v>45</v>
      </c>
      <c r="B1232" s="559" t="s">
        <v>174</v>
      </c>
      <c r="C1232" s="559">
        <v>2024733</v>
      </c>
      <c r="D1232" s="560">
        <v>45177</v>
      </c>
      <c r="E1232" s="561">
        <v>236000</v>
      </c>
      <c r="F1232" s="559" t="s">
        <v>47</v>
      </c>
      <c r="G1232" s="559" t="s">
        <v>361</v>
      </c>
      <c r="H1232" s="564" t="s">
        <v>27</v>
      </c>
      <c r="I1232" s="564" t="s">
        <v>27</v>
      </c>
      <c r="J1232" s="564" t="s">
        <v>27</v>
      </c>
      <c r="K1232" s="564" t="s">
        <v>27</v>
      </c>
    </row>
    <row r="1233" spans="1:11">
      <c r="A1233" s="558" t="s">
        <v>45</v>
      </c>
      <c r="B1233" s="559" t="s">
        <v>174</v>
      </c>
      <c r="C1233" s="559">
        <v>2024734</v>
      </c>
      <c r="D1233" s="560">
        <v>45177</v>
      </c>
      <c r="E1233" s="561">
        <v>235785</v>
      </c>
      <c r="F1233" s="559" t="s">
        <v>47</v>
      </c>
      <c r="G1233" s="559" t="s">
        <v>361</v>
      </c>
      <c r="H1233" s="564" t="s">
        <v>27</v>
      </c>
      <c r="I1233" s="564" t="s">
        <v>27</v>
      </c>
      <c r="J1233" s="564" t="s">
        <v>27</v>
      </c>
      <c r="K1233" s="564" t="s">
        <v>27</v>
      </c>
    </row>
    <row r="1234" spans="1:11">
      <c r="A1234" s="558" t="s">
        <v>45</v>
      </c>
      <c r="B1234" s="559" t="s">
        <v>174</v>
      </c>
      <c r="C1234" s="559">
        <v>2024735</v>
      </c>
      <c r="D1234" s="560">
        <v>45177</v>
      </c>
      <c r="E1234" s="561">
        <v>235785</v>
      </c>
      <c r="F1234" s="559" t="s">
        <v>47</v>
      </c>
      <c r="G1234" s="559" t="s">
        <v>361</v>
      </c>
      <c r="H1234" s="564" t="s">
        <v>27</v>
      </c>
      <c r="I1234" s="564" t="s">
        <v>27</v>
      </c>
      <c r="J1234" s="564" t="s">
        <v>27</v>
      </c>
      <c r="K1234" s="564" t="s">
        <v>27</v>
      </c>
    </row>
    <row r="1235" spans="1:11">
      <c r="A1235" s="558" t="s">
        <v>45</v>
      </c>
      <c r="B1235" s="559" t="s">
        <v>174</v>
      </c>
      <c r="C1235" s="559">
        <v>2024736</v>
      </c>
      <c r="D1235" s="560">
        <v>45177</v>
      </c>
      <c r="E1235" s="561">
        <v>235785</v>
      </c>
      <c r="F1235" s="559" t="s">
        <v>47</v>
      </c>
      <c r="G1235" s="559" t="s">
        <v>361</v>
      </c>
      <c r="H1235" s="564" t="s">
        <v>27</v>
      </c>
      <c r="I1235" s="564" t="s">
        <v>27</v>
      </c>
      <c r="J1235" s="564" t="s">
        <v>27</v>
      </c>
      <c r="K1235" s="564" t="s">
        <v>27</v>
      </c>
    </row>
    <row r="1236" spans="1:11">
      <c r="A1236" s="558" t="s">
        <v>45</v>
      </c>
      <c r="B1236" s="559" t="s">
        <v>174</v>
      </c>
      <c r="C1236" s="559">
        <v>2024737</v>
      </c>
      <c r="D1236" s="560">
        <v>45177</v>
      </c>
      <c r="E1236" s="561">
        <v>235785</v>
      </c>
      <c r="F1236" s="559" t="s">
        <v>47</v>
      </c>
      <c r="G1236" s="559" t="s">
        <v>361</v>
      </c>
      <c r="H1236" s="564" t="s">
        <v>27</v>
      </c>
      <c r="I1236" s="564" t="s">
        <v>27</v>
      </c>
      <c r="J1236" s="564" t="s">
        <v>27</v>
      </c>
      <c r="K1236" s="564" t="s">
        <v>27</v>
      </c>
    </row>
    <row r="1237" spans="1:11">
      <c r="A1237" s="558" t="s">
        <v>45</v>
      </c>
      <c r="B1237" s="559" t="s">
        <v>174</v>
      </c>
      <c r="C1237" s="559">
        <v>2024738</v>
      </c>
      <c r="D1237" s="560">
        <v>45177</v>
      </c>
      <c r="E1237" s="561">
        <v>235785</v>
      </c>
      <c r="F1237" s="559" t="s">
        <v>47</v>
      </c>
      <c r="G1237" s="559" t="s">
        <v>361</v>
      </c>
      <c r="H1237" s="564" t="s">
        <v>27</v>
      </c>
      <c r="I1237" s="564" t="s">
        <v>27</v>
      </c>
      <c r="J1237" s="564" t="s">
        <v>27</v>
      </c>
      <c r="K1237" s="564" t="s">
        <v>27</v>
      </c>
    </row>
    <row r="1238" spans="1:11">
      <c r="A1238" s="558" t="s">
        <v>45</v>
      </c>
      <c r="B1238" s="559" t="s">
        <v>174</v>
      </c>
      <c r="C1238" s="559">
        <v>2024739</v>
      </c>
      <c r="D1238" s="560">
        <v>45177</v>
      </c>
      <c r="E1238" s="561">
        <v>235785</v>
      </c>
      <c r="F1238" s="559" t="s">
        <v>47</v>
      </c>
      <c r="G1238" s="559" t="s">
        <v>361</v>
      </c>
      <c r="H1238" s="564" t="s">
        <v>27</v>
      </c>
      <c r="I1238" s="564" t="s">
        <v>27</v>
      </c>
      <c r="J1238" s="564" t="s">
        <v>27</v>
      </c>
      <c r="K1238" s="564" t="s">
        <v>27</v>
      </c>
    </row>
    <row r="1239" spans="1:11">
      <c r="A1239" s="558" t="s">
        <v>45</v>
      </c>
      <c r="B1239" s="559" t="s">
        <v>174</v>
      </c>
      <c r="C1239" s="559">
        <v>2024740</v>
      </c>
      <c r="D1239" s="560">
        <v>45177</v>
      </c>
      <c r="E1239" s="561">
        <v>235785</v>
      </c>
      <c r="F1239" s="559" t="s">
        <v>47</v>
      </c>
      <c r="G1239" s="559" t="s">
        <v>361</v>
      </c>
      <c r="H1239" s="564" t="s">
        <v>27</v>
      </c>
      <c r="I1239" s="564" t="s">
        <v>27</v>
      </c>
      <c r="J1239" s="564" t="s">
        <v>27</v>
      </c>
      <c r="K1239" s="564" t="s">
        <v>27</v>
      </c>
    </row>
    <row r="1240" spans="1:11">
      <c r="A1240" s="558" t="s">
        <v>45</v>
      </c>
      <c r="B1240" s="559" t="s">
        <v>174</v>
      </c>
      <c r="C1240" s="559">
        <v>2024741</v>
      </c>
      <c r="D1240" s="560">
        <v>45177</v>
      </c>
      <c r="E1240" s="561">
        <v>235785</v>
      </c>
      <c r="F1240" s="559" t="s">
        <v>47</v>
      </c>
      <c r="G1240" s="559" t="s">
        <v>361</v>
      </c>
      <c r="H1240" s="564" t="s">
        <v>27</v>
      </c>
      <c r="I1240" s="564" t="s">
        <v>27</v>
      </c>
      <c r="J1240" s="564" t="s">
        <v>27</v>
      </c>
      <c r="K1240" s="564" t="s">
        <v>27</v>
      </c>
    </row>
    <row r="1241" spans="1:11">
      <c r="A1241" s="558" t="s">
        <v>76</v>
      </c>
      <c r="B1241" s="559" t="s">
        <v>174</v>
      </c>
      <c r="C1241" s="559">
        <v>2024742</v>
      </c>
      <c r="D1241" s="560">
        <v>45177</v>
      </c>
      <c r="E1241" s="561">
        <v>59280</v>
      </c>
      <c r="F1241" s="559" t="s">
        <v>365</v>
      </c>
      <c r="G1241" s="559" t="s">
        <v>361</v>
      </c>
      <c r="H1241" s="564" t="s">
        <v>27</v>
      </c>
      <c r="I1241" s="564" t="s">
        <v>27</v>
      </c>
      <c r="J1241" s="564" t="s">
        <v>27</v>
      </c>
      <c r="K1241" s="564" t="s">
        <v>27</v>
      </c>
    </row>
    <row r="1242" spans="1:11">
      <c r="A1242" s="558" t="s">
        <v>76</v>
      </c>
      <c r="B1242" s="559" t="s">
        <v>174</v>
      </c>
      <c r="C1242" s="559">
        <v>2024743</v>
      </c>
      <c r="D1242" s="560">
        <v>45177</v>
      </c>
      <c r="E1242" s="561">
        <v>59280</v>
      </c>
      <c r="F1242" s="559" t="s">
        <v>365</v>
      </c>
      <c r="G1242" s="559" t="s">
        <v>361</v>
      </c>
      <c r="H1242" s="564" t="s">
        <v>27</v>
      </c>
      <c r="I1242" s="564" t="s">
        <v>27</v>
      </c>
      <c r="J1242" s="564" t="s">
        <v>27</v>
      </c>
      <c r="K1242" s="564" t="s">
        <v>27</v>
      </c>
    </row>
    <row r="1243" spans="1:11">
      <c r="A1243" s="558" t="s">
        <v>76</v>
      </c>
      <c r="B1243" s="559" t="s">
        <v>174</v>
      </c>
      <c r="C1243" s="559">
        <v>2024744</v>
      </c>
      <c r="D1243" s="560">
        <v>45177</v>
      </c>
      <c r="E1243" s="561">
        <v>59280</v>
      </c>
      <c r="F1243" s="559" t="s">
        <v>365</v>
      </c>
      <c r="G1243" s="559" t="s">
        <v>361</v>
      </c>
      <c r="H1243" s="564" t="s">
        <v>27</v>
      </c>
      <c r="I1243" s="564" t="s">
        <v>27</v>
      </c>
      <c r="J1243" s="564" t="s">
        <v>27</v>
      </c>
      <c r="K1243" s="564" t="s">
        <v>27</v>
      </c>
    </row>
    <row r="1244" spans="1:11">
      <c r="A1244" s="558" t="s">
        <v>76</v>
      </c>
      <c r="B1244" s="559" t="s">
        <v>174</v>
      </c>
      <c r="C1244" s="559">
        <v>2024745</v>
      </c>
      <c r="D1244" s="560">
        <v>45177</v>
      </c>
      <c r="E1244" s="561">
        <v>59280</v>
      </c>
      <c r="F1244" s="559" t="s">
        <v>365</v>
      </c>
      <c r="G1244" s="559" t="s">
        <v>361</v>
      </c>
      <c r="H1244" s="564" t="s">
        <v>27</v>
      </c>
      <c r="I1244" s="564" t="s">
        <v>27</v>
      </c>
      <c r="J1244" s="564" t="s">
        <v>27</v>
      </c>
      <c r="K1244" s="564" t="s">
        <v>27</v>
      </c>
    </row>
    <row r="1245" spans="1:11">
      <c r="A1245" s="558" t="s">
        <v>76</v>
      </c>
      <c r="B1245" s="559" t="s">
        <v>174</v>
      </c>
      <c r="C1245" s="559">
        <v>2024746</v>
      </c>
      <c r="D1245" s="560">
        <v>45177</v>
      </c>
      <c r="E1245" s="561">
        <v>59280</v>
      </c>
      <c r="F1245" s="559" t="s">
        <v>365</v>
      </c>
      <c r="G1245" s="559" t="s">
        <v>361</v>
      </c>
      <c r="H1245" s="564" t="s">
        <v>27</v>
      </c>
      <c r="I1245" s="564" t="s">
        <v>27</v>
      </c>
      <c r="J1245" s="564" t="s">
        <v>27</v>
      </c>
      <c r="K1245" s="564" t="s">
        <v>27</v>
      </c>
    </row>
    <row r="1246" spans="1:11">
      <c r="A1246" s="558" t="s">
        <v>76</v>
      </c>
      <c r="B1246" s="559" t="s">
        <v>174</v>
      </c>
      <c r="C1246" s="559">
        <v>2024747</v>
      </c>
      <c r="D1246" s="560">
        <v>45177</v>
      </c>
      <c r="E1246" s="561">
        <v>59280</v>
      </c>
      <c r="F1246" s="559" t="s">
        <v>365</v>
      </c>
      <c r="G1246" s="559" t="s">
        <v>361</v>
      </c>
      <c r="H1246" s="564" t="s">
        <v>27</v>
      </c>
      <c r="I1246" s="564" t="s">
        <v>27</v>
      </c>
      <c r="J1246" s="564" t="s">
        <v>27</v>
      </c>
      <c r="K1246" s="564" t="s">
        <v>27</v>
      </c>
    </row>
    <row r="1247" spans="1:11">
      <c r="A1247" s="558" t="s">
        <v>76</v>
      </c>
      <c r="B1247" s="559" t="s">
        <v>174</v>
      </c>
      <c r="C1247" s="559">
        <v>2024748</v>
      </c>
      <c r="D1247" s="560">
        <v>45177</v>
      </c>
      <c r="E1247" s="561">
        <v>59280</v>
      </c>
      <c r="F1247" s="559" t="s">
        <v>365</v>
      </c>
      <c r="G1247" s="559" t="s">
        <v>361</v>
      </c>
      <c r="H1247" s="564" t="s">
        <v>27</v>
      </c>
      <c r="I1247" s="564" t="s">
        <v>27</v>
      </c>
      <c r="J1247" s="564" t="s">
        <v>27</v>
      </c>
      <c r="K1247" s="564" t="s">
        <v>27</v>
      </c>
    </row>
    <row r="1248" spans="1:11">
      <c r="A1248" s="558" t="s">
        <v>76</v>
      </c>
      <c r="B1248" s="559" t="s">
        <v>174</v>
      </c>
      <c r="C1248" s="559">
        <v>2024749</v>
      </c>
      <c r="D1248" s="560">
        <v>45177</v>
      </c>
      <c r="E1248" s="561">
        <v>59280</v>
      </c>
      <c r="F1248" s="559" t="s">
        <v>365</v>
      </c>
      <c r="G1248" s="559" t="s">
        <v>361</v>
      </c>
      <c r="H1248" s="564" t="s">
        <v>27</v>
      </c>
      <c r="I1248" s="564" t="s">
        <v>27</v>
      </c>
      <c r="J1248" s="564" t="s">
        <v>27</v>
      </c>
      <c r="K1248" s="564" t="s">
        <v>27</v>
      </c>
    </row>
    <row r="1249" spans="1:11">
      <c r="A1249" s="558" t="s">
        <v>76</v>
      </c>
      <c r="B1249" s="559" t="s">
        <v>174</v>
      </c>
      <c r="C1249" s="559">
        <v>2024750</v>
      </c>
      <c r="D1249" s="560">
        <v>45177</v>
      </c>
      <c r="E1249" s="561">
        <v>59280</v>
      </c>
      <c r="F1249" s="559" t="s">
        <v>365</v>
      </c>
      <c r="G1249" s="559" t="s">
        <v>361</v>
      </c>
      <c r="H1249" s="564" t="s">
        <v>27</v>
      </c>
      <c r="I1249" s="564" t="s">
        <v>27</v>
      </c>
      <c r="J1249" s="564" t="s">
        <v>27</v>
      </c>
      <c r="K1249" s="564" t="s">
        <v>27</v>
      </c>
    </row>
    <row r="1250" spans="1:11">
      <c r="A1250" s="558" t="s">
        <v>76</v>
      </c>
      <c r="B1250" s="559" t="s">
        <v>174</v>
      </c>
      <c r="C1250" s="559">
        <v>2024751</v>
      </c>
      <c r="D1250" s="560">
        <v>45177</v>
      </c>
      <c r="E1250" s="561">
        <v>59280</v>
      </c>
      <c r="F1250" s="559" t="s">
        <v>365</v>
      </c>
      <c r="G1250" s="559" t="s">
        <v>361</v>
      </c>
      <c r="H1250" s="564" t="s">
        <v>27</v>
      </c>
      <c r="I1250" s="564" t="s">
        <v>27</v>
      </c>
      <c r="J1250" s="564" t="s">
        <v>27</v>
      </c>
      <c r="K1250" s="564" t="s">
        <v>27</v>
      </c>
    </row>
    <row r="1251" spans="1:11">
      <c r="A1251" s="558" t="s">
        <v>76</v>
      </c>
      <c r="B1251" s="559" t="s">
        <v>174</v>
      </c>
      <c r="C1251" s="559">
        <v>2024752</v>
      </c>
      <c r="D1251" s="560">
        <v>45177</v>
      </c>
      <c r="E1251" s="561">
        <v>59280</v>
      </c>
      <c r="F1251" s="559" t="s">
        <v>365</v>
      </c>
      <c r="G1251" s="559" t="s">
        <v>361</v>
      </c>
      <c r="H1251" s="564" t="s">
        <v>27</v>
      </c>
      <c r="I1251" s="564" t="s">
        <v>27</v>
      </c>
      <c r="J1251" s="564" t="s">
        <v>27</v>
      </c>
      <c r="K1251" s="564" t="s">
        <v>27</v>
      </c>
    </row>
    <row r="1252" spans="1:11">
      <c r="A1252" s="558" t="s">
        <v>76</v>
      </c>
      <c r="B1252" s="559" t="s">
        <v>174</v>
      </c>
      <c r="C1252" s="559">
        <v>2024753</v>
      </c>
      <c r="D1252" s="560">
        <v>45177</v>
      </c>
      <c r="E1252" s="561">
        <v>59280</v>
      </c>
      <c r="F1252" s="559" t="s">
        <v>365</v>
      </c>
      <c r="G1252" s="559" t="s">
        <v>361</v>
      </c>
      <c r="H1252" s="564" t="s">
        <v>27</v>
      </c>
      <c r="I1252" s="564" t="s">
        <v>27</v>
      </c>
      <c r="J1252" s="564" t="s">
        <v>27</v>
      </c>
      <c r="K1252" s="564" t="s">
        <v>27</v>
      </c>
    </row>
    <row r="1253" spans="1:11">
      <c r="A1253" s="558" t="s">
        <v>76</v>
      </c>
      <c r="B1253" s="559" t="s">
        <v>174</v>
      </c>
      <c r="C1253" s="559">
        <v>2024754</v>
      </c>
      <c r="D1253" s="560">
        <v>45177</v>
      </c>
      <c r="E1253" s="561">
        <v>59280</v>
      </c>
      <c r="F1253" s="559" t="s">
        <v>365</v>
      </c>
      <c r="G1253" s="559" t="s">
        <v>361</v>
      </c>
      <c r="H1253" s="564" t="s">
        <v>27</v>
      </c>
      <c r="I1253" s="564" t="s">
        <v>27</v>
      </c>
      <c r="J1253" s="564" t="s">
        <v>27</v>
      </c>
      <c r="K1253" s="564" t="s">
        <v>27</v>
      </c>
    </row>
    <row r="1254" spans="1:11">
      <c r="A1254" s="558" t="s">
        <v>76</v>
      </c>
      <c r="B1254" s="559" t="s">
        <v>174</v>
      </c>
      <c r="C1254" s="559">
        <v>2024755</v>
      </c>
      <c r="D1254" s="560">
        <v>45177</v>
      </c>
      <c r="E1254" s="561">
        <v>59280</v>
      </c>
      <c r="F1254" s="559" t="s">
        <v>365</v>
      </c>
      <c r="G1254" s="559" t="s">
        <v>361</v>
      </c>
      <c r="H1254" s="564" t="s">
        <v>27</v>
      </c>
      <c r="I1254" s="564" t="s">
        <v>27</v>
      </c>
      <c r="J1254" s="564" t="s">
        <v>27</v>
      </c>
      <c r="K1254" s="564" t="s">
        <v>27</v>
      </c>
    </row>
    <row r="1255" spans="1:11">
      <c r="A1255" s="558" t="s">
        <v>76</v>
      </c>
      <c r="B1255" s="559" t="s">
        <v>174</v>
      </c>
      <c r="C1255" s="559">
        <v>2024756</v>
      </c>
      <c r="D1255" s="560">
        <v>45177</v>
      </c>
      <c r="E1255" s="561">
        <v>59280</v>
      </c>
      <c r="F1255" s="559" t="s">
        <v>365</v>
      </c>
      <c r="G1255" s="559" t="s">
        <v>361</v>
      </c>
      <c r="H1255" s="564" t="s">
        <v>27</v>
      </c>
      <c r="I1255" s="564" t="s">
        <v>27</v>
      </c>
      <c r="J1255" s="564" t="s">
        <v>27</v>
      </c>
      <c r="K1255" s="564" t="s">
        <v>27</v>
      </c>
    </row>
    <row r="1256" spans="1:11">
      <c r="A1256" s="558" t="s">
        <v>191</v>
      </c>
      <c r="B1256" s="559" t="s">
        <v>174</v>
      </c>
      <c r="C1256" s="559">
        <v>2024757</v>
      </c>
      <c r="D1256" s="560">
        <v>45177</v>
      </c>
      <c r="E1256" s="561">
        <v>178725</v>
      </c>
      <c r="F1256" s="559" t="s">
        <v>193</v>
      </c>
      <c r="G1256" s="559" t="s">
        <v>361</v>
      </c>
      <c r="H1256" s="564" t="s">
        <v>27</v>
      </c>
      <c r="I1256" s="564" t="s">
        <v>27</v>
      </c>
      <c r="J1256" s="564" t="s">
        <v>27</v>
      </c>
      <c r="K1256" s="564" t="s">
        <v>27</v>
      </c>
    </row>
    <row r="1257" spans="1:11">
      <c r="A1257" s="558" t="s">
        <v>191</v>
      </c>
      <c r="B1257" s="559" t="s">
        <v>174</v>
      </c>
      <c r="C1257" s="559">
        <v>2024758</v>
      </c>
      <c r="D1257" s="560">
        <v>45177</v>
      </c>
      <c r="E1257" s="561">
        <v>178725</v>
      </c>
      <c r="F1257" s="559" t="s">
        <v>193</v>
      </c>
      <c r="G1257" s="559" t="s">
        <v>361</v>
      </c>
      <c r="H1257" s="564" t="s">
        <v>27</v>
      </c>
      <c r="I1257" s="564" t="s">
        <v>27</v>
      </c>
      <c r="J1257" s="564" t="s">
        <v>27</v>
      </c>
      <c r="K1257" s="564" t="s">
        <v>27</v>
      </c>
    </row>
    <row r="1258" spans="1:11">
      <c r="A1258" s="558" t="s">
        <v>191</v>
      </c>
      <c r="B1258" s="559" t="s">
        <v>174</v>
      </c>
      <c r="C1258" s="559">
        <v>2024759</v>
      </c>
      <c r="D1258" s="560">
        <v>45177</v>
      </c>
      <c r="E1258" s="561">
        <v>178725</v>
      </c>
      <c r="F1258" s="559" t="s">
        <v>193</v>
      </c>
      <c r="G1258" s="559" t="s">
        <v>361</v>
      </c>
      <c r="H1258" s="564" t="s">
        <v>27</v>
      </c>
      <c r="I1258" s="564" t="s">
        <v>27</v>
      </c>
      <c r="J1258" s="564" t="s">
        <v>27</v>
      </c>
      <c r="K1258" s="564" t="s">
        <v>27</v>
      </c>
    </row>
    <row r="1259" spans="1:11">
      <c r="A1259" s="558" t="s">
        <v>191</v>
      </c>
      <c r="B1259" s="559" t="s">
        <v>174</v>
      </c>
      <c r="C1259" s="559">
        <v>2024760</v>
      </c>
      <c r="D1259" s="560">
        <v>45177</v>
      </c>
      <c r="E1259" s="561">
        <v>178725</v>
      </c>
      <c r="F1259" s="559" t="s">
        <v>193</v>
      </c>
      <c r="G1259" s="559" t="s">
        <v>361</v>
      </c>
      <c r="H1259" s="564" t="s">
        <v>27</v>
      </c>
      <c r="I1259" s="564" t="s">
        <v>27</v>
      </c>
      <c r="J1259" s="564" t="s">
        <v>27</v>
      </c>
      <c r="K1259" s="564" t="s">
        <v>27</v>
      </c>
    </row>
    <row r="1260" spans="1:11">
      <c r="A1260" s="558" t="s">
        <v>191</v>
      </c>
      <c r="B1260" s="559" t="s">
        <v>174</v>
      </c>
      <c r="C1260" s="559">
        <v>2024761</v>
      </c>
      <c r="D1260" s="560">
        <v>45177</v>
      </c>
      <c r="E1260" s="561">
        <v>178725</v>
      </c>
      <c r="F1260" s="559" t="s">
        <v>193</v>
      </c>
      <c r="G1260" s="559" t="s">
        <v>361</v>
      </c>
      <c r="H1260" s="564" t="s">
        <v>27</v>
      </c>
      <c r="I1260" s="564" t="s">
        <v>27</v>
      </c>
      <c r="J1260" s="564" t="s">
        <v>27</v>
      </c>
      <c r="K1260" s="564" t="s">
        <v>27</v>
      </c>
    </row>
    <row r="1261" spans="1:11">
      <c r="A1261" s="558" t="s">
        <v>191</v>
      </c>
      <c r="B1261" s="559" t="s">
        <v>174</v>
      </c>
      <c r="C1261" s="559">
        <v>2024762</v>
      </c>
      <c r="D1261" s="560">
        <v>45177</v>
      </c>
      <c r="E1261" s="561">
        <v>178725</v>
      </c>
      <c r="F1261" s="559" t="s">
        <v>193</v>
      </c>
      <c r="G1261" s="559" t="s">
        <v>361</v>
      </c>
      <c r="H1261" s="564" t="s">
        <v>27</v>
      </c>
      <c r="I1261" s="564" t="s">
        <v>27</v>
      </c>
      <c r="J1261" s="564" t="s">
        <v>27</v>
      </c>
      <c r="K1261" s="564" t="s">
        <v>27</v>
      </c>
    </row>
    <row r="1262" spans="1:11">
      <c r="A1262" s="558" t="s">
        <v>191</v>
      </c>
      <c r="B1262" s="559" t="s">
        <v>174</v>
      </c>
      <c r="C1262" s="559">
        <v>2024763</v>
      </c>
      <c r="D1262" s="560">
        <v>45177</v>
      </c>
      <c r="E1262" s="561">
        <v>178725</v>
      </c>
      <c r="F1262" s="559" t="s">
        <v>193</v>
      </c>
      <c r="G1262" s="559" t="s">
        <v>361</v>
      </c>
      <c r="H1262" s="564" t="s">
        <v>27</v>
      </c>
      <c r="I1262" s="564" t="s">
        <v>27</v>
      </c>
      <c r="J1262" s="564" t="s">
        <v>27</v>
      </c>
      <c r="K1262" s="564" t="s">
        <v>27</v>
      </c>
    </row>
    <row r="1263" spans="1:11">
      <c r="A1263" s="558" t="s">
        <v>191</v>
      </c>
      <c r="B1263" s="559" t="s">
        <v>174</v>
      </c>
      <c r="C1263" s="559">
        <v>2024764</v>
      </c>
      <c r="D1263" s="560">
        <v>45177</v>
      </c>
      <c r="E1263" s="561">
        <v>178725</v>
      </c>
      <c r="F1263" s="559" t="s">
        <v>193</v>
      </c>
      <c r="G1263" s="559" t="s">
        <v>361</v>
      </c>
      <c r="H1263" s="564" t="s">
        <v>27</v>
      </c>
      <c r="I1263" s="564" t="s">
        <v>27</v>
      </c>
      <c r="J1263" s="564" t="s">
        <v>27</v>
      </c>
      <c r="K1263" s="564" t="s">
        <v>27</v>
      </c>
    </row>
    <row r="1264" spans="1:11">
      <c r="A1264" s="558" t="s">
        <v>191</v>
      </c>
      <c r="B1264" s="559" t="s">
        <v>174</v>
      </c>
      <c r="C1264" s="559">
        <v>2024765</v>
      </c>
      <c r="D1264" s="560">
        <v>45177</v>
      </c>
      <c r="E1264" s="561">
        <v>178725</v>
      </c>
      <c r="F1264" s="559" t="s">
        <v>193</v>
      </c>
      <c r="G1264" s="559" t="s">
        <v>361</v>
      </c>
      <c r="H1264" s="564" t="s">
        <v>27</v>
      </c>
      <c r="I1264" s="564" t="s">
        <v>27</v>
      </c>
      <c r="J1264" s="564" t="s">
        <v>27</v>
      </c>
      <c r="K1264" s="564" t="s">
        <v>27</v>
      </c>
    </row>
    <row r="1265" spans="1:11">
      <c r="A1265" s="558" t="s">
        <v>191</v>
      </c>
      <c r="B1265" s="559" t="s">
        <v>174</v>
      </c>
      <c r="C1265" s="559">
        <v>2024766</v>
      </c>
      <c r="D1265" s="560">
        <v>45177</v>
      </c>
      <c r="E1265" s="561">
        <v>178725</v>
      </c>
      <c r="F1265" s="559" t="s">
        <v>193</v>
      </c>
      <c r="G1265" s="559" t="s">
        <v>361</v>
      </c>
      <c r="H1265" s="564" t="s">
        <v>27</v>
      </c>
      <c r="I1265" s="564" t="s">
        <v>27</v>
      </c>
      <c r="J1265" s="564" t="s">
        <v>27</v>
      </c>
      <c r="K1265" s="564" t="s">
        <v>27</v>
      </c>
    </row>
    <row r="1266" spans="1:11">
      <c r="A1266" s="558" t="s">
        <v>191</v>
      </c>
      <c r="B1266" s="559" t="s">
        <v>174</v>
      </c>
      <c r="C1266" s="559">
        <v>2024767</v>
      </c>
      <c r="D1266" s="560">
        <v>45177</v>
      </c>
      <c r="E1266" s="561">
        <v>178725</v>
      </c>
      <c r="F1266" s="559" t="s">
        <v>193</v>
      </c>
      <c r="G1266" s="559" t="s">
        <v>361</v>
      </c>
      <c r="H1266" s="564" t="s">
        <v>27</v>
      </c>
      <c r="I1266" s="564" t="s">
        <v>27</v>
      </c>
      <c r="J1266" s="564" t="s">
        <v>27</v>
      </c>
      <c r="K1266" s="564" t="s">
        <v>27</v>
      </c>
    </row>
    <row r="1267" spans="1:11">
      <c r="A1267" s="558" t="s">
        <v>191</v>
      </c>
      <c r="B1267" s="559" t="s">
        <v>174</v>
      </c>
      <c r="C1267" s="559">
        <v>2024768</v>
      </c>
      <c r="D1267" s="560">
        <v>45177</v>
      </c>
      <c r="E1267" s="561">
        <v>178725</v>
      </c>
      <c r="F1267" s="559" t="s">
        <v>193</v>
      </c>
      <c r="G1267" s="559" t="s">
        <v>361</v>
      </c>
      <c r="H1267" s="564" t="s">
        <v>27</v>
      </c>
      <c r="I1267" s="564" t="s">
        <v>27</v>
      </c>
      <c r="J1267" s="564" t="s">
        <v>27</v>
      </c>
      <c r="K1267" s="564" t="s">
        <v>27</v>
      </c>
    </row>
    <row r="1268" spans="1:11">
      <c r="A1268" s="558" t="s">
        <v>191</v>
      </c>
      <c r="B1268" s="559" t="s">
        <v>174</v>
      </c>
      <c r="C1268" s="559">
        <v>2024769</v>
      </c>
      <c r="D1268" s="560">
        <v>45177</v>
      </c>
      <c r="E1268" s="561">
        <v>178725</v>
      </c>
      <c r="F1268" s="559" t="s">
        <v>193</v>
      </c>
      <c r="G1268" s="559" t="s">
        <v>361</v>
      </c>
      <c r="H1268" s="564" t="s">
        <v>27</v>
      </c>
      <c r="I1268" s="564" t="s">
        <v>27</v>
      </c>
      <c r="J1268" s="564" t="s">
        <v>27</v>
      </c>
      <c r="K1268" s="564" t="s">
        <v>27</v>
      </c>
    </row>
    <row r="1269" spans="1:11">
      <c r="A1269" s="558" t="s">
        <v>191</v>
      </c>
      <c r="B1269" s="559" t="s">
        <v>174</v>
      </c>
      <c r="C1269" s="559">
        <v>2024770</v>
      </c>
      <c r="D1269" s="560">
        <v>45177</v>
      </c>
      <c r="E1269" s="561">
        <v>178725</v>
      </c>
      <c r="F1269" s="559" t="s">
        <v>193</v>
      </c>
      <c r="G1269" s="559" t="s">
        <v>361</v>
      </c>
      <c r="H1269" s="564" t="s">
        <v>27</v>
      </c>
      <c r="I1269" s="564" t="s">
        <v>27</v>
      </c>
      <c r="J1269" s="564" t="s">
        <v>27</v>
      </c>
      <c r="K1269" s="564" t="s">
        <v>27</v>
      </c>
    </row>
    <row r="1270" spans="1:11">
      <c r="A1270" s="558" t="s">
        <v>191</v>
      </c>
      <c r="B1270" s="559" t="s">
        <v>174</v>
      </c>
      <c r="C1270" s="559">
        <v>2024771</v>
      </c>
      <c r="D1270" s="560">
        <v>45177</v>
      </c>
      <c r="E1270" s="561">
        <v>178725</v>
      </c>
      <c r="F1270" s="559" t="s">
        <v>193</v>
      </c>
      <c r="G1270" s="559" t="s">
        <v>361</v>
      </c>
      <c r="H1270" s="564" t="s">
        <v>27</v>
      </c>
      <c r="I1270" s="564" t="s">
        <v>27</v>
      </c>
      <c r="J1270" s="564" t="s">
        <v>27</v>
      </c>
      <c r="K1270" s="564" t="s">
        <v>27</v>
      </c>
    </row>
    <row r="1271" spans="1:11">
      <c r="A1271" s="558" t="s">
        <v>227</v>
      </c>
      <c r="B1271" s="559" t="s">
        <v>174</v>
      </c>
      <c r="C1271" s="559">
        <v>2024776</v>
      </c>
      <c r="D1271" s="560">
        <v>45188</v>
      </c>
      <c r="E1271" s="561">
        <v>226200</v>
      </c>
      <c r="F1271" s="559" t="s">
        <v>249</v>
      </c>
      <c r="G1271" s="559" t="s">
        <v>361</v>
      </c>
      <c r="H1271" s="564" t="s">
        <v>27</v>
      </c>
      <c r="I1271" s="564" t="s">
        <v>27</v>
      </c>
      <c r="J1271" s="564" t="s">
        <v>27</v>
      </c>
      <c r="K1271" s="564" t="s">
        <v>27</v>
      </c>
    </row>
    <row r="1272" spans="1:11">
      <c r="A1272" s="558" t="s">
        <v>227</v>
      </c>
      <c r="B1272" s="559" t="s">
        <v>174</v>
      </c>
      <c r="C1272" s="559">
        <v>2024777</v>
      </c>
      <c r="D1272" s="560">
        <v>45188</v>
      </c>
      <c r="E1272" s="561">
        <v>226200</v>
      </c>
      <c r="F1272" s="559" t="s">
        <v>249</v>
      </c>
      <c r="G1272" s="559" t="s">
        <v>361</v>
      </c>
      <c r="H1272" s="564" t="s">
        <v>27</v>
      </c>
      <c r="I1272" s="564" t="s">
        <v>27</v>
      </c>
      <c r="J1272" s="564" t="s">
        <v>27</v>
      </c>
      <c r="K1272" s="564" t="s">
        <v>27</v>
      </c>
    </row>
    <row r="1273" spans="1:11">
      <c r="A1273" s="558" t="s">
        <v>227</v>
      </c>
      <c r="B1273" s="559" t="s">
        <v>174</v>
      </c>
      <c r="C1273" s="559">
        <v>2024778</v>
      </c>
      <c r="D1273" s="560">
        <v>45188</v>
      </c>
      <c r="E1273" s="561">
        <v>226200</v>
      </c>
      <c r="F1273" s="559" t="s">
        <v>249</v>
      </c>
      <c r="G1273" s="559" t="s">
        <v>361</v>
      </c>
      <c r="H1273" s="564" t="s">
        <v>27</v>
      </c>
      <c r="I1273" s="564" t="s">
        <v>27</v>
      </c>
      <c r="J1273" s="564" t="s">
        <v>27</v>
      </c>
      <c r="K1273" s="564" t="s">
        <v>27</v>
      </c>
    </row>
    <row r="1274" spans="1:11" ht="26.25">
      <c r="A1274" s="558" t="s">
        <v>366</v>
      </c>
      <c r="B1274" s="559" t="s">
        <v>367</v>
      </c>
      <c r="C1274" s="559">
        <v>2023744</v>
      </c>
      <c r="D1274" s="560">
        <v>42943</v>
      </c>
      <c r="E1274" s="561">
        <v>6277694793</v>
      </c>
      <c r="F1274" s="559" t="s">
        <v>368</v>
      </c>
      <c r="G1274" s="559" t="s">
        <v>31</v>
      </c>
      <c r="H1274" s="564" t="s">
        <v>27</v>
      </c>
      <c r="I1274" s="564" t="s">
        <v>27</v>
      </c>
      <c r="J1274" s="564" t="s">
        <v>27</v>
      </c>
      <c r="K1274" s="564" t="s">
        <v>27</v>
      </c>
    </row>
    <row r="1275" spans="1:11" ht="26.25">
      <c r="A1275" s="558" t="s">
        <v>366</v>
      </c>
      <c r="B1275" s="559" t="s">
        <v>29</v>
      </c>
      <c r="C1275" s="559">
        <v>2024479</v>
      </c>
      <c r="D1275" s="560">
        <v>44896</v>
      </c>
      <c r="E1275" s="561">
        <v>317693058</v>
      </c>
      <c r="F1275" s="559" t="s">
        <v>368</v>
      </c>
      <c r="G1275" s="559" t="s">
        <v>31</v>
      </c>
      <c r="H1275" s="564" t="s">
        <v>27</v>
      </c>
      <c r="I1275" s="564" t="s">
        <v>27</v>
      </c>
      <c r="J1275" s="564" t="s">
        <v>27</v>
      </c>
      <c r="K1275" s="564" t="s">
        <v>27</v>
      </c>
    </row>
    <row r="1276" spans="1:11" ht="26.25">
      <c r="A1276" s="558" t="s">
        <v>366</v>
      </c>
      <c r="B1276" s="559" t="s">
        <v>29</v>
      </c>
      <c r="C1276" s="559">
        <v>2024480</v>
      </c>
      <c r="D1276" s="560">
        <v>44896</v>
      </c>
      <c r="E1276" s="561">
        <v>448977398</v>
      </c>
      <c r="F1276" s="559" t="s">
        <v>368</v>
      </c>
      <c r="G1276" s="559" t="s">
        <v>31</v>
      </c>
      <c r="H1276" s="564" t="s">
        <v>27</v>
      </c>
      <c r="I1276" s="564" t="s">
        <v>27</v>
      </c>
      <c r="J1276" s="564" t="s">
        <v>27</v>
      </c>
      <c r="K1276" s="564" t="s">
        <v>27</v>
      </c>
    </row>
    <row r="1277" spans="1:11" ht="26.25">
      <c r="A1277" s="558" t="s">
        <v>366</v>
      </c>
      <c r="B1277" s="559" t="s">
        <v>29</v>
      </c>
      <c r="C1277" s="559">
        <v>2024481</v>
      </c>
      <c r="D1277" s="560">
        <v>44896</v>
      </c>
      <c r="E1277" s="561">
        <v>203735317</v>
      </c>
      <c r="F1277" s="559" t="s">
        <v>368</v>
      </c>
      <c r="G1277" s="559" t="s">
        <v>31</v>
      </c>
      <c r="H1277" s="564" t="s">
        <v>27</v>
      </c>
      <c r="I1277" s="564" t="s">
        <v>27</v>
      </c>
      <c r="J1277" s="564" t="s">
        <v>27</v>
      </c>
      <c r="K1277" s="564" t="s">
        <v>27</v>
      </c>
    </row>
    <row r="1278" spans="1:11" ht="26.25">
      <c r="A1278" s="558" t="s">
        <v>366</v>
      </c>
      <c r="B1278" s="559" t="s">
        <v>29</v>
      </c>
      <c r="C1278" s="559">
        <v>2024482</v>
      </c>
      <c r="D1278" s="560">
        <v>44896</v>
      </c>
      <c r="E1278" s="561">
        <v>95621681</v>
      </c>
      <c r="F1278" s="559" t="s">
        <v>368</v>
      </c>
      <c r="G1278" s="559" t="s">
        <v>31</v>
      </c>
      <c r="H1278" s="564" t="s">
        <v>27</v>
      </c>
      <c r="I1278" s="564" t="s">
        <v>27</v>
      </c>
      <c r="J1278" s="564" t="s">
        <v>27</v>
      </c>
      <c r="K1278" s="564" t="s">
        <v>27</v>
      </c>
    </row>
    <row r="1279" spans="1:11" ht="26.25">
      <c r="A1279" s="558" t="s">
        <v>366</v>
      </c>
      <c r="B1279" s="559" t="s">
        <v>29</v>
      </c>
      <c r="C1279" s="559">
        <v>2024483</v>
      </c>
      <c r="D1279" s="560">
        <v>44896</v>
      </c>
      <c r="E1279" s="561">
        <v>107926017</v>
      </c>
      <c r="F1279" s="559" t="s">
        <v>368</v>
      </c>
      <c r="G1279" s="559" t="s">
        <v>31</v>
      </c>
      <c r="H1279" s="564" t="s">
        <v>27</v>
      </c>
      <c r="I1279" s="564" t="s">
        <v>27</v>
      </c>
      <c r="J1279" s="564" t="s">
        <v>27</v>
      </c>
      <c r="K1279" s="564" t="s">
        <v>27</v>
      </c>
    </row>
    <row r="1280" spans="1:11" ht="26.25">
      <c r="A1280" s="558" t="s">
        <v>366</v>
      </c>
      <c r="B1280" s="559" t="s">
        <v>29</v>
      </c>
      <c r="C1280" s="559">
        <v>2024484</v>
      </c>
      <c r="D1280" s="560">
        <v>44896</v>
      </c>
      <c r="E1280" s="561">
        <v>66135866</v>
      </c>
      <c r="F1280" s="559" t="s">
        <v>368</v>
      </c>
      <c r="G1280" s="559" t="s">
        <v>31</v>
      </c>
      <c r="H1280" s="564" t="s">
        <v>27</v>
      </c>
      <c r="I1280" s="564" t="s">
        <v>27</v>
      </c>
      <c r="J1280" s="564" t="s">
        <v>27</v>
      </c>
      <c r="K1280" s="564" t="s">
        <v>27</v>
      </c>
    </row>
    <row r="1281" spans="1:11" ht="26.25">
      <c r="A1281" s="558" t="s">
        <v>366</v>
      </c>
      <c r="B1281" s="559" t="s">
        <v>29</v>
      </c>
      <c r="C1281" s="559">
        <v>2024485</v>
      </c>
      <c r="D1281" s="560">
        <v>44896</v>
      </c>
      <c r="E1281" s="561">
        <v>81109590</v>
      </c>
      <c r="F1281" s="559" t="s">
        <v>368</v>
      </c>
      <c r="G1281" s="559" t="s">
        <v>31</v>
      </c>
      <c r="H1281" s="564" t="s">
        <v>27</v>
      </c>
      <c r="I1281" s="564" t="s">
        <v>27</v>
      </c>
      <c r="J1281" s="564" t="s">
        <v>27</v>
      </c>
      <c r="K1281" s="564" t="s">
        <v>27</v>
      </c>
    </row>
    <row r="1282" spans="1:11" ht="26.25">
      <c r="A1282" s="558" t="s">
        <v>366</v>
      </c>
      <c r="B1282" s="559" t="s">
        <v>29</v>
      </c>
      <c r="C1282" s="559">
        <v>2024486</v>
      </c>
      <c r="D1282" s="560">
        <v>44896</v>
      </c>
      <c r="E1282" s="561">
        <v>81489567</v>
      </c>
      <c r="F1282" s="559" t="s">
        <v>368</v>
      </c>
      <c r="G1282" s="559" t="s">
        <v>31</v>
      </c>
      <c r="H1282" s="564" t="s">
        <v>27</v>
      </c>
      <c r="I1282" s="564" t="s">
        <v>27</v>
      </c>
      <c r="J1282" s="564" t="s">
        <v>27</v>
      </c>
      <c r="K1282" s="564" t="s">
        <v>27</v>
      </c>
    </row>
    <row r="1283" spans="1:11" ht="26.25">
      <c r="A1283" s="558" t="s">
        <v>366</v>
      </c>
      <c r="B1283" s="559" t="s">
        <v>29</v>
      </c>
      <c r="C1283" s="559">
        <v>2024487</v>
      </c>
      <c r="D1283" s="560">
        <v>44896</v>
      </c>
      <c r="E1283" s="561">
        <v>54403498</v>
      </c>
      <c r="F1283" s="559" t="s">
        <v>368</v>
      </c>
      <c r="G1283" s="559" t="s">
        <v>31</v>
      </c>
      <c r="H1283" s="564" t="s">
        <v>27</v>
      </c>
      <c r="I1283" s="564" t="s">
        <v>27</v>
      </c>
      <c r="J1283" s="564" t="s">
        <v>27</v>
      </c>
      <c r="K1283" s="564" t="s">
        <v>27</v>
      </c>
    </row>
    <row r="1284" spans="1:11" ht="26.25">
      <c r="A1284" s="558" t="s">
        <v>366</v>
      </c>
      <c r="B1284" s="559" t="s">
        <v>29</v>
      </c>
      <c r="C1284" s="559">
        <v>2024488</v>
      </c>
      <c r="D1284" s="560">
        <v>44896</v>
      </c>
      <c r="E1284" s="561">
        <v>66082399</v>
      </c>
      <c r="F1284" s="559" t="s">
        <v>368</v>
      </c>
      <c r="G1284" s="559" t="s">
        <v>31</v>
      </c>
      <c r="H1284" s="564" t="s">
        <v>27</v>
      </c>
      <c r="I1284" s="564" t="s">
        <v>27</v>
      </c>
      <c r="J1284" s="564" t="s">
        <v>27</v>
      </c>
      <c r="K1284" s="564" t="s">
        <v>27</v>
      </c>
    </row>
    <row r="1285" spans="1:11" ht="26.25">
      <c r="A1285" s="558" t="s">
        <v>366</v>
      </c>
      <c r="B1285" s="559" t="s">
        <v>29</v>
      </c>
      <c r="C1285" s="559">
        <v>2024489</v>
      </c>
      <c r="D1285" s="560">
        <v>44896</v>
      </c>
      <c r="E1285" s="561">
        <v>87537385</v>
      </c>
      <c r="F1285" s="559" t="s">
        <v>368</v>
      </c>
      <c r="G1285" s="559" t="s">
        <v>31</v>
      </c>
      <c r="H1285" s="564" t="s">
        <v>27</v>
      </c>
      <c r="I1285" s="564" t="s">
        <v>27</v>
      </c>
      <c r="J1285" s="564" t="s">
        <v>27</v>
      </c>
      <c r="K1285" s="564" t="s">
        <v>27</v>
      </c>
    </row>
    <row r="1286" spans="1:11" ht="26.25">
      <c r="A1286" s="558" t="s">
        <v>366</v>
      </c>
      <c r="B1286" s="559" t="s">
        <v>29</v>
      </c>
      <c r="C1286" s="559">
        <v>2024490</v>
      </c>
      <c r="D1286" s="560">
        <v>44896</v>
      </c>
      <c r="E1286" s="561">
        <v>40497453</v>
      </c>
      <c r="F1286" s="559" t="s">
        <v>368</v>
      </c>
      <c r="G1286" s="559" t="s">
        <v>31</v>
      </c>
      <c r="H1286" s="564" t="s">
        <v>27</v>
      </c>
      <c r="I1286" s="564" t="s">
        <v>27</v>
      </c>
      <c r="J1286" s="564" t="s">
        <v>27</v>
      </c>
      <c r="K1286" s="564" t="s">
        <v>27</v>
      </c>
    </row>
    <row r="1287" spans="1:11" ht="26.25">
      <c r="A1287" s="558" t="s">
        <v>366</v>
      </c>
      <c r="B1287" s="559" t="s">
        <v>29</v>
      </c>
      <c r="C1287" s="559">
        <v>2024491</v>
      </c>
      <c r="D1287" s="560">
        <v>44896</v>
      </c>
      <c r="E1287" s="561">
        <v>42856166</v>
      </c>
      <c r="F1287" s="559" t="s">
        <v>368</v>
      </c>
      <c r="G1287" s="559" t="s">
        <v>31</v>
      </c>
      <c r="H1287" s="564" t="s">
        <v>27</v>
      </c>
      <c r="I1287" s="564" t="s">
        <v>27</v>
      </c>
      <c r="J1287" s="564" t="s">
        <v>27</v>
      </c>
      <c r="K1287" s="564" t="s">
        <v>27</v>
      </c>
    </row>
    <row r="1288" spans="1:11" ht="26.25">
      <c r="A1288" s="558" t="s">
        <v>366</v>
      </c>
      <c r="B1288" s="559" t="s">
        <v>29</v>
      </c>
      <c r="C1288" s="559">
        <v>2024492</v>
      </c>
      <c r="D1288" s="560">
        <v>44896</v>
      </c>
      <c r="E1288" s="561">
        <v>13508423</v>
      </c>
      <c r="F1288" s="559" t="s">
        <v>368</v>
      </c>
      <c r="G1288" s="559" t="s">
        <v>31</v>
      </c>
      <c r="H1288" s="564" t="s">
        <v>27</v>
      </c>
      <c r="I1288" s="564" t="s">
        <v>27</v>
      </c>
      <c r="J1288" s="564" t="s">
        <v>27</v>
      </c>
      <c r="K1288" s="564" t="s">
        <v>27</v>
      </c>
    </row>
    <row r="1289" spans="1:11" ht="26.25">
      <c r="A1289" s="558" t="s">
        <v>366</v>
      </c>
      <c r="B1289" s="559" t="s">
        <v>29</v>
      </c>
      <c r="C1289" s="559">
        <v>2024493</v>
      </c>
      <c r="D1289" s="560">
        <v>44896</v>
      </c>
      <c r="E1289" s="561">
        <v>164629212</v>
      </c>
      <c r="F1289" s="559" t="s">
        <v>368</v>
      </c>
      <c r="G1289" s="559" t="s">
        <v>31</v>
      </c>
      <c r="H1289" s="564" t="s">
        <v>27</v>
      </c>
      <c r="I1289" s="564" t="s">
        <v>27</v>
      </c>
      <c r="J1289" s="564" t="s">
        <v>27</v>
      </c>
      <c r="K1289" s="564" t="s">
        <v>27</v>
      </c>
    </row>
    <row r="1290" spans="1:11" ht="26.25">
      <c r="A1290" s="558" t="s">
        <v>366</v>
      </c>
      <c r="B1290" s="559" t="s">
        <v>29</v>
      </c>
      <c r="C1290" s="559">
        <v>2024494</v>
      </c>
      <c r="D1290" s="560">
        <v>44896</v>
      </c>
      <c r="E1290" s="561">
        <v>54403507</v>
      </c>
      <c r="F1290" s="559" t="s">
        <v>368</v>
      </c>
      <c r="G1290" s="559" t="s">
        <v>31</v>
      </c>
      <c r="H1290" s="564" t="s">
        <v>27</v>
      </c>
      <c r="I1290" s="564" t="s">
        <v>27</v>
      </c>
      <c r="J1290" s="564" t="s">
        <v>27</v>
      </c>
      <c r="K1290" s="564" t="s">
        <v>27</v>
      </c>
    </row>
    <row r="1291" spans="1:11" ht="39">
      <c r="A1291" s="558" t="s">
        <v>366</v>
      </c>
      <c r="B1291" s="559" t="s">
        <v>29</v>
      </c>
      <c r="C1291" s="559">
        <v>2024495</v>
      </c>
      <c r="D1291" s="560">
        <v>44896</v>
      </c>
      <c r="E1291" s="561">
        <v>1589436305</v>
      </c>
      <c r="F1291" s="559" t="s">
        <v>369</v>
      </c>
      <c r="G1291" s="559" t="s">
        <v>31</v>
      </c>
      <c r="H1291" s="564" t="s">
        <v>27</v>
      </c>
      <c r="I1291" s="564" t="s">
        <v>27</v>
      </c>
      <c r="J1291" s="564" t="s">
        <v>27</v>
      </c>
      <c r="K1291" s="564" t="s">
        <v>27</v>
      </c>
    </row>
    <row r="1292" spans="1:11" ht="26.25">
      <c r="A1292" s="558" t="s">
        <v>366</v>
      </c>
      <c r="B1292" s="559" t="s">
        <v>29</v>
      </c>
      <c r="C1292" s="559">
        <v>2024496</v>
      </c>
      <c r="D1292" s="560">
        <v>44896</v>
      </c>
      <c r="E1292" s="561">
        <v>500999086</v>
      </c>
      <c r="F1292" s="559" t="s">
        <v>368</v>
      </c>
      <c r="G1292" s="559" t="s">
        <v>31</v>
      </c>
      <c r="H1292" s="564" t="s">
        <v>27</v>
      </c>
      <c r="I1292" s="564" t="s">
        <v>27</v>
      </c>
      <c r="J1292" s="564" t="s">
        <v>27</v>
      </c>
      <c r="K1292" s="564" t="s">
        <v>27</v>
      </c>
    </row>
    <row r="1293" spans="1:11" ht="26.25">
      <c r="A1293" s="558" t="s">
        <v>366</v>
      </c>
      <c r="B1293" s="559" t="s">
        <v>29</v>
      </c>
      <c r="C1293" s="559">
        <v>2024497</v>
      </c>
      <c r="D1293" s="560">
        <v>44896</v>
      </c>
      <c r="E1293" s="561">
        <v>2020715709</v>
      </c>
      <c r="F1293" s="559" t="s">
        <v>368</v>
      </c>
      <c r="G1293" s="559" t="s">
        <v>31</v>
      </c>
      <c r="H1293" s="564" t="s">
        <v>27</v>
      </c>
      <c r="I1293" s="564" t="s">
        <v>27</v>
      </c>
      <c r="J1293" s="564" t="s">
        <v>27</v>
      </c>
      <c r="K1293" s="564" t="s">
        <v>27</v>
      </c>
    </row>
    <row r="1294" spans="1:11" ht="26.25">
      <c r="A1294" s="558" t="s">
        <v>366</v>
      </c>
      <c r="B1294" s="559" t="s">
        <v>29</v>
      </c>
      <c r="C1294" s="559">
        <v>2024498</v>
      </c>
      <c r="D1294" s="560">
        <v>44896</v>
      </c>
      <c r="E1294" s="561">
        <v>628170359</v>
      </c>
      <c r="F1294" s="559" t="s">
        <v>368</v>
      </c>
      <c r="G1294" s="559" t="s">
        <v>31</v>
      </c>
      <c r="H1294" s="564" t="s">
        <v>27</v>
      </c>
      <c r="I1294" s="564" t="s">
        <v>27</v>
      </c>
      <c r="J1294" s="564" t="s">
        <v>27</v>
      </c>
      <c r="K1294" s="564" t="s">
        <v>27</v>
      </c>
    </row>
    <row r="1295" spans="1:11" ht="26.25">
      <c r="A1295" s="558" t="s">
        <v>366</v>
      </c>
      <c r="B1295" s="559" t="s">
        <v>29</v>
      </c>
      <c r="C1295" s="559">
        <v>2024499</v>
      </c>
      <c r="D1295" s="560">
        <v>44896</v>
      </c>
      <c r="E1295" s="561">
        <v>675604773</v>
      </c>
      <c r="F1295" s="559" t="s">
        <v>368</v>
      </c>
      <c r="G1295" s="559" t="s">
        <v>31</v>
      </c>
      <c r="H1295" s="564" t="s">
        <v>27</v>
      </c>
      <c r="I1295" s="564" t="s">
        <v>27</v>
      </c>
      <c r="J1295" s="564" t="s">
        <v>27</v>
      </c>
      <c r="K1295" s="564" t="s">
        <v>27</v>
      </c>
    </row>
    <row r="1296" spans="1:11" ht="26.25">
      <c r="A1296" s="558" t="s">
        <v>366</v>
      </c>
      <c r="B1296" s="559" t="s">
        <v>29</v>
      </c>
      <c r="C1296" s="559">
        <v>2024500</v>
      </c>
      <c r="D1296" s="560">
        <v>44896</v>
      </c>
      <c r="E1296" s="561">
        <v>427209756</v>
      </c>
      <c r="F1296" s="559" t="s">
        <v>368</v>
      </c>
      <c r="G1296" s="559" t="s">
        <v>31</v>
      </c>
      <c r="H1296" s="564" t="s">
        <v>27</v>
      </c>
      <c r="I1296" s="564" t="s">
        <v>27</v>
      </c>
      <c r="J1296" s="564" t="s">
        <v>27</v>
      </c>
      <c r="K1296" s="564" t="s">
        <v>27</v>
      </c>
    </row>
    <row r="1297" spans="1:11" ht="26.25">
      <c r="A1297" s="558" t="s">
        <v>366</v>
      </c>
      <c r="B1297" s="559" t="s">
        <v>29</v>
      </c>
      <c r="C1297" s="559">
        <v>2024501</v>
      </c>
      <c r="D1297" s="560">
        <v>44896</v>
      </c>
      <c r="E1297" s="561">
        <v>367027693</v>
      </c>
      <c r="F1297" s="559" t="s">
        <v>368</v>
      </c>
      <c r="G1297" s="559" t="s">
        <v>31</v>
      </c>
      <c r="H1297" s="564" t="s">
        <v>27</v>
      </c>
      <c r="I1297" s="564" t="s">
        <v>27</v>
      </c>
      <c r="J1297" s="564" t="s">
        <v>27</v>
      </c>
      <c r="K1297" s="564" t="s">
        <v>27</v>
      </c>
    </row>
    <row r="1298" spans="1:11" ht="26.25">
      <c r="A1298" s="558" t="s">
        <v>366</v>
      </c>
      <c r="B1298" s="559" t="s">
        <v>29</v>
      </c>
      <c r="C1298" s="559">
        <v>2024502</v>
      </c>
      <c r="D1298" s="560">
        <v>44896</v>
      </c>
      <c r="E1298" s="561">
        <v>234623520</v>
      </c>
      <c r="F1298" s="559" t="s">
        <v>368</v>
      </c>
      <c r="G1298" s="559" t="s">
        <v>31</v>
      </c>
      <c r="H1298" s="564" t="s">
        <v>27</v>
      </c>
      <c r="I1298" s="564" t="s">
        <v>27</v>
      </c>
      <c r="J1298" s="564" t="s">
        <v>27</v>
      </c>
      <c r="K1298" s="564" t="s">
        <v>27</v>
      </c>
    </row>
    <row r="1299" spans="1:11" ht="26.25">
      <c r="A1299" s="558" t="s">
        <v>366</v>
      </c>
      <c r="B1299" s="559" t="s">
        <v>29</v>
      </c>
      <c r="C1299" s="559">
        <v>2024503</v>
      </c>
      <c r="D1299" s="560">
        <v>44896</v>
      </c>
      <c r="E1299" s="561">
        <v>274620503</v>
      </c>
      <c r="F1299" s="559" t="s">
        <v>368</v>
      </c>
      <c r="G1299" s="559" t="s">
        <v>31</v>
      </c>
      <c r="H1299" s="564" t="s">
        <v>27</v>
      </c>
      <c r="I1299" s="564" t="s">
        <v>27</v>
      </c>
      <c r="J1299" s="564" t="s">
        <v>27</v>
      </c>
      <c r="K1299" s="564" t="s">
        <v>27</v>
      </c>
    </row>
    <row r="1300" spans="1:11" ht="26.25">
      <c r="A1300" s="558" t="s">
        <v>366</v>
      </c>
      <c r="B1300" s="559" t="s">
        <v>29</v>
      </c>
      <c r="C1300" s="559">
        <v>2024504</v>
      </c>
      <c r="D1300" s="560">
        <v>44896</v>
      </c>
      <c r="E1300" s="561">
        <v>300441041</v>
      </c>
      <c r="F1300" s="559" t="s">
        <v>368</v>
      </c>
      <c r="G1300" s="559" t="s">
        <v>31</v>
      </c>
      <c r="H1300" s="564" t="s">
        <v>27</v>
      </c>
      <c r="I1300" s="564" t="s">
        <v>27</v>
      </c>
      <c r="J1300" s="564" t="s">
        <v>27</v>
      </c>
      <c r="K1300" s="564" t="s">
        <v>27</v>
      </c>
    </row>
    <row r="1301" spans="1:11" ht="26.25">
      <c r="A1301" s="558" t="s">
        <v>366</v>
      </c>
      <c r="B1301" s="559" t="s">
        <v>29</v>
      </c>
      <c r="C1301" s="559">
        <v>2024505</v>
      </c>
      <c r="D1301" s="560">
        <v>44896</v>
      </c>
      <c r="E1301" s="561">
        <v>155112280</v>
      </c>
      <c r="F1301" s="559" t="s">
        <v>368</v>
      </c>
      <c r="G1301" s="559" t="s">
        <v>31</v>
      </c>
      <c r="H1301" s="564" t="s">
        <v>27</v>
      </c>
      <c r="I1301" s="564" t="s">
        <v>27</v>
      </c>
      <c r="J1301" s="564" t="s">
        <v>27</v>
      </c>
      <c r="K1301" s="564" t="s">
        <v>27</v>
      </c>
    </row>
    <row r="1302" spans="1:11" ht="26.25">
      <c r="A1302" s="558" t="s">
        <v>366</v>
      </c>
      <c r="B1302" s="559" t="s">
        <v>29</v>
      </c>
      <c r="C1302" s="559">
        <v>2024506</v>
      </c>
      <c r="D1302" s="560">
        <v>44896</v>
      </c>
      <c r="E1302" s="561">
        <v>162956768</v>
      </c>
      <c r="F1302" s="559" t="s">
        <v>368</v>
      </c>
      <c r="G1302" s="559" t="s">
        <v>31</v>
      </c>
      <c r="H1302" s="564" t="s">
        <v>27</v>
      </c>
      <c r="I1302" s="564" t="s">
        <v>27</v>
      </c>
      <c r="J1302" s="564" t="s">
        <v>27</v>
      </c>
      <c r="K1302" s="564" t="s">
        <v>27</v>
      </c>
    </row>
    <row r="1303" spans="1:11" ht="26.25">
      <c r="A1303" s="558" t="s">
        <v>366</v>
      </c>
      <c r="B1303" s="559" t="s">
        <v>29</v>
      </c>
      <c r="C1303" s="559">
        <v>2024507</v>
      </c>
      <c r="D1303" s="560">
        <v>44896</v>
      </c>
      <c r="E1303" s="561">
        <v>177831910</v>
      </c>
      <c r="F1303" s="559" t="s">
        <v>368</v>
      </c>
      <c r="G1303" s="559" t="s">
        <v>31</v>
      </c>
      <c r="H1303" s="564" t="s">
        <v>27</v>
      </c>
      <c r="I1303" s="564" t="s">
        <v>27</v>
      </c>
      <c r="J1303" s="564" t="s">
        <v>27</v>
      </c>
      <c r="K1303" s="564" t="s">
        <v>27</v>
      </c>
    </row>
    <row r="1304" spans="1:11" ht="26.25">
      <c r="A1304" s="558" t="s">
        <v>366</v>
      </c>
      <c r="B1304" s="559" t="s">
        <v>29</v>
      </c>
      <c r="C1304" s="559">
        <v>2024508</v>
      </c>
      <c r="D1304" s="560">
        <v>44896</v>
      </c>
      <c r="E1304" s="561">
        <v>285883874</v>
      </c>
      <c r="F1304" s="559" t="s">
        <v>368</v>
      </c>
      <c r="G1304" s="559" t="s">
        <v>31</v>
      </c>
      <c r="H1304" s="562" t="s">
        <v>27</v>
      </c>
      <c r="I1304" s="562" t="s">
        <v>27</v>
      </c>
      <c r="J1304" s="562" t="s">
        <v>27</v>
      </c>
      <c r="K1304" s="562" t="s">
        <v>27</v>
      </c>
    </row>
    <row r="1305" spans="1:11" ht="26.25">
      <c r="A1305" s="558" t="s">
        <v>366</v>
      </c>
      <c r="B1305" s="559" t="s">
        <v>29</v>
      </c>
      <c r="C1305" s="559">
        <v>2024509</v>
      </c>
      <c r="D1305" s="560">
        <v>44896</v>
      </c>
      <c r="E1305" s="561">
        <v>203999605</v>
      </c>
      <c r="F1305" s="559" t="s">
        <v>368</v>
      </c>
      <c r="G1305" s="559" t="s">
        <v>31</v>
      </c>
      <c r="H1305" s="445" t="s">
        <v>27</v>
      </c>
      <c r="I1305" s="445" t="s">
        <v>27</v>
      </c>
      <c r="J1305" s="445" t="s">
        <v>27</v>
      </c>
      <c r="K1305" s="445" t="s">
        <v>27</v>
      </c>
    </row>
    <row r="1306" spans="1:11" ht="26.25">
      <c r="A1306" s="558" t="s">
        <v>366</v>
      </c>
      <c r="B1306" s="559" t="s">
        <v>29</v>
      </c>
      <c r="C1306" s="559">
        <v>2024510</v>
      </c>
      <c r="D1306" s="560">
        <v>44896</v>
      </c>
      <c r="E1306" s="561">
        <v>373583913</v>
      </c>
      <c r="F1306" s="559" t="s">
        <v>368</v>
      </c>
      <c r="G1306" s="559" t="s">
        <v>31</v>
      </c>
      <c r="H1306" s="445" t="s">
        <v>27</v>
      </c>
      <c r="I1306" s="445" t="s">
        <v>27</v>
      </c>
      <c r="J1306" s="445" t="s">
        <v>27</v>
      </c>
      <c r="K1306" s="445" t="s">
        <v>27</v>
      </c>
    </row>
    <row r="1307" spans="1:11" ht="26.25">
      <c r="A1307" s="558" t="s">
        <v>366</v>
      </c>
      <c r="B1307" s="559" t="s">
        <v>29</v>
      </c>
      <c r="C1307" s="559">
        <v>2024511</v>
      </c>
      <c r="D1307" s="560">
        <v>44896</v>
      </c>
      <c r="E1307" s="561">
        <v>212256388</v>
      </c>
      <c r="F1307" s="559" t="s">
        <v>368</v>
      </c>
      <c r="G1307" s="559" t="s">
        <v>31</v>
      </c>
      <c r="H1307" s="445" t="s">
        <v>27</v>
      </c>
      <c r="I1307" s="445" t="s">
        <v>27</v>
      </c>
      <c r="J1307" s="445" t="s">
        <v>27</v>
      </c>
      <c r="K1307" s="445" t="s">
        <v>27</v>
      </c>
    </row>
    <row r="1308" spans="1:11" ht="26.25">
      <c r="A1308" s="558" t="s">
        <v>366</v>
      </c>
      <c r="B1308" s="559" t="s">
        <v>29</v>
      </c>
      <c r="C1308" s="559">
        <v>2024512</v>
      </c>
      <c r="D1308" s="560">
        <v>44896</v>
      </c>
      <c r="E1308" s="561">
        <v>292765371</v>
      </c>
      <c r="F1308" s="559" t="s">
        <v>368</v>
      </c>
      <c r="G1308" s="559" t="s">
        <v>31</v>
      </c>
      <c r="H1308" s="445" t="s">
        <v>27</v>
      </c>
      <c r="I1308" s="445" t="s">
        <v>27</v>
      </c>
      <c r="J1308" s="445" t="s">
        <v>27</v>
      </c>
      <c r="K1308" s="445" t="s">
        <v>27</v>
      </c>
    </row>
    <row r="1309" spans="1:11" ht="26.25">
      <c r="A1309" s="558" t="s">
        <v>366</v>
      </c>
      <c r="B1309" s="559" t="s">
        <v>29</v>
      </c>
      <c r="C1309" s="559">
        <v>2024513</v>
      </c>
      <c r="D1309" s="560">
        <v>44896</v>
      </c>
      <c r="E1309" s="561">
        <v>222407756</v>
      </c>
      <c r="F1309" s="559" t="s">
        <v>368</v>
      </c>
      <c r="G1309" s="559" t="s">
        <v>31</v>
      </c>
      <c r="H1309" s="445" t="s">
        <v>27</v>
      </c>
      <c r="I1309" s="445" t="s">
        <v>27</v>
      </c>
      <c r="J1309" s="445" t="s">
        <v>27</v>
      </c>
      <c r="K1309" s="445" t="s">
        <v>27</v>
      </c>
    </row>
    <row r="1310" spans="1:11" ht="26.25">
      <c r="A1310" s="558" t="s">
        <v>366</v>
      </c>
      <c r="B1310" s="559" t="s">
        <v>29</v>
      </c>
      <c r="C1310" s="559">
        <v>2024514</v>
      </c>
      <c r="D1310" s="560">
        <v>44896</v>
      </c>
      <c r="E1310" s="561">
        <v>563690599</v>
      </c>
      <c r="F1310" s="559" t="s">
        <v>368</v>
      </c>
      <c r="G1310" s="559" t="s">
        <v>31</v>
      </c>
      <c r="H1310" s="445" t="s">
        <v>27</v>
      </c>
      <c r="I1310" s="445" t="s">
        <v>27</v>
      </c>
      <c r="J1310" s="445" t="s">
        <v>27</v>
      </c>
      <c r="K1310" s="445" t="s">
        <v>27</v>
      </c>
    </row>
    <row r="1311" spans="1:11" ht="26.25">
      <c r="A1311" s="558" t="s">
        <v>366</v>
      </c>
      <c r="B1311" s="559" t="s">
        <v>29</v>
      </c>
      <c r="C1311" s="559">
        <v>2024515</v>
      </c>
      <c r="D1311" s="560">
        <v>44896</v>
      </c>
      <c r="E1311" s="561">
        <v>480134147</v>
      </c>
      <c r="F1311" s="559" t="s">
        <v>368</v>
      </c>
      <c r="G1311" s="559" t="s">
        <v>31</v>
      </c>
      <c r="H1311" s="445" t="s">
        <v>27</v>
      </c>
      <c r="I1311" s="445" t="s">
        <v>27</v>
      </c>
      <c r="J1311" s="445" t="s">
        <v>27</v>
      </c>
      <c r="K1311" s="445" t="s">
        <v>27</v>
      </c>
    </row>
    <row r="1312" spans="1:11" ht="26.25">
      <c r="A1312" s="558" t="s">
        <v>366</v>
      </c>
      <c r="B1312" s="559" t="s">
        <v>29</v>
      </c>
      <c r="C1312" s="559">
        <v>2024516</v>
      </c>
      <c r="D1312" s="560">
        <v>44896</v>
      </c>
      <c r="E1312" s="561">
        <v>234293554</v>
      </c>
      <c r="F1312" s="559" t="s">
        <v>368</v>
      </c>
      <c r="G1312" s="559" t="s">
        <v>31</v>
      </c>
      <c r="H1312" s="445" t="s">
        <v>27</v>
      </c>
      <c r="I1312" s="445" t="s">
        <v>27</v>
      </c>
      <c r="J1312" s="445" t="s">
        <v>27</v>
      </c>
      <c r="K1312" s="445" t="s">
        <v>27</v>
      </c>
    </row>
    <row r="1313" spans="1:11" ht="26.25">
      <c r="A1313" s="558" t="s">
        <v>366</v>
      </c>
      <c r="B1313" s="559" t="s">
        <v>29</v>
      </c>
      <c r="C1313" s="559">
        <v>2024517</v>
      </c>
      <c r="D1313" s="560">
        <v>44896</v>
      </c>
      <c r="E1313" s="561">
        <v>301563389</v>
      </c>
      <c r="F1313" s="559" t="s">
        <v>368</v>
      </c>
      <c r="G1313" s="559" t="s">
        <v>31</v>
      </c>
      <c r="H1313" s="445" t="s">
        <v>27</v>
      </c>
      <c r="I1313" s="445" t="s">
        <v>27</v>
      </c>
      <c r="J1313" s="445" t="s">
        <v>27</v>
      </c>
      <c r="K1313" s="445" t="s">
        <v>27</v>
      </c>
    </row>
    <row r="1314" spans="1:11" ht="26.25">
      <c r="A1314" s="558" t="s">
        <v>366</v>
      </c>
      <c r="B1314" s="559" t="s">
        <v>29</v>
      </c>
      <c r="C1314" s="559">
        <v>2024518</v>
      </c>
      <c r="D1314" s="560">
        <v>44896</v>
      </c>
      <c r="E1314" s="561">
        <v>112099118</v>
      </c>
      <c r="F1314" s="559" t="s">
        <v>368</v>
      </c>
      <c r="G1314" s="559" t="s">
        <v>31</v>
      </c>
      <c r="H1314" s="445" t="s">
        <v>27</v>
      </c>
      <c r="I1314" s="445" t="s">
        <v>27</v>
      </c>
      <c r="J1314" s="445" t="s">
        <v>27</v>
      </c>
      <c r="K1314" s="445" t="s">
        <v>27</v>
      </c>
    </row>
    <row r="1315" spans="1:11" ht="26.25">
      <c r="A1315" s="558" t="s">
        <v>366</v>
      </c>
      <c r="B1315" s="559" t="s">
        <v>29</v>
      </c>
      <c r="C1315" s="559">
        <v>2024519</v>
      </c>
      <c r="D1315" s="560">
        <v>44896</v>
      </c>
      <c r="E1315" s="561">
        <v>479495308</v>
      </c>
      <c r="F1315" s="559" t="s">
        <v>368</v>
      </c>
      <c r="G1315" s="559" t="s">
        <v>31</v>
      </c>
      <c r="H1315" s="445" t="s">
        <v>27</v>
      </c>
      <c r="I1315" s="445" t="s">
        <v>27</v>
      </c>
      <c r="J1315" s="445" t="s">
        <v>27</v>
      </c>
      <c r="K1315" s="445" t="s">
        <v>27</v>
      </c>
    </row>
    <row r="1316" spans="1:11" ht="26.25">
      <c r="A1316" s="558" t="s">
        <v>366</v>
      </c>
      <c r="B1316" s="559" t="s">
        <v>29</v>
      </c>
      <c r="C1316" s="559">
        <v>2024520</v>
      </c>
      <c r="D1316" s="560">
        <v>44896</v>
      </c>
      <c r="E1316" s="561">
        <v>291924461</v>
      </c>
      <c r="F1316" s="559" t="s">
        <v>368</v>
      </c>
      <c r="G1316" s="559" t="s">
        <v>31</v>
      </c>
      <c r="H1316" s="445" t="s">
        <v>27</v>
      </c>
      <c r="I1316" s="445" t="s">
        <v>27</v>
      </c>
      <c r="J1316" s="445" t="s">
        <v>27</v>
      </c>
      <c r="K1316" s="445" t="s">
        <v>27</v>
      </c>
    </row>
    <row r="1317" spans="1:11" ht="26.25">
      <c r="A1317" s="558" t="s">
        <v>366</v>
      </c>
      <c r="B1317" s="559" t="s">
        <v>29</v>
      </c>
      <c r="C1317" s="559">
        <v>2024521</v>
      </c>
      <c r="D1317" s="560">
        <v>44896</v>
      </c>
      <c r="E1317" s="561">
        <v>291712467</v>
      </c>
      <c r="F1317" s="559" t="s">
        <v>368</v>
      </c>
      <c r="G1317" s="559" t="s">
        <v>31</v>
      </c>
      <c r="H1317" s="445" t="s">
        <v>27</v>
      </c>
      <c r="I1317" s="445" t="s">
        <v>27</v>
      </c>
      <c r="J1317" s="445" t="s">
        <v>27</v>
      </c>
      <c r="K1317" s="445" t="s">
        <v>27</v>
      </c>
    </row>
    <row r="1318" spans="1:11" ht="26.25">
      <c r="A1318" s="558" t="s">
        <v>366</v>
      </c>
      <c r="B1318" s="559" t="s">
        <v>29</v>
      </c>
      <c r="C1318" s="559">
        <v>2024522</v>
      </c>
      <c r="D1318" s="560">
        <v>44896</v>
      </c>
      <c r="E1318" s="561">
        <v>281914965</v>
      </c>
      <c r="F1318" s="559" t="s">
        <v>368</v>
      </c>
      <c r="G1318" s="559" t="s">
        <v>31</v>
      </c>
      <c r="H1318" s="445" t="s">
        <v>27</v>
      </c>
      <c r="I1318" s="445" t="s">
        <v>27</v>
      </c>
      <c r="J1318" s="445" t="s">
        <v>27</v>
      </c>
      <c r="K1318" s="445" t="s">
        <v>27</v>
      </c>
    </row>
    <row r="1319" spans="1:11" ht="26.25">
      <c r="A1319" s="558" t="s">
        <v>366</v>
      </c>
      <c r="B1319" s="559" t="s">
        <v>29</v>
      </c>
      <c r="C1319" s="559">
        <v>2024523</v>
      </c>
      <c r="D1319" s="560">
        <v>44896</v>
      </c>
      <c r="E1319" s="561">
        <v>250860612</v>
      </c>
      <c r="F1319" s="559" t="s">
        <v>368</v>
      </c>
      <c r="G1319" s="559" t="s">
        <v>31</v>
      </c>
      <c r="H1319" s="445" t="s">
        <v>27</v>
      </c>
      <c r="I1319" s="445" t="s">
        <v>27</v>
      </c>
      <c r="J1319" s="445" t="s">
        <v>27</v>
      </c>
      <c r="K1319" s="445" t="s">
        <v>27</v>
      </c>
    </row>
    <row r="1320" spans="1:11" ht="26.25">
      <c r="A1320" s="558" t="s">
        <v>366</v>
      </c>
      <c r="B1320" s="559" t="s">
        <v>29</v>
      </c>
      <c r="C1320" s="559">
        <v>2024524</v>
      </c>
      <c r="D1320" s="560">
        <v>44896</v>
      </c>
      <c r="E1320" s="561">
        <v>445250834</v>
      </c>
      <c r="F1320" s="559" t="s">
        <v>368</v>
      </c>
      <c r="G1320" s="559" t="s">
        <v>31</v>
      </c>
      <c r="H1320" s="445" t="s">
        <v>27</v>
      </c>
      <c r="I1320" s="445" t="s">
        <v>27</v>
      </c>
      <c r="J1320" s="445" t="s">
        <v>27</v>
      </c>
      <c r="K1320" s="445" t="s">
        <v>27</v>
      </c>
    </row>
    <row r="1321" spans="1:11" ht="26.25">
      <c r="A1321" s="558" t="s">
        <v>366</v>
      </c>
      <c r="B1321" s="559" t="s">
        <v>29</v>
      </c>
      <c r="C1321" s="559">
        <v>2024525</v>
      </c>
      <c r="D1321" s="560">
        <v>44896</v>
      </c>
      <c r="E1321" s="561">
        <v>556227650</v>
      </c>
      <c r="F1321" s="559" t="s">
        <v>368</v>
      </c>
      <c r="G1321" s="559" t="s">
        <v>31</v>
      </c>
      <c r="H1321" s="445" t="s">
        <v>27</v>
      </c>
      <c r="I1321" s="445" t="s">
        <v>27</v>
      </c>
      <c r="J1321" s="445" t="s">
        <v>27</v>
      </c>
      <c r="K1321" s="445" t="s">
        <v>27</v>
      </c>
    </row>
    <row r="1322" spans="1:11" ht="39">
      <c r="A1322" s="558" t="s">
        <v>366</v>
      </c>
      <c r="B1322" s="559" t="s">
        <v>29</v>
      </c>
      <c r="C1322" s="559">
        <v>2024526</v>
      </c>
      <c r="D1322" s="560">
        <v>44896</v>
      </c>
      <c r="E1322" s="561">
        <v>1165182316</v>
      </c>
      <c r="F1322" s="559" t="s">
        <v>369</v>
      </c>
      <c r="G1322" s="559" t="s">
        <v>31</v>
      </c>
      <c r="H1322" s="445" t="s">
        <v>27</v>
      </c>
      <c r="I1322" s="445" t="s">
        <v>27</v>
      </c>
      <c r="J1322" s="445" t="s">
        <v>27</v>
      </c>
      <c r="K1322" s="445" t="s">
        <v>27</v>
      </c>
    </row>
    <row r="1323" spans="1:11" ht="39">
      <c r="A1323" s="558" t="s">
        <v>366</v>
      </c>
      <c r="B1323" s="559" t="s">
        <v>29</v>
      </c>
      <c r="C1323" s="559">
        <v>2024527</v>
      </c>
      <c r="D1323" s="560">
        <v>44896</v>
      </c>
      <c r="E1323" s="561">
        <v>414920415</v>
      </c>
      <c r="F1323" s="559" t="s">
        <v>369</v>
      </c>
      <c r="G1323" s="559" t="s">
        <v>31</v>
      </c>
      <c r="H1323" s="445" t="s">
        <v>27</v>
      </c>
      <c r="I1323" s="445" t="s">
        <v>27</v>
      </c>
      <c r="J1323" s="445" t="s">
        <v>27</v>
      </c>
      <c r="K1323" s="445" t="s">
        <v>27</v>
      </c>
    </row>
    <row r="1324" spans="1:11" ht="39">
      <c r="A1324" s="558" t="s">
        <v>366</v>
      </c>
      <c r="B1324" s="559" t="s">
        <v>29</v>
      </c>
      <c r="C1324" s="559">
        <v>2024528</v>
      </c>
      <c r="D1324" s="560">
        <v>44896</v>
      </c>
      <c r="E1324" s="561">
        <v>404782221</v>
      </c>
      <c r="F1324" s="559" t="s">
        <v>369</v>
      </c>
      <c r="G1324" s="559" t="s">
        <v>31</v>
      </c>
      <c r="H1324" s="445" t="s">
        <v>27</v>
      </c>
      <c r="I1324" s="445" t="s">
        <v>27</v>
      </c>
      <c r="J1324" s="445" t="s">
        <v>27</v>
      </c>
      <c r="K1324" s="445" t="s">
        <v>27</v>
      </c>
    </row>
    <row r="1328" spans="1:11" ht="15.75">
      <c r="A1328" s="810" t="s">
        <v>370</v>
      </c>
      <c r="B1328" s="811"/>
      <c r="C1328" s="811"/>
      <c r="D1328" s="811"/>
      <c r="E1328" s="811"/>
      <c r="F1328" s="811"/>
      <c r="G1328" s="811"/>
      <c r="H1328" s="812"/>
    </row>
    <row r="1329" spans="1:8" ht="47.25">
      <c r="A1329" s="210" t="s">
        <v>371</v>
      </c>
      <c r="B1329" s="211" t="s">
        <v>372</v>
      </c>
      <c r="C1329" s="211" t="s">
        <v>22</v>
      </c>
      <c r="D1329" s="211" t="s">
        <v>373</v>
      </c>
      <c r="E1329" s="211" t="s">
        <v>374</v>
      </c>
      <c r="F1329" s="211" t="s">
        <v>375</v>
      </c>
      <c r="G1329" s="211" t="s">
        <v>376</v>
      </c>
      <c r="H1329" s="212" t="s">
        <v>377</v>
      </c>
    </row>
    <row r="1330" spans="1:8">
      <c r="A1330" s="207" t="s">
        <v>35</v>
      </c>
      <c r="B1330" s="207" t="s">
        <v>34</v>
      </c>
      <c r="C1330" s="207" t="s">
        <v>378</v>
      </c>
      <c r="D1330" s="452" t="s">
        <v>379</v>
      </c>
      <c r="E1330" s="454" t="s">
        <v>380</v>
      </c>
      <c r="F1330" s="454" t="s">
        <v>381</v>
      </c>
      <c r="G1330" s="454" t="s">
        <v>27</v>
      </c>
      <c r="H1330" s="557" t="s">
        <v>27</v>
      </c>
    </row>
    <row r="1331" spans="1:8">
      <c r="A1331" s="440" t="s">
        <v>27</v>
      </c>
      <c r="B1331" s="566" t="s">
        <v>27</v>
      </c>
      <c r="C1331" s="566" t="s">
        <v>27</v>
      </c>
      <c r="D1331" s="454" t="s">
        <v>27</v>
      </c>
      <c r="E1331" s="454" t="s">
        <v>27</v>
      </c>
      <c r="F1331" s="454" t="s">
        <v>27</v>
      </c>
      <c r="G1331" s="454" t="s">
        <v>27</v>
      </c>
      <c r="H1331" s="557" t="s">
        <v>27</v>
      </c>
    </row>
    <row r="1332" spans="1:8">
      <c r="A1332" s="213" t="s">
        <v>27</v>
      </c>
      <c r="B1332" s="454" t="s">
        <v>27</v>
      </c>
      <c r="C1332" s="454" t="s">
        <v>27</v>
      </c>
      <c r="D1332" s="454" t="s">
        <v>27</v>
      </c>
      <c r="E1332" s="454" t="s">
        <v>27</v>
      </c>
      <c r="F1332" s="454" t="s">
        <v>27</v>
      </c>
      <c r="G1332" s="454" t="s">
        <v>27</v>
      </c>
      <c r="H1332" s="557" t="s">
        <v>27</v>
      </c>
    </row>
    <row r="1333" spans="1:8">
      <c r="A1333" s="213" t="s">
        <v>27</v>
      </c>
      <c r="B1333" s="454" t="s">
        <v>27</v>
      </c>
      <c r="C1333" s="454" t="s">
        <v>27</v>
      </c>
      <c r="D1333" s="454" t="s">
        <v>27</v>
      </c>
      <c r="E1333" s="454" t="s">
        <v>27</v>
      </c>
      <c r="F1333" s="454" t="s">
        <v>27</v>
      </c>
      <c r="G1333" s="454" t="s">
        <v>27</v>
      </c>
      <c r="H1333" s="557" t="s">
        <v>27</v>
      </c>
    </row>
    <row r="1334" spans="1:8">
      <c r="A1334" s="213" t="s">
        <v>27</v>
      </c>
      <c r="B1334" s="454" t="s">
        <v>27</v>
      </c>
      <c r="C1334" s="454" t="s">
        <v>27</v>
      </c>
      <c r="D1334" s="454" t="s">
        <v>27</v>
      </c>
      <c r="E1334" s="454" t="s">
        <v>27</v>
      </c>
      <c r="F1334" s="454" t="s">
        <v>27</v>
      </c>
      <c r="G1334" s="454" t="s">
        <v>27</v>
      </c>
      <c r="H1334" s="557" t="s">
        <v>27</v>
      </c>
    </row>
    <row r="1335" spans="1:8">
      <c r="A1335" s="213" t="s">
        <v>27</v>
      </c>
      <c r="B1335" s="454" t="s">
        <v>27</v>
      </c>
      <c r="C1335" s="454" t="s">
        <v>27</v>
      </c>
      <c r="D1335" s="454" t="s">
        <v>27</v>
      </c>
      <c r="E1335" s="454" t="s">
        <v>27</v>
      </c>
      <c r="F1335" s="454" t="s">
        <v>27</v>
      </c>
      <c r="G1335" s="454" t="s">
        <v>27</v>
      </c>
      <c r="H1335" s="557" t="s">
        <v>27</v>
      </c>
    </row>
    <row r="1336" spans="1:8">
      <c r="A1336" s="213" t="s">
        <v>27</v>
      </c>
      <c r="B1336" s="454" t="s">
        <v>27</v>
      </c>
      <c r="C1336" s="454" t="s">
        <v>27</v>
      </c>
      <c r="D1336" s="454" t="s">
        <v>27</v>
      </c>
      <c r="E1336" s="454" t="s">
        <v>27</v>
      </c>
      <c r="F1336" s="454" t="s">
        <v>27</v>
      </c>
      <c r="G1336" s="454" t="s">
        <v>27</v>
      </c>
      <c r="H1336" s="557" t="s">
        <v>27</v>
      </c>
    </row>
    <row r="1337" spans="1:8">
      <c r="A1337" s="213" t="s">
        <v>27</v>
      </c>
      <c r="B1337" s="454" t="s">
        <v>27</v>
      </c>
      <c r="C1337" s="454" t="s">
        <v>27</v>
      </c>
      <c r="D1337" s="454" t="s">
        <v>27</v>
      </c>
      <c r="E1337" s="454" t="s">
        <v>27</v>
      </c>
      <c r="F1337" s="454" t="s">
        <v>27</v>
      </c>
      <c r="G1337" s="454" t="s">
        <v>27</v>
      </c>
      <c r="H1337" s="557" t="s">
        <v>27</v>
      </c>
    </row>
    <row r="1338" spans="1:8">
      <c r="A1338" s="214" t="s">
        <v>27</v>
      </c>
      <c r="B1338" s="215" t="s">
        <v>27</v>
      </c>
      <c r="C1338" s="215" t="s">
        <v>27</v>
      </c>
      <c r="D1338" s="215" t="s">
        <v>27</v>
      </c>
      <c r="E1338" s="215" t="s">
        <v>27</v>
      </c>
      <c r="F1338" s="215" t="s">
        <v>27</v>
      </c>
      <c r="G1338" s="215" t="s">
        <v>27</v>
      </c>
      <c r="H1338" s="216" t="s">
        <v>27</v>
      </c>
    </row>
  </sheetData>
  <sheetProtection selectLockedCells="1" selectUnlockedCells="1"/>
  <mergeCells count="3">
    <mergeCell ref="A10:K10"/>
    <mergeCell ref="A12:K12"/>
    <mergeCell ref="A1328:H1328"/>
  </mergeCells>
  <phoneticPr fontId="67" type="noConversion"/>
  <pageMargins left="0.7" right="0.7" top="0.75" bottom="0.75" header="0.51180555555555551" footer="0.51180555555555551"/>
  <pageSetup firstPageNumber="0" orientation="portrait" horizontalDpi="300" verticalDpi="30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P64"/>
  <sheetViews>
    <sheetView topLeftCell="B12" zoomScaleNormal="100" workbookViewId="0">
      <selection activeCell="E13" sqref="E13"/>
    </sheetView>
  </sheetViews>
  <sheetFormatPr baseColWidth="10" defaultColWidth="9.140625" defaultRowHeight="15"/>
  <cols>
    <col min="1" max="2" width="11.42578125" customWidth="1"/>
    <col min="3" max="3" width="24" customWidth="1"/>
    <col min="4" max="4" width="34" customWidth="1"/>
    <col min="5" max="5" width="45.85546875" customWidth="1"/>
    <col min="6" max="6" width="36" customWidth="1"/>
    <col min="7" max="7" width="23" customWidth="1"/>
    <col min="8" max="8" width="15.28515625" customWidth="1"/>
    <col min="9" max="9" width="19.85546875" customWidth="1"/>
    <col min="10" max="10" width="23.7109375" customWidth="1"/>
    <col min="11" max="11" width="21.85546875" customWidth="1"/>
    <col min="12" max="12" width="11.42578125" customWidth="1"/>
    <col min="13" max="13" width="24.42578125" customWidth="1"/>
    <col min="14" max="14" width="16.7109375" customWidth="1"/>
    <col min="15" max="15" width="15.28515625" customWidth="1"/>
    <col min="16" max="16" width="17.140625" customWidth="1"/>
    <col min="17" max="256" width="11.42578125" customWidth="1"/>
  </cols>
  <sheetData>
    <row r="1" spans="1:16">
      <c r="A1" s="26"/>
      <c r="B1" s="567" t="s">
        <v>382</v>
      </c>
      <c r="C1" s="567">
        <v>70</v>
      </c>
      <c r="D1" s="813" t="s">
        <v>383</v>
      </c>
      <c r="E1" s="814"/>
      <c r="F1" s="814"/>
      <c r="G1" s="814"/>
      <c r="H1" s="26"/>
      <c r="I1" s="26"/>
      <c r="J1" s="26"/>
      <c r="K1" s="26"/>
      <c r="L1" s="26"/>
      <c r="M1" s="26"/>
      <c r="N1" s="26"/>
      <c r="O1" s="26"/>
    </row>
    <row r="2" spans="1:16">
      <c r="A2" s="26"/>
      <c r="B2" s="567" t="s">
        <v>384</v>
      </c>
      <c r="C2" s="567">
        <v>14251</v>
      </c>
      <c r="D2" s="813" t="s">
        <v>385</v>
      </c>
      <c r="E2" s="814"/>
      <c r="F2" s="814"/>
      <c r="G2" s="814"/>
      <c r="H2" s="26"/>
      <c r="I2" s="26"/>
      <c r="J2" s="26"/>
      <c r="K2" s="26"/>
      <c r="L2" s="26"/>
      <c r="M2" s="26"/>
      <c r="N2" s="26"/>
      <c r="O2" s="26"/>
    </row>
    <row r="3" spans="1:16">
      <c r="A3" s="26"/>
      <c r="B3" s="567" t="s">
        <v>386</v>
      </c>
      <c r="C3" s="567">
        <v>1</v>
      </c>
      <c r="D3" s="26"/>
      <c r="E3" s="26"/>
      <c r="F3" s="26"/>
      <c r="G3" s="26"/>
      <c r="H3" s="26"/>
      <c r="I3" s="26"/>
      <c r="J3" s="26"/>
      <c r="K3" s="26"/>
      <c r="L3" s="26"/>
      <c r="M3" s="26"/>
      <c r="N3" s="26"/>
      <c r="O3" s="26"/>
    </row>
    <row r="4" spans="1:16">
      <c r="A4" s="26"/>
      <c r="B4" s="567" t="s">
        <v>387</v>
      </c>
      <c r="C4" s="567"/>
      <c r="D4" s="26"/>
      <c r="E4" s="26"/>
      <c r="F4" s="26"/>
      <c r="G4" s="26"/>
      <c r="H4" s="26"/>
      <c r="I4" s="26"/>
      <c r="J4" s="26"/>
      <c r="K4" s="26"/>
      <c r="L4" s="26"/>
      <c r="M4" s="26"/>
      <c r="N4" s="26"/>
      <c r="O4" s="26"/>
    </row>
    <row r="5" spans="1:16">
      <c r="A5" s="26"/>
      <c r="B5" s="567" t="s">
        <v>388</v>
      </c>
      <c r="C5" s="568"/>
      <c r="D5" s="26"/>
      <c r="E5" s="26"/>
      <c r="F5" s="26"/>
      <c r="G5" s="26"/>
      <c r="H5" s="26"/>
      <c r="I5" s="26"/>
      <c r="J5" s="26"/>
      <c r="K5" s="26"/>
      <c r="L5" s="26"/>
      <c r="M5" s="26"/>
      <c r="N5" s="26"/>
      <c r="O5" s="26"/>
    </row>
    <row r="6" spans="1:16">
      <c r="A6" s="26"/>
      <c r="B6" s="567" t="s">
        <v>389</v>
      </c>
      <c r="C6" s="567">
        <v>1</v>
      </c>
      <c r="D6" s="567" t="s">
        <v>390</v>
      </c>
      <c r="E6" s="26"/>
      <c r="F6" s="26"/>
      <c r="G6" s="26"/>
      <c r="H6" s="26"/>
      <c r="I6" s="26"/>
      <c r="J6" s="26"/>
      <c r="K6" s="26"/>
      <c r="L6" s="26"/>
      <c r="M6" s="26"/>
      <c r="N6" s="26"/>
      <c r="O6" s="26"/>
    </row>
    <row r="8" spans="1:16">
      <c r="A8" s="567" t="s">
        <v>391</v>
      </c>
      <c r="B8" s="815" t="s">
        <v>392</v>
      </c>
      <c r="C8" s="816"/>
      <c r="D8" s="816"/>
      <c r="E8" s="816"/>
      <c r="F8" s="816"/>
      <c r="G8" s="816"/>
      <c r="H8" s="816"/>
      <c r="I8" s="816"/>
      <c r="J8" s="816"/>
      <c r="K8" s="816"/>
      <c r="L8" s="816"/>
      <c r="M8" s="816"/>
      <c r="N8" s="816"/>
      <c r="O8" s="816"/>
      <c r="P8" s="816"/>
    </row>
    <row r="9" spans="1:16">
      <c r="A9" s="26"/>
      <c r="B9" s="26"/>
      <c r="C9" s="567">
        <v>4</v>
      </c>
      <c r="D9" s="567">
        <v>8</v>
      </c>
      <c r="E9" s="567">
        <v>20</v>
      </c>
      <c r="F9" s="567">
        <v>24</v>
      </c>
      <c r="G9" s="567">
        <v>28</v>
      </c>
      <c r="H9" s="567">
        <v>32</v>
      </c>
      <c r="I9" s="567">
        <v>36</v>
      </c>
      <c r="J9" s="567">
        <v>44</v>
      </c>
      <c r="K9" s="567">
        <v>48</v>
      </c>
      <c r="L9" s="567">
        <v>60</v>
      </c>
      <c r="M9" s="567">
        <v>64</v>
      </c>
      <c r="N9" s="567">
        <v>68</v>
      </c>
      <c r="O9" s="567">
        <v>72</v>
      </c>
      <c r="P9" s="567">
        <v>76</v>
      </c>
    </row>
    <row r="10" spans="1:16" ht="15.75" thickBot="1">
      <c r="A10" s="26"/>
      <c r="B10" s="26"/>
      <c r="C10" s="567" t="s">
        <v>393</v>
      </c>
      <c r="D10" s="567" t="s">
        <v>394</v>
      </c>
      <c r="E10" s="567" t="s">
        <v>395</v>
      </c>
      <c r="F10" s="567" t="s">
        <v>396</v>
      </c>
      <c r="G10" s="569" t="s">
        <v>397</v>
      </c>
      <c r="H10" s="567" t="s">
        <v>398</v>
      </c>
      <c r="I10" s="567" t="s">
        <v>399</v>
      </c>
      <c r="J10" s="567" t="s">
        <v>400</v>
      </c>
      <c r="K10" s="567" t="s">
        <v>401</v>
      </c>
      <c r="L10" s="567" t="s">
        <v>402</v>
      </c>
      <c r="M10" s="567" t="s">
        <v>403</v>
      </c>
      <c r="N10" s="567" t="s">
        <v>404</v>
      </c>
      <c r="O10" s="567" t="s">
        <v>405</v>
      </c>
      <c r="P10" s="567" t="s">
        <v>406</v>
      </c>
    </row>
    <row r="11" spans="1:16" ht="99.75" thickBot="1">
      <c r="A11" s="567">
        <v>1</v>
      </c>
      <c r="B11" s="258" t="s">
        <v>407</v>
      </c>
      <c r="C11" s="257">
        <v>2</v>
      </c>
      <c r="D11" s="253">
        <v>2020</v>
      </c>
      <c r="E11" s="253">
        <v>125</v>
      </c>
      <c r="F11" s="254" t="s">
        <v>408</v>
      </c>
      <c r="G11" s="255" t="s">
        <v>409</v>
      </c>
      <c r="H11" s="253">
        <v>1</v>
      </c>
      <c r="I11" s="255" t="s">
        <v>410</v>
      </c>
      <c r="J11" s="255" t="s">
        <v>411</v>
      </c>
      <c r="K11" s="255" t="s">
        <v>412</v>
      </c>
      <c r="L11" s="253">
        <v>100</v>
      </c>
      <c r="M11" s="255" t="s">
        <v>413</v>
      </c>
      <c r="N11" s="256">
        <v>43972</v>
      </c>
      <c r="O11" s="256">
        <v>44196</v>
      </c>
      <c r="P11" s="255" t="s">
        <v>414</v>
      </c>
    </row>
    <row r="12" spans="1:16" ht="207.75" thickBot="1">
      <c r="A12" s="567">
        <f t="shared" ref="A12:A43" si="0">A11+1</f>
        <v>2</v>
      </c>
      <c r="B12" s="258" t="s">
        <v>415</v>
      </c>
      <c r="C12" s="257">
        <v>2</v>
      </c>
      <c r="D12" s="253">
        <v>2020</v>
      </c>
      <c r="E12" s="253">
        <v>145</v>
      </c>
      <c r="F12" s="253" t="s">
        <v>416</v>
      </c>
      <c r="G12" s="255" t="s">
        <v>417</v>
      </c>
      <c r="H12" s="253">
        <v>1</v>
      </c>
      <c r="I12" s="255" t="s">
        <v>418</v>
      </c>
      <c r="J12" s="255" t="s">
        <v>419</v>
      </c>
      <c r="K12" s="255" t="s">
        <v>420</v>
      </c>
      <c r="L12" s="253">
        <v>100</v>
      </c>
      <c r="M12" s="255" t="s">
        <v>421</v>
      </c>
      <c r="N12" s="256">
        <v>44046</v>
      </c>
      <c r="O12" s="256">
        <v>44196</v>
      </c>
      <c r="P12" s="255" t="s">
        <v>414</v>
      </c>
    </row>
    <row r="13" spans="1:16" ht="108.75" thickBot="1">
      <c r="A13" s="567">
        <f t="shared" si="0"/>
        <v>3</v>
      </c>
      <c r="B13" s="258" t="s">
        <v>422</v>
      </c>
      <c r="C13" s="257">
        <v>2</v>
      </c>
      <c r="D13" s="253">
        <v>2020</v>
      </c>
      <c r="E13" s="253">
        <v>125</v>
      </c>
      <c r="F13" s="253" t="s">
        <v>423</v>
      </c>
      <c r="G13" s="255" t="s">
        <v>424</v>
      </c>
      <c r="H13" s="253">
        <v>1</v>
      </c>
      <c r="I13" s="255" t="s">
        <v>425</v>
      </c>
      <c r="J13" s="255" t="s">
        <v>426</v>
      </c>
      <c r="K13" s="255" t="s">
        <v>427</v>
      </c>
      <c r="L13" s="253">
        <v>100</v>
      </c>
      <c r="M13" s="255" t="s">
        <v>428</v>
      </c>
      <c r="N13" s="256">
        <v>43983</v>
      </c>
      <c r="O13" s="256">
        <v>44196</v>
      </c>
      <c r="P13" s="255" t="s">
        <v>414</v>
      </c>
    </row>
    <row r="14" spans="1:16" ht="81.75" thickBot="1">
      <c r="A14" s="567">
        <f t="shared" si="0"/>
        <v>4</v>
      </c>
      <c r="B14" s="258" t="s">
        <v>429</v>
      </c>
      <c r="C14" s="257">
        <v>2</v>
      </c>
      <c r="D14" s="253">
        <v>2020</v>
      </c>
      <c r="E14" s="253">
        <v>145</v>
      </c>
      <c r="F14" s="253" t="s">
        <v>430</v>
      </c>
      <c r="G14" s="255" t="s">
        <v>431</v>
      </c>
      <c r="H14" s="253">
        <v>1</v>
      </c>
      <c r="I14" s="255" t="s">
        <v>432</v>
      </c>
      <c r="J14" s="255" t="s">
        <v>433</v>
      </c>
      <c r="K14" s="255" t="s">
        <v>434</v>
      </c>
      <c r="L14" s="253">
        <v>100</v>
      </c>
      <c r="M14" s="255" t="s">
        <v>435</v>
      </c>
      <c r="N14" s="256">
        <v>44046</v>
      </c>
      <c r="O14" s="256">
        <v>44196</v>
      </c>
      <c r="P14" s="255" t="s">
        <v>414</v>
      </c>
    </row>
    <row r="15" spans="1:16" ht="117.75" thickBot="1">
      <c r="A15" s="567">
        <f t="shared" si="0"/>
        <v>5</v>
      </c>
      <c r="B15" s="258" t="s">
        <v>436</v>
      </c>
      <c r="C15" s="257">
        <v>2</v>
      </c>
      <c r="D15" s="253">
        <v>2020</v>
      </c>
      <c r="E15" s="253">
        <v>164</v>
      </c>
      <c r="F15" s="253" t="s">
        <v>430</v>
      </c>
      <c r="G15" s="255" t="s">
        <v>437</v>
      </c>
      <c r="H15" s="253">
        <v>1</v>
      </c>
      <c r="I15" s="255" t="s">
        <v>438</v>
      </c>
      <c r="J15" s="255" t="s">
        <v>439</v>
      </c>
      <c r="K15" s="255" t="s">
        <v>440</v>
      </c>
      <c r="L15" s="253">
        <v>100</v>
      </c>
      <c r="M15" s="255" t="s">
        <v>441</v>
      </c>
      <c r="N15" s="256">
        <v>44119</v>
      </c>
      <c r="O15" s="256">
        <v>44226</v>
      </c>
      <c r="P15" s="255" t="s">
        <v>414</v>
      </c>
    </row>
    <row r="16" spans="1:16" ht="54.75" thickBot="1">
      <c r="A16" s="567">
        <f t="shared" si="0"/>
        <v>6</v>
      </c>
      <c r="B16" s="258" t="s">
        <v>442</v>
      </c>
      <c r="C16" s="257">
        <v>2</v>
      </c>
      <c r="D16" s="253">
        <v>2020</v>
      </c>
      <c r="E16" s="253">
        <v>176</v>
      </c>
      <c r="F16" s="253" t="s">
        <v>430</v>
      </c>
      <c r="G16" s="255" t="s">
        <v>443</v>
      </c>
      <c r="H16" s="253">
        <v>1</v>
      </c>
      <c r="I16" s="255" t="s">
        <v>444</v>
      </c>
      <c r="J16" s="255" t="s">
        <v>445</v>
      </c>
      <c r="K16" s="255" t="s">
        <v>446</v>
      </c>
      <c r="L16" s="253">
        <v>100</v>
      </c>
      <c r="M16" s="255" t="s">
        <v>441</v>
      </c>
      <c r="N16" s="256">
        <v>44226</v>
      </c>
      <c r="O16" s="256">
        <v>44377</v>
      </c>
      <c r="P16" s="255" t="s">
        <v>414</v>
      </c>
    </row>
    <row r="17" spans="1:16" ht="108.75" thickBot="1">
      <c r="A17" s="567">
        <f t="shared" si="0"/>
        <v>7</v>
      </c>
      <c r="B17" s="258" t="s">
        <v>447</v>
      </c>
      <c r="C17" s="257">
        <v>2</v>
      </c>
      <c r="D17" s="253">
        <v>2020</v>
      </c>
      <c r="E17" s="253">
        <v>145</v>
      </c>
      <c r="F17" s="253" t="s">
        <v>448</v>
      </c>
      <c r="G17" s="255" t="s">
        <v>449</v>
      </c>
      <c r="H17" s="253">
        <v>1</v>
      </c>
      <c r="I17" s="255" t="s">
        <v>450</v>
      </c>
      <c r="J17" s="255" t="s">
        <v>451</v>
      </c>
      <c r="K17" s="255" t="s">
        <v>452</v>
      </c>
      <c r="L17" s="253">
        <v>100</v>
      </c>
      <c r="M17" s="255" t="s">
        <v>435</v>
      </c>
      <c r="N17" s="256">
        <v>44046</v>
      </c>
      <c r="O17" s="256">
        <v>44196</v>
      </c>
      <c r="P17" s="255" t="s">
        <v>414</v>
      </c>
    </row>
    <row r="18" spans="1:16" ht="81.75" thickBot="1">
      <c r="A18" s="567">
        <f t="shared" si="0"/>
        <v>8</v>
      </c>
      <c r="B18" s="258" t="s">
        <v>453</v>
      </c>
      <c r="C18" s="257">
        <v>2</v>
      </c>
      <c r="D18" s="253">
        <v>2020</v>
      </c>
      <c r="E18" s="253">
        <v>164</v>
      </c>
      <c r="F18" s="253" t="s">
        <v>448</v>
      </c>
      <c r="G18" s="255" t="s">
        <v>454</v>
      </c>
      <c r="H18" s="253">
        <v>1</v>
      </c>
      <c r="I18" s="255" t="s">
        <v>455</v>
      </c>
      <c r="J18" s="255" t="s">
        <v>456</v>
      </c>
      <c r="K18" s="255" t="s">
        <v>457</v>
      </c>
      <c r="L18" s="253">
        <v>100</v>
      </c>
      <c r="M18" s="255" t="s">
        <v>441</v>
      </c>
      <c r="N18" s="256">
        <v>44116</v>
      </c>
      <c r="O18" s="256">
        <v>44196</v>
      </c>
      <c r="P18" s="255" t="s">
        <v>414</v>
      </c>
    </row>
    <row r="19" spans="1:16" ht="81.75" thickBot="1">
      <c r="A19" s="567">
        <f t="shared" si="0"/>
        <v>9</v>
      </c>
      <c r="B19" s="258" t="s">
        <v>458</v>
      </c>
      <c r="C19" s="257">
        <v>2</v>
      </c>
      <c r="D19" s="253">
        <v>2020</v>
      </c>
      <c r="E19" s="253">
        <v>145</v>
      </c>
      <c r="F19" s="253" t="s">
        <v>459</v>
      </c>
      <c r="G19" s="259" t="s">
        <v>460</v>
      </c>
      <c r="H19" s="253">
        <v>1</v>
      </c>
      <c r="I19" s="255" t="s">
        <v>461</v>
      </c>
      <c r="J19" s="255" t="s">
        <v>462</v>
      </c>
      <c r="K19" s="255" t="s">
        <v>463</v>
      </c>
      <c r="L19" s="253">
        <v>100</v>
      </c>
      <c r="M19" s="255" t="s">
        <v>435</v>
      </c>
      <c r="N19" s="256">
        <v>44046</v>
      </c>
      <c r="O19" s="256">
        <v>44196</v>
      </c>
      <c r="P19" s="255" t="s">
        <v>414</v>
      </c>
    </row>
    <row r="20" spans="1:16" ht="189.75" thickBot="1">
      <c r="A20" s="567">
        <f t="shared" si="0"/>
        <v>10</v>
      </c>
      <c r="B20" s="258" t="s">
        <v>464</v>
      </c>
      <c r="C20" s="257">
        <v>2</v>
      </c>
      <c r="D20" s="253">
        <v>2021</v>
      </c>
      <c r="E20" s="253">
        <v>122</v>
      </c>
      <c r="F20" s="254" t="s">
        <v>408</v>
      </c>
      <c r="G20" s="259" t="s">
        <v>465</v>
      </c>
      <c r="H20" s="253">
        <v>1</v>
      </c>
      <c r="I20" s="255" t="s">
        <v>466</v>
      </c>
      <c r="J20" s="255" t="s">
        <v>467</v>
      </c>
      <c r="K20" s="255" t="s">
        <v>468</v>
      </c>
      <c r="L20" s="253">
        <v>100</v>
      </c>
      <c r="M20" s="255" t="s">
        <v>469</v>
      </c>
      <c r="N20" s="256">
        <v>44392</v>
      </c>
      <c r="O20" s="256">
        <v>44561</v>
      </c>
      <c r="P20" s="255" t="s">
        <v>414</v>
      </c>
    </row>
    <row r="21" spans="1:16" ht="189.75" thickBot="1">
      <c r="A21" s="567">
        <f t="shared" si="0"/>
        <v>11</v>
      </c>
      <c r="B21" s="258" t="s">
        <v>470</v>
      </c>
      <c r="C21" s="257">
        <v>2</v>
      </c>
      <c r="D21" s="253">
        <v>2021</v>
      </c>
      <c r="E21" s="253">
        <v>122</v>
      </c>
      <c r="F21" s="254" t="s">
        <v>408</v>
      </c>
      <c r="G21" s="259" t="s">
        <v>465</v>
      </c>
      <c r="H21" s="253">
        <v>2</v>
      </c>
      <c r="I21" s="255" t="s">
        <v>471</v>
      </c>
      <c r="J21" s="255" t="s">
        <v>472</v>
      </c>
      <c r="K21" s="255" t="s">
        <v>473</v>
      </c>
      <c r="L21" s="253">
        <v>100</v>
      </c>
      <c r="M21" s="255" t="s">
        <v>469</v>
      </c>
      <c r="N21" s="256">
        <v>44392</v>
      </c>
      <c r="O21" s="256">
        <v>44561</v>
      </c>
      <c r="P21" s="255" t="s">
        <v>414</v>
      </c>
    </row>
    <row r="22" spans="1:16" ht="189.75" thickBot="1">
      <c r="A22" s="567">
        <f t="shared" si="0"/>
        <v>12</v>
      </c>
      <c r="B22" s="258" t="s">
        <v>474</v>
      </c>
      <c r="C22" s="257">
        <v>2</v>
      </c>
      <c r="D22" s="253">
        <v>2021</v>
      </c>
      <c r="E22" s="253">
        <v>122</v>
      </c>
      <c r="F22" s="254" t="s">
        <v>408</v>
      </c>
      <c r="G22" s="259" t="s">
        <v>465</v>
      </c>
      <c r="H22" s="253">
        <v>3</v>
      </c>
      <c r="I22" s="255" t="s">
        <v>475</v>
      </c>
      <c r="J22" s="255" t="s">
        <v>476</v>
      </c>
      <c r="K22" s="255" t="s">
        <v>477</v>
      </c>
      <c r="L22" s="253">
        <v>100</v>
      </c>
      <c r="M22" s="255" t="s">
        <v>469</v>
      </c>
      <c r="N22" s="256">
        <v>44423</v>
      </c>
      <c r="O22" s="256">
        <v>44561</v>
      </c>
      <c r="P22" s="255" t="s">
        <v>414</v>
      </c>
    </row>
    <row r="23" spans="1:16" ht="189.75" thickBot="1">
      <c r="A23" s="567">
        <f t="shared" si="0"/>
        <v>13</v>
      </c>
      <c r="B23" s="258" t="s">
        <v>478</v>
      </c>
      <c r="C23" s="257">
        <v>2</v>
      </c>
      <c r="D23" s="253">
        <v>2021</v>
      </c>
      <c r="E23" s="253">
        <v>122</v>
      </c>
      <c r="F23" s="254" t="s">
        <v>408</v>
      </c>
      <c r="G23" s="259" t="s">
        <v>465</v>
      </c>
      <c r="H23" s="253">
        <v>4</v>
      </c>
      <c r="I23" s="255" t="s">
        <v>479</v>
      </c>
      <c r="J23" s="255" t="s">
        <v>480</v>
      </c>
      <c r="K23" s="255" t="s">
        <v>481</v>
      </c>
      <c r="L23" s="253">
        <v>100</v>
      </c>
      <c r="M23" s="255" t="s">
        <v>469</v>
      </c>
      <c r="N23" s="256">
        <v>44392</v>
      </c>
      <c r="O23" s="256">
        <v>44561</v>
      </c>
      <c r="P23" s="255" t="s">
        <v>414</v>
      </c>
    </row>
    <row r="24" spans="1:16" ht="189.75" thickBot="1">
      <c r="A24" s="567">
        <f t="shared" si="0"/>
        <v>14</v>
      </c>
      <c r="B24" s="258" t="s">
        <v>482</v>
      </c>
      <c r="C24" s="257">
        <v>2</v>
      </c>
      <c r="D24" s="253">
        <v>2021</v>
      </c>
      <c r="E24" s="253">
        <v>122</v>
      </c>
      <c r="F24" s="254" t="s">
        <v>408</v>
      </c>
      <c r="G24" s="259" t="s">
        <v>465</v>
      </c>
      <c r="H24" s="253">
        <v>5</v>
      </c>
      <c r="I24" s="255" t="s">
        <v>483</v>
      </c>
      <c r="J24" s="255" t="s">
        <v>484</v>
      </c>
      <c r="K24" s="255" t="s">
        <v>485</v>
      </c>
      <c r="L24" s="253">
        <v>100</v>
      </c>
      <c r="M24" s="255" t="s">
        <v>469</v>
      </c>
      <c r="N24" s="256">
        <v>44392</v>
      </c>
      <c r="O24" s="256">
        <v>44561</v>
      </c>
      <c r="P24" s="255" t="s">
        <v>414</v>
      </c>
    </row>
    <row r="25" spans="1:16" ht="189.75" thickBot="1">
      <c r="A25" s="567">
        <f t="shared" si="0"/>
        <v>15</v>
      </c>
      <c r="B25" s="258" t="s">
        <v>486</v>
      </c>
      <c r="C25" s="257">
        <v>2</v>
      </c>
      <c r="D25" s="253">
        <v>2021</v>
      </c>
      <c r="E25" s="253">
        <v>122</v>
      </c>
      <c r="F25" s="254" t="s">
        <v>408</v>
      </c>
      <c r="G25" s="259" t="s">
        <v>465</v>
      </c>
      <c r="H25" s="253">
        <v>6</v>
      </c>
      <c r="I25" s="255" t="s">
        <v>487</v>
      </c>
      <c r="J25" s="255" t="s">
        <v>488</v>
      </c>
      <c r="K25" s="255" t="s">
        <v>488</v>
      </c>
      <c r="L25" s="253">
        <v>100</v>
      </c>
      <c r="M25" s="255" t="s">
        <v>469</v>
      </c>
      <c r="N25" s="256">
        <v>44392</v>
      </c>
      <c r="O25" s="256">
        <v>44561</v>
      </c>
      <c r="P25" s="255" t="s">
        <v>414</v>
      </c>
    </row>
    <row r="26" spans="1:16" ht="126.75" thickBot="1">
      <c r="A26" s="567">
        <f t="shared" si="0"/>
        <v>16</v>
      </c>
      <c r="B26" s="258" t="s">
        <v>489</v>
      </c>
      <c r="C26" s="257">
        <v>2</v>
      </c>
      <c r="D26" s="253">
        <v>2021</v>
      </c>
      <c r="E26" s="253">
        <v>122</v>
      </c>
      <c r="F26" s="254" t="s">
        <v>490</v>
      </c>
      <c r="G26" s="259" t="s">
        <v>491</v>
      </c>
      <c r="H26" s="253">
        <v>1</v>
      </c>
      <c r="I26" s="255" t="s">
        <v>492</v>
      </c>
      <c r="J26" s="255" t="s">
        <v>493</v>
      </c>
      <c r="K26" s="255" t="s">
        <v>494</v>
      </c>
      <c r="L26" s="253">
        <v>100</v>
      </c>
      <c r="M26" s="255" t="s">
        <v>495</v>
      </c>
      <c r="N26" s="256">
        <v>44423</v>
      </c>
      <c r="O26" s="256">
        <v>44561</v>
      </c>
      <c r="P26" s="255" t="s">
        <v>414</v>
      </c>
    </row>
    <row r="27" spans="1:16" ht="126.75" thickBot="1">
      <c r="A27" s="567">
        <f t="shared" si="0"/>
        <v>17</v>
      </c>
      <c r="B27" s="258" t="s">
        <v>496</v>
      </c>
      <c r="C27" s="257">
        <v>2</v>
      </c>
      <c r="D27" s="253">
        <v>2021</v>
      </c>
      <c r="E27" s="253">
        <v>122</v>
      </c>
      <c r="F27" s="254" t="s">
        <v>490</v>
      </c>
      <c r="G27" s="259" t="s">
        <v>491</v>
      </c>
      <c r="H27" s="253">
        <v>2</v>
      </c>
      <c r="I27" s="255" t="s">
        <v>497</v>
      </c>
      <c r="J27" s="255" t="s">
        <v>498</v>
      </c>
      <c r="K27" s="255" t="s">
        <v>499</v>
      </c>
      <c r="L27" s="253">
        <v>100</v>
      </c>
      <c r="M27" s="255" t="s">
        <v>495</v>
      </c>
      <c r="N27" s="256">
        <v>44423</v>
      </c>
      <c r="O27" s="256">
        <v>44561</v>
      </c>
      <c r="P27" s="255" t="s">
        <v>414</v>
      </c>
    </row>
    <row r="28" spans="1:16" ht="72.75" thickBot="1">
      <c r="A28" s="567">
        <f t="shared" si="0"/>
        <v>18</v>
      </c>
      <c r="B28" s="258" t="s">
        <v>500</v>
      </c>
      <c r="C28" s="257">
        <v>2</v>
      </c>
      <c r="D28" s="253">
        <v>2021</v>
      </c>
      <c r="E28" s="253">
        <v>122</v>
      </c>
      <c r="F28" s="254" t="s">
        <v>501</v>
      </c>
      <c r="G28" s="259" t="s">
        <v>502</v>
      </c>
      <c r="H28" s="253">
        <v>1</v>
      </c>
      <c r="I28" s="255" t="s">
        <v>503</v>
      </c>
      <c r="J28" s="255" t="s">
        <v>504</v>
      </c>
      <c r="K28" s="255" t="s">
        <v>505</v>
      </c>
      <c r="L28" s="253">
        <v>100</v>
      </c>
      <c r="M28" s="255" t="s">
        <v>506</v>
      </c>
      <c r="N28" s="256">
        <v>44423</v>
      </c>
      <c r="O28" s="256">
        <v>44561</v>
      </c>
      <c r="P28" s="255" t="s">
        <v>414</v>
      </c>
    </row>
    <row r="29" spans="1:16" ht="180.75" thickBot="1">
      <c r="A29" s="567">
        <f t="shared" si="0"/>
        <v>19</v>
      </c>
      <c r="B29" s="258" t="s">
        <v>507</v>
      </c>
      <c r="C29" s="257">
        <v>2</v>
      </c>
      <c r="D29" s="253">
        <v>2021</v>
      </c>
      <c r="E29" s="253">
        <v>122</v>
      </c>
      <c r="F29" s="254" t="s">
        <v>423</v>
      </c>
      <c r="G29" s="259" t="s">
        <v>508</v>
      </c>
      <c r="H29" s="253">
        <v>1</v>
      </c>
      <c r="I29" s="255" t="s">
        <v>509</v>
      </c>
      <c r="J29" s="255" t="s">
        <v>510</v>
      </c>
      <c r="K29" s="255" t="s">
        <v>511</v>
      </c>
      <c r="L29" s="253">
        <v>100</v>
      </c>
      <c r="M29" s="255" t="s">
        <v>512</v>
      </c>
      <c r="N29" s="256">
        <v>44378</v>
      </c>
      <c r="O29" s="256">
        <v>44561</v>
      </c>
      <c r="P29" s="255" t="s">
        <v>414</v>
      </c>
    </row>
    <row r="30" spans="1:16" ht="126.75" thickBot="1">
      <c r="A30" s="567">
        <f t="shared" si="0"/>
        <v>20</v>
      </c>
      <c r="B30" s="258" t="s">
        <v>513</v>
      </c>
      <c r="C30" s="257">
        <v>2</v>
      </c>
      <c r="D30" s="253">
        <v>2021</v>
      </c>
      <c r="E30" s="253">
        <v>130</v>
      </c>
      <c r="F30" s="254" t="s">
        <v>430</v>
      </c>
      <c r="G30" s="259" t="s">
        <v>514</v>
      </c>
      <c r="H30" s="253">
        <v>1</v>
      </c>
      <c r="I30" s="255" t="s">
        <v>515</v>
      </c>
      <c r="J30" s="255" t="s">
        <v>516</v>
      </c>
      <c r="K30" s="255" t="s">
        <v>517</v>
      </c>
      <c r="L30" s="253">
        <v>100</v>
      </c>
      <c r="M30" s="255" t="s">
        <v>518</v>
      </c>
      <c r="N30" s="256">
        <v>44473</v>
      </c>
      <c r="O30" s="256">
        <v>44561</v>
      </c>
      <c r="P30" s="255" t="s">
        <v>414</v>
      </c>
    </row>
    <row r="31" spans="1:16" ht="225.75" thickBot="1">
      <c r="A31" s="567">
        <f t="shared" si="0"/>
        <v>21</v>
      </c>
      <c r="B31" s="258" t="s">
        <v>519</v>
      </c>
      <c r="C31" s="257">
        <v>2</v>
      </c>
      <c r="D31" s="253">
        <v>2021</v>
      </c>
      <c r="E31" s="253">
        <v>150</v>
      </c>
      <c r="F31" s="254" t="s">
        <v>430</v>
      </c>
      <c r="G31" s="259" t="s">
        <v>520</v>
      </c>
      <c r="H31" s="253">
        <v>1</v>
      </c>
      <c r="I31" s="255" t="s">
        <v>521</v>
      </c>
      <c r="J31" s="255" t="s">
        <v>522</v>
      </c>
      <c r="K31" s="255" t="s">
        <v>523</v>
      </c>
      <c r="L31" s="253">
        <v>100</v>
      </c>
      <c r="M31" s="255" t="s">
        <v>524</v>
      </c>
      <c r="N31" s="256">
        <v>44635</v>
      </c>
      <c r="O31" s="256">
        <v>44919</v>
      </c>
      <c r="P31" s="255" t="s">
        <v>414</v>
      </c>
    </row>
    <row r="32" spans="1:16" ht="198.75" thickBot="1">
      <c r="A32" s="567">
        <f t="shared" si="0"/>
        <v>22</v>
      </c>
      <c r="B32" s="258" t="s">
        <v>525</v>
      </c>
      <c r="C32" s="257">
        <v>2</v>
      </c>
      <c r="D32" s="253">
        <v>2021</v>
      </c>
      <c r="E32" s="253">
        <v>122</v>
      </c>
      <c r="F32" s="254" t="s">
        <v>526</v>
      </c>
      <c r="G32" s="259" t="s">
        <v>527</v>
      </c>
      <c r="H32" s="253">
        <v>1</v>
      </c>
      <c r="I32" s="255" t="s">
        <v>528</v>
      </c>
      <c r="J32" s="255" t="s">
        <v>529</v>
      </c>
      <c r="K32" s="255" t="s">
        <v>530</v>
      </c>
      <c r="L32" s="253">
        <v>100</v>
      </c>
      <c r="M32" s="255" t="s">
        <v>531</v>
      </c>
      <c r="N32" s="256">
        <v>44409</v>
      </c>
      <c r="O32" s="256">
        <v>44561</v>
      </c>
      <c r="P32" s="255" t="s">
        <v>414</v>
      </c>
    </row>
    <row r="33" spans="1:16" ht="126.75" thickBot="1">
      <c r="A33" s="567">
        <f t="shared" si="0"/>
        <v>23</v>
      </c>
      <c r="B33" s="258" t="s">
        <v>532</v>
      </c>
      <c r="C33" s="257">
        <v>2</v>
      </c>
      <c r="D33" s="253">
        <v>2021</v>
      </c>
      <c r="E33" s="253">
        <v>122</v>
      </c>
      <c r="F33" s="254" t="s">
        <v>526</v>
      </c>
      <c r="G33" s="259" t="s">
        <v>527</v>
      </c>
      <c r="H33" s="253">
        <v>2</v>
      </c>
      <c r="I33" s="255" t="s">
        <v>533</v>
      </c>
      <c r="J33" s="255" t="s">
        <v>529</v>
      </c>
      <c r="K33" s="255" t="s">
        <v>530</v>
      </c>
      <c r="L33" s="253">
        <v>100</v>
      </c>
      <c r="M33" s="255" t="s">
        <v>531</v>
      </c>
      <c r="N33" s="256">
        <v>44409</v>
      </c>
      <c r="O33" s="256">
        <v>44561</v>
      </c>
      <c r="P33" s="255" t="s">
        <v>414</v>
      </c>
    </row>
    <row r="34" spans="1:16" ht="162.75" thickBot="1">
      <c r="A34" s="567">
        <f t="shared" si="0"/>
        <v>24</v>
      </c>
      <c r="B34" s="258" t="s">
        <v>534</v>
      </c>
      <c r="C34" s="257">
        <v>2</v>
      </c>
      <c r="D34" s="253">
        <v>2021</v>
      </c>
      <c r="E34" s="253">
        <v>150</v>
      </c>
      <c r="F34" s="254" t="s">
        <v>448</v>
      </c>
      <c r="G34" s="259" t="s">
        <v>535</v>
      </c>
      <c r="H34" s="253">
        <v>1</v>
      </c>
      <c r="I34" s="255" t="s">
        <v>536</v>
      </c>
      <c r="J34" s="255" t="s">
        <v>537</v>
      </c>
      <c r="K34" s="255" t="s">
        <v>538</v>
      </c>
      <c r="L34" s="253">
        <v>100</v>
      </c>
      <c r="M34" s="255" t="s">
        <v>539</v>
      </c>
      <c r="N34" s="256">
        <v>44562</v>
      </c>
      <c r="O34" s="256">
        <v>44919</v>
      </c>
      <c r="P34" s="255" t="s">
        <v>414</v>
      </c>
    </row>
    <row r="35" spans="1:16" ht="126.75" thickBot="1">
      <c r="A35" s="567">
        <f t="shared" si="0"/>
        <v>25</v>
      </c>
      <c r="B35" s="258" t="s">
        <v>540</v>
      </c>
      <c r="C35" s="257">
        <v>2</v>
      </c>
      <c r="D35" s="253">
        <v>2021</v>
      </c>
      <c r="E35" s="253">
        <v>130</v>
      </c>
      <c r="F35" s="254" t="s">
        <v>448</v>
      </c>
      <c r="G35" s="259" t="s">
        <v>541</v>
      </c>
      <c r="H35" s="253">
        <v>1</v>
      </c>
      <c r="I35" s="255" t="s">
        <v>542</v>
      </c>
      <c r="J35" s="255" t="s">
        <v>543</v>
      </c>
      <c r="K35" s="255" t="s">
        <v>544</v>
      </c>
      <c r="L35" s="253">
        <v>100</v>
      </c>
      <c r="M35" s="255" t="s">
        <v>545</v>
      </c>
      <c r="N35" s="256">
        <v>44485</v>
      </c>
      <c r="O35" s="256">
        <v>44561</v>
      </c>
      <c r="P35" s="255" t="s">
        <v>414</v>
      </c>
    </row>
    <row r="36" spans="1:16" ht="171.75" thickBot="1">
      <c r="A36" s="567">
        <f t="shared" si="0"/>
        <v>26</v>
      </c>
      <c r="B36" s="258" t="s">
        <v>546</v>
      </c>
      <c r="C36" s="257">
        <v>2</v>
      </c>
      <c r="D36" s="253">
        <v>2021</v>
      </c>
      <c r="E36" s="253">
        <v>150</v>
      </c>
      <c r="F36" s="254" t="s">
        <v>459</v>
      </c>
      <c r="G36" s="259" t="s">
        <v>547</v>
      </c>
      <c r="H36" s="253">
        <v>1</v>
      </c>
      <c r="I36" s="255" t="s">
        <v>548</v>
      </c>
      <c r="J36" s="255" t="s">
        <v>549</v>
      </c>
      <c r="K36" s="255" t="s">
        <v>550</v>
      </c>
      <c r="L36" s="253">
        <v>100</v>
      </c>
      <c r="M36" s="255" t="s">
        <v>539</v>
      </c>
      <c r="N36" s="256">
        <v>44565</v>
      </c>
      <c r="O36" s="256">
        <v>44919</v>
      </c>
      <c r="P36" s="255" t="s">
        <v>414</v>
      </c>
    </row>
    <row r="37" spans="1:16" ht="216.75" thickBot="1">
      <c r="A37" s="567">
        <f t="shared" si="0"/>
        <v>27</v>
      </c>
      <c r="B37" s="258" t="s">
        <v>551</v>
      </c>
      <c r="C37" s="257">
        <v>2</v>
      </c>
      <c r="D37" s="253">
        <v>2021</v>
      </c>
      <c r="E37" s="253">
        <v>122</v>
      </c>
      <c r="F37" s="254" t="s">
        <v>552</v>
      </c>
      <c r="G37" s="259" t="s">
        <v>553</v>
      </c>
      <c r="H37" s="253">
        <v>1</v>
      </c>
      <c r="I37" s="255" t="s">
        <v>554</v>
      </c>
      <c r="J37" s="255" t="s">
        <v>555</v>
      </c>
      <c r="K37" s="255" t="s">
        <v>556</v>
      </c>
      <c r="L37" s="253">
        <v>100</v>
      </c>
      <c r="M37" s="255" t="s">
        <v>557</v>
      </c>
      <c r="N37" s="256">
        <v>44561</v>
      </c>
      <c r="O37" s="256">
        <v>44599</v>
      </c>
      <c r="P37" s="255" t="s">
        <v>414</v>
      </c>
    </row>
    <row r="38" spans="1:16" ht="153.75" thickBot="1">
      <c r="A38" s="567">
        <f t="shared" si="0"/>
        <v>28</v>
      </c>
      <c r="B38" s="258" t="s">
        <v>558</v>
      </c>
      <c r="C38" s="257">
        <v>2</v>
      </c>
      <c r="D38" s="253">
        <v>2022</v>
      </c>
      <c r="E38" s="253">
        <v>110</v>
      </c>
      <c r="F38" s="254" t="s">
        <v>559</v>
      </c>
      <c r="G38" s="259" t="s">
        <v>560</v>
      </c>
      <c r="H38" s="253">
        <v>1</v>
      </c>
      <c r="I38" s="255" t="s">
        <v>561</v>
      </c>
      <c r="J38" s="255" t="s">
        <v>562</v>
      </c>
      <c r="K38" s="255" t="s">
        <v>563</v>
      </c>
      <c r="L38" s="253">
        <v>100</v>
      </c>
      <c r="M38" s="255" t="s">
        <v>564</v>
      </c>
      <c r="N38" s="256">
        <v>44788</v>
      </c>
      <c r="O38" s="256">
        <v>44926</v>
      </c>
      <c r="P38" s="255" t="s">
        <v>414</v>
      </c>
    </row>
    <row r="39" spans="1:16" ht="162.75" thickBot="1">
      <c r="A39" s="567">
        <f t="shared" si="0"/>
        <v>29</v>
      </c>
      <c r="B39" s="258" t="s">
        <v>565</v>
      </c>
      <c r="C39" s="257">
        <v>2</v>
      </c>
      <c r="D39" s="253">
        <v>2022</v>
      </c>
      <c r="E39" s="253">
        <v>110</v>
      </c>
      <c r="F39" s="254" t="s">
        <v>566</v>
      </c>
      <c r="G39" s="259" t="s">
        <v>567</v>
      </c>
      <c r="H39" s="253">
        <v>1</v>
      </c>
      <c r="I39" s="255" t="s">
        <v>568</v>
      </c>
      <c r="J39" s="255" t="s">
        <v>569</v>
      </c>
      <c r="K39" s="255" t="s">
        <v>570</v>
      </c>
      <c r="L39" s="253">
        <v>100</v>
      </c>
      <c r="M39" s="255" t="s">
        <v>571</v>
      </c>
      <c r="N39" s="256">
        <v>44773</v>
      </c>
      <c r="O39" s="256">
        <v>44926</v>
      </c>
      <c r="P39" s="255" t="s">
        <v>414</v>
      </c>
    </row>
    <row r="40" spans="1:16" ht="153.75" thickBot="1">
      <c r="A40" s="567">
        <f t="shared" si="0"/>
        <v>30</v>
      </c>
      <c r="B40" s="258" t="s">
        <v>572</v>
      </c>
      <c r="C40" s="257">
        <v>2</v>
      </c>
      <c r="D40" s="253">
        <v>2022</v>
      </c>
      <c r="E40" s="253">
        <v>110</v>
      </c>
      <c r="F40" s="254" t="s">
        <v>573</v>
      </c>
      <c r="G40" s="259" t="s">
        <v>574</v>
      </c>
      <c r="H40" s="253">
        <v>1</v>
      </c>
      <c r="I40" s="255" t="s">
        <v>575</v>
      </c>
      <c r="J40" s="255" t="s">
        <v>576</v>
      </c>
      <c r="K40" s="255" t="s">
        <v>577</v>
      </c>
      <c r="L40" s="253">
        <v>100</v>
      </c>
      <c r="M40" s="255" t="s">
        <v>578</v>
      </c>
      <c r="N40" s="256">
        <v>44773</v>
      </c>
      <c r="O40" s="256">
        <v>44926</v>
      </c>
      <c r="P40" s="255" t="s">
        <v>414</v>
      </c>
    </row>
    <row r="41" spans="1:16" ht="198.75" thickBot="1">
      <c r="A41" s="567">
        <f t="shared" si="0"/>
        <v>31</v>
      </c>
      <c r="B41" s="258" t="s">
        <v>579</v>
      </c>
      <c r="C41" s="257">
        <v>2</v>
      </c>
      <c r="D41" s="253">
        <v>2022</v>
      </c>
      <c r="E41" s="253">
        <v>130</v>
      </c>
      <c r="F41" s="254" t="s">
        <v>430</v>
      </c>
      <c r="G41" s="259" t="s">
        <v>580</v>
      </c>
      <c r="H41" s="253">
        <v>1</v>
      </c>
      <c r="I41" s="255" t="s">
        <v>581</v>
      </c>
      <c r="J41" s="255" t="s">
        <v>582</v>
      </c>
      <c r="K41" s="255" t="s">
        <v>583</v>
      </c>
      <c r="L41" s="253">
        <v>100</v>
      </c>
      <c r="M41" s="255" t="s">
        <v>584</v>
      </c>
      <c r="N41" s="256">
        <v>44851</v>
      </c>
      <c r="O41" s="256">
        <v>44926</v>
      </c>
      <c r="P41" s="255" t="s">
        <v>414</v>
      </c>
    </row>
    <row r="42" spans="1:16" ht="189.75" thickBot="1">
      <c r="A42" s="567">
        <f t="shared" si="0"/>
        <v>32</v>
      </c>
      <c r="B42" s="258" t="s">
        <v>585</v>
      </c>
      <c r="C42" s="257">
        <v>2</v>
      </c>
      <c r="D42" s="253">
        <v>2022</v>
      </c>
      <c r="E42" s="253">
        <v>130</v>
      </c>
      <c r="F42" s="254" t="s">
        <v>430</v>
      </c>
      <c r="G42" s="259" t="s">
        <v>580</v>
      </c>
      <c r="H42" s="253">
        <v>2</v>
      </c>
      <c r="I42" s="255" t="s">
        <v>586</v>
      </c>
      <c r="J42" s="255" t="s">
        <v>587</v>
      </c>
      <c r="K42" s="255" t="s">
        <v>588</v>
      </c>
      <c r="L42" s="253">
        <v>100</v>
      </c>
      <c r="M42" s="255" t="s">
        <v>584</v>
      </c>
      <c r="N42" s="256">
        <v>44851</v>
      </c>
      <c r="O42" s="256">
        <v>44926</v>
      </c>
      <c r="P42" s="255" t="s">
        <v>589</v>
      </c>
    </row>
    <row r="43" spans="1:16" ht="171.75" thickBot="1">
      <c r="A43" s="567">
        <f t="shared" si="0"/>
        <v>33</v>
      </c>
      <c r="B43" s="258" t="s">
        <v>590</v>
      </c>
      <c r="C43" s="257">
        <v>2</v>
      </c>
      <c r="D43" s="253">
        <v>2022</v>
      </c>
      <c r="E43" s="253">
        <v>150</v>
      </c>
      <c r="F43" s="254" t="s">
        <v>430</v>
      </c>
      <c r="G43" s="259" t="s">
        <v>591</v>
      </c>
      <c r="H43" s="253">
        <v>1</v>
      </c>
      <c r="I43" s="255" t="s">
        <v>592</v>
      </c>
      <c r="J43" s="255" t="s">
        <v>593</v>
      </c>
      <c r="K43" s="255" t="s">
        <v>594</v>
      </c>
      <c r="L43" s="253">
        <v>100</v>
      </c>
      <c r="M43" s="255" t="s">
        <v>595</v>
      </c>
      <c r="N43" s="256">
        <v>44936</v>
      </c>
      <c r="O43" s="256">
        <v>45279</v>
      </c>
      <c r="P43" s="255" t="s">
        <v>596</v>
      </c>
    </row>
    <row r="44" spans="1:16" ht="162.75" thickBot="1">
      <c r="A44" s="567">
        <f t="shared" ref="A44:A64" si="1">A43+1</f>
        <v>34</v>
      </c>
      <c r="B44" s="258" t="s">
        <v>597</v>
      </c>
      <c r="C44" s="257">
        <v>2</v>
      </c>
      <c r="D44" s="253">
        <v>2022</v>
      </c>
      <c r="E44" s="253">
        <v>110</v>
      </c>
      <c r="F44" s="254" t="s">
        <v>526</v>
      </c>
      <c r="G44" s="259" t="s">
        <v>598</v>
      </c>
      <c r="H44" s="253">
        <v>1</v>
      </c>
      <c r="I44" s="255" t="s">
        <v>599</v>
      </c>
      <c r="J44" s="255" t="s">
        <v>600</v>
      </c>
      <c r="K44" s="255" t="s">
        <v>601</v>
      </c>
      <c r="L44" s="253">
        <v>100</v>
      </c>
      <c r="M44" s="255" t="s">
        <v>602</v>
      </c>
      <c r="N44" s="256">
        <v>44793</v>
      </c>
      <c r="O44" s="256">
        <v>44926</v>
      </c>
      <c r="P44" s="255" t="s">
        <v>603</v>
      </c>
    </row>
    <row r="45" spans="1:16" ht="162.75" thickBot="1">
      <c r="A45" s="567">
        <f t="shared" si="1"/>
        <v>35</v>
      </c>
      <c r="B45" s="258" t="s">
        <v>604</v>
      </c>
      <c r="C45" s="257">
        <v>2</v>
      </c>
      <c r="D45" s="253">
        <v>2022</v>
      </c>
      <c r="E45" s="253">
        <v>110</v>
      </c>
      <c r="F45" s="254" t="s">
        <v>526</v>
      </c>
      <c r="G45" s="259" t="s">
        <v>598</v>
      </c>
      <c r="H45" s="253">
        <v>2</v>
      </c>
      <c r="I45" s="255" t="s">
        <v>605</v>
      </c>
      <c r="J45" s="255" t="s">
        <v>606</v>
      </c>
      <c r="K45" s="255" t="s">
        <v>607</v>
      </c>
      <c r="L45" s="253">
        <v>100</v>
      </c>
      <c r="M45" s="255" t="s">
        <v>602</v>
      </c>
      <c r="N45" s="256">
        <v>44793</v>
      </c>
      <c r="O45" s="256">
        <v>44926</v>
      </c>
      <c r="P45" s="255" t="s">
        <v>603</v>
      </c>
    </row>
    <row r="46" spans="1:16" ht="162.75" thickBot="1">
      <c r="A46" s="567">
        <f t="shared" si="1"/>
        <v>36</v>
      </c>
      <c r="B46" s="258" t="s">
        <v>608</v>
      </c>
      <c r="C46" s="257">
        <v>2</v>
      </c>
      <c r="D46" s="253">
        <v>2022</v>
      </c>
      <c r="E46" s="253">
        <v>110</v>
      </c>
      <c r="F46" s="254" t="s">
        <v>609</v>
      </c>
      <c r="G46" s="259" t="s">
        <v>610</v>
      </c>
      <c r="H46" s="253">
        <v>1</v>
      </c>
      <c r="I46" s="255" t="s">
        <v>611</v>
      </c>
      <c r="J46" s="255" t="s">
        <v>612</v>
      </c>
      <c r="K46" s="255" t="s">
        <v>613</v>
      </c>
      <c r="L46" s="253">
        <v>100</v>
      </c>
      <c r="M46" s="255" t="s">
        <v>614</v>
      </c>
      <c r="N46" s="256">
        <v>44793</v>
      </c>
      <c r="O46" s="256">
        <v>44926</v>
      </c>
      <c r="P46" s="255" t="s">
        <v>414</v>
      </c>
    </row>
    <row r="47" spans="1:16" ht="234.75" thickBot="1">
      <c r="A47" s="567">
        <f t="shared" si="1"/>
        <v>37</v>
      </c>
      <c r="B47" s="258" t="s">
        <v>615</v>
      </c>
      <c r="C47" s="257">
        <v>2</v>
      </c>
      <c r="D47" s="253">
        <v>2022</v>
      </c>
      <c r="E47" s="253">
        <v>150</v>
      </c>
      <c r="F47" s="254" t="s">
        <v>448</v>
      </c>
      <c r="G47" s="259" t="s">
        <v>616</v>
      </c>
      <c r="H47" s="253">
        <v>1</v>
      </c>
      <c r="I47" s="255" t="s">
        <v>617</v>
      </c>
      <c r="J47" s="255" t="s">
        <v>618</v>
      </c>
      <c r="K47" s="255" t="s">
        <v>619</v>
      </c>
      <c r="L47" s="253">
        <v>100</v>
      </c>
      <c r="M47" s="255" t="s">
        <v>620</v>
      </c>
      <c r="N47" s="256">
        <v>44936</v>
      </c>
      <c r="O47" s="256">
        <v>45279</v>
      </c>
      <c r="P47" s="255" t="s">
        <v>596</v>
      </c>
    </row>
    <row r="48" spans="1:16" ht="198.75" thickBot="1">
      <c r="A48" s="567">
        <f t="shared" si="1"/>
        <v>38</v>
      </c>
      <c r="B48" s="258" t="s">
        <v>621</v>
      </c>
      <c r="C48" s="257">
        <v>2</v>
      </c>
      <c r="D48" s="253">
        <v>2022</v>
      </c>
      <c r="E48" s="253">
        <v>130</v>
      </c>
      <c r="F48" s="254" t="s">
        <v>448</v>
      </c>
      <c r="G48" s="259" t="s">
        <v>622</v>
      </c>
      <c r="H48" s="253">
        <v>1</v>
      </c>
      <c r="I48" s="255" t="s">
        <v>623</v>
      </c>
      <c r="J48" s="255" t="s">
        <v>624</v>
      </c>
      <c r="K48" s="255" t="s">
        <v>625</v>
      </c>
      <c r="L48" s="253">
        <v>100</v>
      </c>
      <c r="M48" s="255" t="s">
        <v>626</v>
      </c>
      <c r="N48" s="256">
        <v>44851</v>
      </c>
      <c r="O48" s="256">
        <v>44926</v>
      </c>
      <c r="P48" s="255" t="s">
        <v>414</v>
      </c>
    </row>
    <row r="49" spans="1:16" ht="81.75" thickBot="1">
      <c r="A49" s="567">
        <f t="shared" si="1"/>
        <v>39</v>
      </c>
      <c r="B49" s="258" t="s">
        <v>627</v>
      </c>
      <c r="C49" s="257">
        <v>2</v>
      </c>
      <c r="D49" s="253">
        <v>2022</v>
      </c>
      <c r="E49" s="253">
        <v>130</v>
      </c>
      <c r="F49" s="254" t="s">
        <v>459</v>
      </c>
      <c r="G49" s="259" t="s">
        <v>628</v>
      </c>
      <c r="H49" s="253">
        <v>1</v>
      </c>
      <c r="I49" s="255" t="s">
        <v>629</v>
      </c>
      <c r="J49" s="255" t="s">
        <v>630</v>
      </c>
      <c r="K49" s="255" t="s">
        <v>631</v>
      </c>
      <c r="L49" s="253">
        <v>100</v>
      </c>
      <c r="M49" s="255" t="s">
        <v>632</v>
      </c>
      <c r="N49" s="256">
        <v>44851</v>
      </c>
      <c r="O49" s="256">
        <v>44926</v>
      </c>
      <c r="P49" s="255" t="s">
        <v>414</v>
      </c>
    </row>
    <row r="50" spans="1:16" ht="135.75" thickBot="1">
      <c r="A50" s="567">
        <f t="shared" si="1"/>
        <v>40</v>
      </c>
      <c r="B50" s="258" t="s">
        <v>633</v>
      </c>
      <c r="C50" s="257">
        <v>2</v>
      </c>
      <c r="D50" s="253">
        <v>2022</v>
      </c>
      <c r="E50" s="253">
        <v>130</v>
      </c>
      <c r="F50" s="254" t="s">
        <v>634</v>
      </c>
      <c r="G50" s="259" t="s">
        <v>635</v>
      </c>
      <c r="H50" s="253">
        <v>1</v>
      </c>
      <c r="I50" s="255" t="s">
        <v>636</v>
      </c>
      <c r="J50" s="255" t="s">
        <v>637</v>
      </c>
      <c r="K50" s="255" t="s">
        <v>638</v>
      </c>
      <c r="L50" s="253">
        <v>100</v>
      </c>
      <c r="M50" s="255" t="s">
        <v>639</v>
      </c>
      <c r="N50" s="256">
        <v>44851</v>
      </c>
      <c r="O50" s="256">
        <v>44926</v>
      </c>
      <c r="P50" s="255" t="s">
        <v>414</v>
      </c>
    </row>
    <row r="51" spans="1:16" ht="180.75" thickBot="1">
      <c r="A51" s="567">
        <f t="shared" si="1"/>
        <v>41</v>
      </c>
      <c r="B51" s="258" t="s">
        <v>640</v>
      </c>
      <c r="C51" s="257">
        <v>2</v>
      </c>
      <c r="D51" s="253">
        <v>2022</v>
      </c>
      <c r="E51" s="253">
        <v>130</v>
      </c>
      <c r="F51" s="254" t="s">
        <v>641</v>
      </c>
      <c r="G51" s="259" t="s">
        <v>642</v>
      </c>
      <c r="H51" s="253">
        <v>1</v>
      </c>
      <c r="I51" s="255" t="s">
        <v>643</v>
      </c>
      <c r="J51" s="255" t="s">
        <v>644</v>
      </c>
      <c r="K51" s="255" t="s">
        <v>645</v>
      </c>
      <c r="L51" s="253">
        <v>100</v>
      </c>
      <c r="M51" s="255" t="s">
        <v>646</v>
      </c>
      <c r="N51" s="256">
        <v>44851</v>
      </c>
      <c r="O51" s="256">
        <v>44926</v>
      </c>
      <c r="P51" s="255" t="s">
        <v>414</v>
      </c>
    </row>
    <row r="52" spans="1:16" ht="180.75" thickBot="1">
      <c r="A52" s="567">
        <f t="shared" si="1"/>
        <v>42</v>
      </c>
      <c r="B52" s="258" t="s">
        <v>647</v>
      </c>
      <c r="C52" s="257">
        <v>2</v>
      </c>
      <c r="D52" s="253">
        <v>2022</v>
      </c>
      <c r="E52" s="253">
        <v>130</v>
      </c>
      <c r="F52" s="254" t="s">
        <v>648</v>
      </c>
      <c r="G52" s="259" t="s">
        <v>649</v>
      </c>
      <c r="H52" s="253">
        <v>1</v>
      </c>
      <c r="I52" s="255" t="s">
        <v>650</v>
      </c>
      <c r="J52" s="255" t="s">
        <v>651</v>
      </c>
      <c r="K52" s="255" t="s">
        <v>652</v>
      </c>
      <c r="L52" s="253">
        <v>100</v>
      </c>
      <c r="M52" s="255" t="s">
        <v>653</v>
      </c>
      <c r="N52" s="256">
        <v>44851</v>
      </c>
      <c r="O52" s="256">
        <v>44926</v>
      </c>
      <c r="P52" s="255" t="s">
        <v>414</v>
      </c>
    </row>
    <row r="53" spans="1:16" ht="183.75" customHeight="1" thickBot="1">
      <c r="A53" s="567">
        <f t="shared" si="1"/>
        <v>43</v>
      </c>
      <c r="B53" s="258" t="s">
        <v>654</v>
      </c>
      <c r="C53" s="257">
        <v>2</v>
      </c>
      <c r="D53" s="253">
        <v>2022</v>
      </c>
      <c r="E53" s="253">
        <v>130</v>
      </c>
      <c r="F53" s="254" t="s">
        <v>655</v>
      </c>
      <c r="G53" s="255" t="s">
        <v>656</v>
      </c>
      <c r="H53" s="253">
        <v>1</v>
      </c>
      <c r="I53" s="255" t="s">
        <v>657</v>
      </c>
      <c r="J53" s="255" t="s">
        <v>562</v>
      </c>
      <c r="K53" s="255" t="s">
        <v>563</v>
      </c>
      <c r="L53" s="253">
        <v>100</v>
      </c>
      <c r="M53" s="255" t="s">
        <v>646</v>
      </c>
      <c r="N53" s="256">
        <v>44851</v>
      </c>
      <c r="O53" s="256">
        <v>44926</v>
      </c>
      <c r="P53" s="255" t="s">
        <v>414</v>
      </c>
    </row>
    <row r="54" spans="1:16" ht="144.75" thickBot="1">
      <c r="A54" s="567">
        <f t="shared" si="1"/>
        <v>44</v>
      </c>
      <c r="B54" s="258" t="s">
        <v>658</v>
      </c>
      <c r="C54" s="257">
        <v>2</v>
      </c>
      <c r="D54" s="253">
        <v>2023</v>
      </c>
      <c r="E54" s="253">
        <v>95</v>
      </c>
      <c r="F54" s="254" t="s">
        <v>559</v>
      </c>
      <c r="G54" s="255" t="s">
        <v>659</v>
      </c>
      <c r="H54" s="253">
        <v>1</v>
      </c>
      <c r="I54" s="255" t="s">
        <v>660</v>
      </c>
      <c r="J54" s="255" t="s">
        <v>661</v>
      </c>
      <c r="K54" s="255" t="s">
        <v>662</v>
      </c>
      <c r="L54" s="253">
        <v>100</v>
      </c>
      <c r="M54" s="255" t="s">
        <v>663</v>
      </c>
      <c r="N54" s="256">
        <v>45113</v>
      </c>
      <c r="O54" s="256">
        <v>45291</v>
      </c>
      <c r="P54" s="255" t="s">
        <v>596</v>
      </c>
    </row>
    <row r="55" spans="1:16" ht="144.75" thickBot="1">
      <c r="A55" s="567">
        <f t="shared" si="1"/>
        <v>45</v>
      </c>
      <c r="B55" s="258" t="s">
        <v>664</v>
      </c>
      <c r="C55" s="257">
        <v>2</v>
      </c>
      <c r="D55" s="253">
        <v>2023</v>
      </c>
      <c r="E55" s="253">
        <v>95</v>
      </c>
      <c r="F55" s="254" t="s">
        <v>665</v>
      </c>
      <c r="G55" s="255" t="s">
        <v>666</v>
      </c>
      <c r="H55" s="253">
        <v>1</v>
      </c>
      <c r="I55" s="255" t="s">
        <v>660</v>
      </c>
      <c r="J55" s="255" t="s">
        <v>661</v>
      </c>
      <c r="K55" s="255" t="s">
        <v>662</v>
      </c>
      <c r="L55" s="253">
        <v>100</v>
      </c>
      <c r="M55" s="255" t="s">
        <v>663</v>
      </c>
      <c r="N55" s="256">
        <v>45113</v>
      </c>
      <c r="O55" s="256">
        <v>45291</v>
      </c>
      <c r="P55" s="255" t="s">
        <v>596</v>
      </c>
    </row>
    <row r="56" spans="1:16" ht="135.75" thickBot="1">
      <c r="A56" s="567">
        <f t="shared" si="1"/>
        <v>46</v>
      </c>
      <c r="B56" s="258" t="s">
        <v>667</v>
      </c>
      <c r="C56" s="257">
        <v>2</v>
      </c>
      <c r="D56" s="253">
        <v>2023</v>
      </c>
      <c r="E56" s="253">
        <v>95</v>
      </c>
      <c r="F56" s="254" t="s">
        <v>566</v>
      </c>
      <c r="G56" s="255" t="s">
        <v>668</v>
      </c>
      <c r="H56" s="253">
        <v>1</v>
      </c>
      <c r="I56" s="255" t="s">
        <v>669</v>
      </c>
      <c r="J56" s="255" t="s">
        <v>670</v>
      </c>
      <c r="K56" s="255" t="s">
        <v>671</v>
      </c>
      <c r="L56" s="253">
        <v>100</v>
      </c>
      <c r="M56" s="255" t="s">
        <v>672</v>
      </c>
      <c r="N56" s="256">
        <v>45113</v>
      </c>
      <c r="O56" s="256">
        <v>45291</v>
      </c>
      <c r="P56" s="255" t="s">
        <v>596</v>
      </c>
    </row>
    <row r="57" spans="1:16" ht="117.75" thickBot="1">
      <c r="A57" s="567">
        <f t="shared" si="1"/>
        <v>47</v>
      </c>
      <c r="B57" s="258" t="s">
        <v>673</v>
      </c>
      <c r="C57" s="257">
        <v>2</v>
      </c>
      <c r="D57" s="253">
        <v>2023</v>
      </c>
      <c r="E57" s="253">
        <v>115</v>
      </c>
      <c r="F57" s="254" t="s">
        <v>430</v>
      </c>
      <c r="G57" s="255" t="s">
        <v>674</v>
      </c>
      <c r="H57" s="253">
        <v>1</v>
      </c>
      <c r="I57" s="255" t="s">
        <v>675</v>
      </c>
      <c r="J57" s="255" t="s">
        <v>676</v>
      </c>
      <c r="K57" s="255" t="s">
        <v>677</v>
      </c>
      <c r="L57" s="253">
        <v>100</v>
      </c>
      <c r="M57" s="255" t="s">
        <v>678</v>
      </c>
      <c r="N57" s="256">
        <v>45212</v>
      </c>
      <c r="O57" s="256">
        <v>45291</v>
      </c>
      <c r="P57" s="255" t="s">
        <v>596</v>
      </c>
    </row>
    <row r="58" spans="1:16" ht="117.75" thickBot="1">
      <c r="A58" s="567">
        <f t="shared" si="1"/>
        <v>48</v>
      </c>
      <c r="B58" s="258" t="s">
        <v>679</v>
      </c>
      <c r="C58" s="257">
        <v>2</v>
      </c>
      <c r="D58" s="253">
        <v>2023</v>
      </c>
      <c r="E58" s="253">
        <v>115</v>
      </c>
      <c r="F58" s="254" t="s">
        <v>430</v>
      </c>
      <c r="G58" s="255" t="s">
        <v>674</v>
      </c>
      <c r="H58" s="253">
        <v>2</v>
      </c>
      <c r="I58" s="255" t="s">
        <v>680</v>
      </c>
      <c r="J58" s="255" t="s">
        <v>681</v>
      </c>
      <c r="K58" s="255" t="s">
        <v>682</v>
      </c>
      <c r="L58" s="253">
        <v>100</v>
      </c>
      <c r="M58" s="255" t="s">
        <v>683</v>
      </c>
      <c r="N58" s="256">
        <v>45201</v>
      </c>
      <c r="O58" s="256">
        <v>45291</v>
      </c>
      <c r="P58" s="255" t="s">
        <v>596</v>
      </c>
    </row>
    <row r="59" spans="1:16" ht="216.75" thickBot="1">
      <c r="A59" s="567">
        <f t="shared" si="1"/>
        <v>49</v>
      </c>
      <c r="B59" s="258" t="s">
        <v>684</v>
      </c>
      <c r="C59" s="257">
        <v>2</v>
      </c>
      <c r="D59" s="253">
        <v>2023</v>
      </c>
      <c r="E59" s="253">
        <v>115</v>
      </c>
      <c r="F59" s="254" t="s">
        <v>448</v>
      </c>
      <c r="G59" s="255" t="s">
        <v>685</v>
      </c>
      <c r="H59" s="253">
        <v>1</v>
      </c>
      <c r="I59" s="255" t="s">
        <v>686</v>
      </c>
      <c r="J59" s="255" t="s">
        <v>687</v>
      </c>
      <c r="K59" s="255" t="s">
        <v>688</v>
      </c>
      <c r="L59" s="253">
        <v>100</v>
      </c>
      <c r="M59" s="255" t="s">
        <v>689</v>
      </c>
      <c r="N59" s="256">
        <v>45253</v>
      </c>
      <c r="O59" s="256">
        <v>45291</v>
      </c>
      <c r="P59" s="255" t="s">
        <v>596</v>
      </c>
    </row>
    <row r="60" spans="1:16" ht="189.75" thickBot="1">
      <c r="A60" s="567">
        <f t="shared" si="1"/>
        <v>50</v>
      </c>
      <c r="B60" s="258" t="s">
        <v>690</v>
      </c>
      <c r="C60" s="257">
        <v>2</v>
      </c>
      <c r="D60" s="253">
        <v>2023</v>
      </c>
      <c r="E60" s="253">
        <v>95</v>
      </c>
      <c r="F60" s="254" t="s">
        <v>691</v>
      </c>
      <c r="G60" s="255" t="s">
        <v>692</v>
      </c>
      <c r="H60" s="253">
        <v>1</v>
      </c>
      <c r="I60" s="255" t="s">
        <v>693</v>
      </c>
      <c r="J60" s="255" t="s">
        <v>694</v>
      </c>
      <c r="K60" s="255" t="s">
        <v>695</v>
      </c>
      <c r="L60" s="253">
        <v>100</v>
      </c>
      <c r="M60" s="255" t="s">
        <v>696</v>
      </c>
      <c r="N60" s="256">
        <v>45139</v>
      </c>
      <c r="O60" s="256">
        <v>45291</v>
      </c>
      <c r="P60" s="255" t="s">
        <v>596</v>
      </c>
    </row>
    <row r="61" spans="1:16" ht="180.75" thickBot="1">
      <c r="A61" s="567">
        <f t="shared" si="1"/>
        <v>51</v>
      </c>
      <c r="B61" s="258" t="s">
        <v>697</v>
      </c>
      <c r="C61" s="257">
        <v>2</v>
      </c>
      <c r="D61" s="253">
        <v>2023</v>
      </c>
      <c r="E61" s="253">
        <v>95</v>
      </c>
      <c r="F61" s="254" t="s">
        <v>698</v>
      </c>
      <c r="G61" s="255" t="s">
        <v>699</v>
      </c>
      <c r="H61" s="253">
        <v>1</v>
      </c>
      <c r="I61" s="255" t="s">
        <v>700</v>
      </c>
      <c r="J61" s="255" t="s">
        <v>701</v>
      </c>
      <c r="K61" s="255" t="s">
        <v>702</v>
      </c>
      <c r="L61" s="253">
        <v>100</v>
      </c>
      <c r="M61" s="255" t="s">
        <v>703</v>
      </c>
      <c r="N61" s="256">
        <v>45105</v>
      </c>
      <c r="O61" s="256">
        <v>45291</v>
      </c>
      <c r="P61" s="255" t="s">
        <v>596</v>
      </c>
    </row>
    <row r="62" spans="1:16" ht="162.75" thickBot="1">
      <c r="A62" s="567">
        <f t="shared" si="1"/>
        <v>52</v>
      </c>
      <c r="B62" s="258" t="s">
        <v>704</v>
      </c>
      <c r="C62" s="257">
        <v>2</v>
      </c>
      <c r="D62" s="253">
        <v>2023</v>
      </c>
      <c r="E62" s="253">
        <v>115</v>
      </c>
      <c r="F62" s="254" t="s">
        <v>634</v>
      </c>
      <c r="G62" s="255" t="s">
        <v>705</v>
      </c>
      <c r="H62" s="253">
        <v>1</v>
      </c>
      <c r="I62" s="255" t="s">
        <v>706</v>
      </c>
      <c r="J62" s="255" t="s">
        <v>707</v>
      </c>
      <c r="K62" s="255" t="s">
        <v>708</v>
      </c>
      <c r="L62" s="253">
        <v>100</v>
      </c>
      <c r="M62" s="255" t="s">
        <v>709</v>
      </c>
      <c r="N62" s="256">
        <v>45197</v>
      </c>
      <c r="O62" s="256">
        <v>45291</v>
      </c>
      <c r="P62" s="255" t="s">
        <v>596</v>
      </c>
    </row>
    <row r="63" spans="1:16" ht="108.75" thickBot="1">
      <c r="A63" s="567">
        <f t="shared" si="1"/>
        <v>53</v>
      </c>
      <c r="B63" s="258" t="s">
        <v>710</v>
      </c>
      <c r="C63" s="257">
        <v>2</v>
      </c>
      <c r="D63" s="253">
        <v>2023</v>
      </c>
      <c r="E63" s="253">
        <v>115</v>
      </c>
      <c r="F63" s="254" t="s">
        <v>641</v>
      </c>
      <c r="G63" s="255" t="s">
        <v>711</v>
      </c>
      <c r="H63" s="253">
        <v>1</v>
      </c>
      <c r="I63" s="255" t="s">
        <v>712</v>
      </c>
      <c r="J63" s="255" t="s">
        <v>713</v>
      </c>
      <c r="K63" s="255" t="s">
        <v>714</v>
      </c>
      <c r="L63" s="253">
        <v>100</v>
      </c>
      <c r="M63" s="255" t="s">
        <v>715</v>
      </c>
      <c r="N63" s="256">
        <v>45204</v>
      </c>
      <c r="O63" s="256">
        <v>45291</v>
      </c>
      <c r="P63" s="255" t="s">
        <v>596</v>
      </c>
    </row>
    <row r="64" spans="1:16" ht="162.75" thickBot="1">
      <c r="A64" s="567">
        <f t="shared" si="1"/>
        <v>54</v>
      </c>
      <c r="B64" s="258" t="s">
        <v>716</v>
      </c>
      <c r="C64" s="257">
        <v>2</v>
      </c>
      <c r="D64" s="253">
        <v>2023</v>
      </c>
      <c r="E64" s="253">
        <v>135</v>
      </c>
      <c r="F64" s="254" t="s">
        <v>717</v>
      </c>
      <c r="G64" s="255" t="s">
        <v>718</v>
      </c>
      <c r="H64" s="253">
        <v>1</v>
      </c>
      <c r="I64" s="255" t="s">
        <v>719</v>
      </c>
      <c r="J64" s="255" t="s">
        <v>720</v>
      </c>
      <c r="K64" s="255" t="s">
        <v>721</v>
      </c>
      <c r="L64" s="253">
        <v>100</v>
      </c>
      <c r="M64" s="255" t="s">
        <v>722</v>
      </c>
      <c r="N64" s="256">
        <v>45279</v>
      </c>
      <c r="O64" s="256">
        <v>45645</v>
      </c>
      <c r="P64" s="255" t="s">
        <v>596</v>
      </c>
    </row>
  </sheetData>
  <mergeCells count="3">
    <mergeCell ref="D1:G1"/>
    <mergeCell ref="D2:G2"/>
    <mergeCell ref="B8:P8"/>
  </mergeCells>
  <phoneticPr fontId="6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pageSetUpPr fitToPage="1"/>
  </sheetPr>
  <dimension ref="A1:N18"/>
  <sheetViews>
    <sheetView showGridLines="0" workbookViewId="0">
      <selection activeCell="S8" sqref="S8"/>
    </sheetView>
  </sheetViews>
  <sheetFormatPr baseColWidth="10" defaultColWidth="11.42578125" defaultRowHeight="12.75"/>
  <cols>
    <col min="1" max="1" width="7.140625" style="1" customWidth="1"/>
    <col min="2" max="2" width="38.140625" style="1" customWidth="1"/>
    <col min="3" max="3" width="16.28515625" style="1" customWidth="1"/>
    <col min="4" max="11" width="10.7109375" style="1" customWidth="1"/>
    <col min="12" max="12" width="14.5703125" style="2" customWidth="1"/>
    <col min="13" max="13" width="10.7109375" style="2" customWidth="1"/>
    <col min="14" max="16384" width="11.42578125" style="1"/>
  </cols>
  <sheetData>
    <row r="1" spans="1:13" ht="15.75" customHeight="1">
      <c r="A1" s="817" t="s">
        <v>723</v>
      </c>
      <c r="B1" s="818" t="s">
        <v>724</v>
      </c>
      <c r="C1" s="817" t="s">
        <v>725</v>
      </c>
      <c r="D1" s="817" t="s">
        <v>726</v>
      </c>
      <c r="E1" s="817"/>
      <c r="F1" s="817"/>
      <c r="G1" s="817"/>
      <c r="H1" s="817"/>
      <c r="I1" s="817"/>
      <c r="J1" s="817"/>
      <c r="K1" s="817"/>
      <c r="L1" s="817"/>
      <c r="M1" s="817"/>
    </row>
    <row r="2" spans="1:13" ht="27.75" customHeight="1">
      <c r="A2" s="817"/>
      <c r="B2" s="818"/>
      <c r="C2" s="817"/>
      <c r="D2" s="818" t="s">
        <v>727</v>
      </c>
      <c r="E2" s="818"/>
      <c r="F2" s="818" t="s">
        <v>728</v>
      </c>
      <c r="G2" s="818"/>
      <c r="H2" s="818" t="s">
        <v>729</v>
      </c>
      <c r="I2" s="818"/>
      <c r="J2" s="818" t="s">
        <v>730</v>
      </c>
      <c r="K2" s="818"/>
      <c r="L2" s="818" t="s">
        <v>731</v>
      </c>
      <c r="M2" s="818"/>
    </row>
    <row r="3" spans="1:13">
      <c r="A3" s="817"/>
      <c r="B3" s="818"/>
      <c r="C3" s="817"/>
      <c r="D3" s="570" t="s">
        <v>732</v>
      </c>
      <c r="E3" s="570" t="s">
        <v>733</v>
      </c>
      <c r="F3" s="570" t="s">
        <v>732</v>
      </c>
      <c r="G3" s="570" t="s">
        <v>733</v>
      </c>
      <c r="H3" s="570" t="s">
        <v>732</v>
      </c>
      <c r="I3" s="570" t="s">
        <v>733</v>
      </c>
      <c r="J3" s="570" t="s">
        <v>732</v>
      </c>
      <c r="K3" s="570" t="s">
        <v>733</v>
      </c>
      <c r="L3" s="570" t="s">
        <v>732</v>
      </c>
      <c r="M3" s="570" t="s">
        <v>733</v>
      </c>
    </row>
    <row r="4" spans="1:13" s="5" customFormat="1" ht="20.100000000000001" customHeight="1">
      <c r="A4" s="404" t="s">
        <v>734</v>
      </c>
      <c r="B4" s="403" t="s">
        <v>735</v>
      </c>
      <c r="C4" s="404" t="s">
        <v>736</v>
      </c>
      <c r="D4" s="571">
        <v>2</v>
      </c>
      <c r="E4" s="571">
        <v>2</v>
      </c>
      <c r="F4" s="571">
        <v>1</v>
      </c>
      <c r="G4" s="571">
        <v>1</v>
      </c>
      <c r="H4" s="571">
        <v>1</v>
      </c>
      <c r="I4" s="571">
        <v>1</v>
      </c>
      <c r="J4" s="571">
        <v>1</v>
      </c>
      <c r="K4" s="571">
        <v>1</v>
      </c>
      <c r="L4" s="572">
        <f>+D4</f>
        <v>2</v>
      </c>
      <c r="M4" s="572">
        <f>+E4</f>
        <v>2</v>
      </c>
    </row>
    <row r="5" spans="1:13" s="5" customFormat="1" ht="20.100000000000001" customHeight="1">
      <c r="A5" s="573" t="s">
        <v>734</v>
      </c>
      <c r="B5" s="574" t="s">
        <v>737</v>
      </c>
      <c r="C5" s="573" t="s">
        <v>738</v>
      </c>
      <c r="D5" s="571">
        <v>4</v>
      </c>
      <c r="E5" s="571">
        <v>4</v>
      </c>
      <c r="F5" s="571">
        <v>1</v>
      </c>
      <c r="G5" s="571">
        <v>1</v>
      </c>
      <c r="H5" s="571">
        <v>0</v>
      </c>
      <c r="I5" s="571">
        <v>0</v>
      </c>
      <c r="J5" s="571">
        <v>1</v>
      </c>
      <c r="K5" s="571">
        <v>1</v>
      </c>
      <c r="L5" s="572">
        <f t="shared" ref="L5:L17" si="0">+D5</f>
        <v>4</v>
      </c>
      <c r="M5" s="572">
        <f t="shared" ref="M5:M17" si="1">+E5</f>
        <v>4</v>
      </c>
    </row>
    <row r="6" spans="1:13" s="5" customFormat="1" ht="20.100000000000001" customHeight="1">
      <c r="A6" s="573" t="s">
        <v>734</v>
      </c>
      <c r="B6" s="574" t="s">
        <v>739</v>
      </c>
      <c r="C6" s="573" t="s">
        <v>740</v>
      </c>
      <c r="D6" s="571">
        <v>2</v>
      </c>
      <c r="E6" s="571">
        <v>2</v>
      </c>
      <c r="F6" s="571">
        <v>1</v>
      </c>
      <c r="G6" s="571">
        <v>1</v>
      </c>
      <c r="H6" s="571">
        <v>0</v>
      </c>
      <c r="I6" s="571">
        <v>0</v>
      </c>
      <c r="J6" s="571">
        <v>0</v>
      </c>
      <c r="K6" s="571">
        <v>0</v>
      </c>
      <c r="L6" s="572">
        <f t="shared" si="0"/>
        <v>2</v>
      </c>
      <c r="M6" s="572">
        <f t="shared" si="1"/>
        <v>2</v>
      </c>
    </row>
    <row r="7" spans="1:13" s="5" customFormat="1" ht="20.100000000000001" customHeight="1">
      <c r="A7" s="573" t="s">
        <v>734</v>
      </c>
      <c r="B7" s="574" t="s">
        <v>741</v>
      </c>
      <c r="C7" s="573" t="s">
        <v>742</v>
      </c>
      <c r="D7" s="571">
        <v>1</v>
      </c>
      <c r="E7" s="571">
        <v>1</v>
      </c>
      <c r="F7" s="571">
        <v>0</v>
      </c>
      <c r="G7" s="571">
        <v>0</v>
      </c>
      <c r="H7" s="571">
        <v>0</v>
      </c>
      <c r="I7" s="571">
        <v>0</v>
      </c>
      <c r="J7" s="571">
        <v>0</v>
      </c>
      <c r="K7" s="571">
        <v>0</v>
      </c>
      <c r="L7" s="572">
        <f t="shared" si="0"/>
        <v>1</v>
      </c>
      <c r="M7" s="572">
        <f t="shared" si="1"/>
        <v>1</v>
      </c>
    </row>
    <row r="8" spans="1:13" s="5" customFormat="1" ht="20.100000000000001" customHeight="1">
      <c r="A8" s="573" t="s">
        <v>743</v>
      </c>
      <c r="B8" s="574" t="s">
        <v>744</v>
      </c>
      <c r="C8" s="573" t="s">
        <v>745</v>
      </c>
      <c r="D8" s="571">
        <v>13</v>
      </c>
      <c r="E8" s="571">
        <v>13</v>
      </c>
      <c r="F8" s="571">
        <v>3</v>
      </c>
      <c r="G8" s="571">
        <v>3</v>
      </c>
      <c r="H8" s="571">
        <v>0</v>
      </c>
      <c r="I8" s="571">
        <v>0</v>
      </c>
      <c r="J8" s="571">
        <v>1</v>
      </c>
      <c r="K8" s="571">
        <v>1</v>
      </c>
      <c r="L8" s="572">
        <f t="shared" si="0"/>
        <v>13</v>
      </c>
      <c r="M8" s="572">
        <f t="shared" si="1"/>
        <v>13</v>
      </c>
    </row>
    <row r="9" spans="1:13" s="5" customFormat="1" ht="20.100000000000001" customHeight="1">
      <c r="A9" s="573" t="s">
        <v>743</v>
      </c>
      <c r="B9" s="575" t="s">
        <v>746</v>
      </c>
      <c r="C9" s="573" t="s">
        <v>740</v>
      </c>
      <c r="D9" s="571">
        <v>2</v>
      </c>
      <c r="E9" s="571">
        <v>2</v>
      </c>
      <c r="F9" s="571">
        <v>0</v>
      </c>
      <c r="G9" s="571">
        <v>0</v>
      </c>
      <c r="H9" s="571">
        <v>0</v>
      </c>
      <c r="I9" s="571">
        <v>0</v>
      </c>
      <c r="J9" s="571">
        <v>0</v>
      </c>
      <c r="K9" s="571">
        <v>0</v>
      </c>
      <c r="L9" s="572">
        <f t="shared" si="0"/>
        <v>2</v>
      </c>
      <c r="M9" s="572">
        <f t="shared" si="1"/>
        <v>2</v>
      </c>
    </row>
    <row r="10" spans="1:13" s="5" customFormat="1" ht="20.100000000000001" customHeight="1">
      <c r="A10" s="573" t="s">
        <v>743</v>
      </c>
      <c r="B10" s="403" t="s">
        <v>747</v>
      </c>
      <c r="C10" s="573" t="s">
        <v>742</v>
      </c>
      <c r="D10" s="571">
        <v>3</v>
      </c>
      <c r="E10" s="571">
        <v>3</v>
      </c>
      <c r="F10" s="571">
        <v>3</v>
      </c>
      <c r="G10" s="571">
        <v>3</v>
      </c>
      <c r="H10" s="571">
        <v>0</v>
      </c>
      <c r="I10" s="571">
        <v>0</v>
      </c>
      <c r="J10" s="571">
        <v>2</v>
      </c>
      <c r="K10" s="571">
        <v>2</v>
      </c>
      <c r="L10" s="572">
        <f t="shared" si="0"/>
        <v>3</v>
      </c>
      <c r="M10" s="572">
        <f t="shared" si="1"/>
        <v>3</v>
      </c>
    </row>
    <row r="11" spans="1:13" s="5" customFormat="1" ht="20.100000000000001" customHeight="1">
      <c r="A11" s="573" t="s">
        <v>748</v>
      </c>
      <c r="B11" s="574" t="s">
        <v>749</v>
      </c>
      <c r="C11" s="573" t="s">
        <v>745</v>
      </c>
      <c r="D11" s="571">
        <v>6</v>
      </c>
      <c r="E11" s="571">
        <v>6</v>
      </c>
      <c r="F11" s="571">
        <v>1</v>
      </c>
      <c r="G11" s="571">
        <v>1</v>
      </c>
      <c r="H11" s="571">
        <v>0</v>
      </c>
      <c r="I11" s="571">
        <v>0</v>
      </c>
      <c r="J11" s="571">
        <v>1</v>
      </c>
      <c r="K11" s="571">
        <v>1</v>
      </c>
      <c r="L11" s="572">
        <f t="shared" si="0"/>
        <v>6</v>
      </c>
      <c r="M11" s="572">
        <f t="shared" si="1"/>
        <v>6</v>
      </c>
    </row>
    <row r="12" spans="1:13" s="5" customFormat="1" ht="20.100000000000001" customHeight="1">
      <c r="A12" s="573" t="s">
        <v>748</v>
      </c>
      <c r="B12" s="574" t="s">
        <v>750</v>
      </c>
      <c r="C12" s="573" t="s">
        <v>740</v>
      </c>
      <c r="D12" s="571">
        <v>8</v>
      </c>
      <c r="E12" s="571">
        <v>8</v>
      </c>
      <c r="F12" s="571">
        <v>2</v>
      </c>
      <c r="G12" s="571">
        <v>2</v>
      </c>
      <c r="H12" s="571">
        <v>0</v>
      </c>
      <c r="I12" s="571">
        <v>0</v>
      </c>
      <c r="J12" s="571">
        <v>1</v>
      </c>
      <c r="K12" s="571">
        <v>1</v>
      </c>
      <c r="L12" s="572">
        <f t="shared" si="0"/>
        <v>8</v>
      </c>
      <c r="M12" s="572">
        <f t="shared" si="1"/>
        <v>8</v>
      </c>
    </row>
    <row r="13" spans="1:13" s="5" customFormat="1" ht="20.100000000000001" customHeight="1">
      <c r="A13" s="573" t="s">
        <v>748</v>
      </c>
      <c r="B13" s="574" t="s">
        <v>751</v>
      </c>
      <c r="C13" s="573" t="s">
        <v>742</v>
      </c>
      <c r="D13" s="571">
        <v>2</v>
      </c>
      <c r="E13" s="571">
        <v>2</v>
      </c>
      <c r="F13" s="571">
        <v>0</v>
      </c>
      <c r="G13" s="571">
        <v>0</v>
      </c>
      <c r="H13" s="571">
        <v>0</v>
      </c>
      <c r="I13" s="571">
        <v>0</v>
      </c>
      <c r="J13" s="571">
        <v>0</v>
      </c>
      <c r="K13" s="571">
        <v>0</v>
      </c>
      <c r="L13" s="572">
        <f t="shared" si="0"/>
        <v>2</v>
      </c>
      <c r="M13" s="572">
        <f t="shared" si="1"/>
        <v>2</v>
      </c>
    </row>
    <row r="14" spans="1:13" s="5" customFormat="1" ht="20.100000000000001" customHeight="1">
      <c r="A14" s="573" t="s">
        <v>752</v>
      </c>
      <c r="B14" s="574" t="s">
        <v>753</v>
      </c>
      <c r="C14" s="573" t="s">
        <v>745</v>
      </c>
      <c r="D14" s="571">
        <v>5</v>
      </c>
      <c r="E14" s="571">
        <v>3</v>
      </c>
      <c r="F14" s="571">
        <v>0</v>
      </c>
      <c r="G14" s="571">
        <v>0</v>
      </c>
      <c r="H14" s="571">
        <v>0</v>
      </c>
      <c r="I14" s="571">
        <v>0</v>
      </c>
      <c r="J14" s="571">
        <v>0</v>
      </c>
      <c r="K14" s="571">
        <v>0</v>
      </c>
      <c r="L14" s="572">
        <f t="shared" si="0"/>
        <v>5</v>
      </c>
      <c r="M14" s="572">
        <f t="shared" si="1"/>
        <v>3</v>
      </c>
    </row>
    <row r="15" spans="1:13" s="5" customFormat="1" ht="20.100000000000001" customHeight="1">
      <c r="A15" s="573" t="s">
        <v>752</v>
      </c>
      <c r="B15" s="574" t="s">
        <v>754</v>
      </c>
      <c r="C15" s="573" t="s">
        <v>740</v>
      </c>
      <c r="D15" s="571">
        <v>5</v>
      </c>
      <c r="E15" s="571">
        <v>5</v>
      </c>
      <c r="F15" s="571">
        <v>1</v>
      </c>
      <c r="G15" s="571">
        <v>1</v>
      </c>
      <c r="H15" s="571">
        <v>0</v>
      </c>
      <c r="I15" s="571">
        <v>0</v>
      </c>
      <c r="J15" s="571">
        <v>0</v>
      </c>
      <c r="K15" s="571">
        <v>0</v>
      </c>
      <c r="L15" s="572">
        <f t="shared" si="0"/>
        <v>5</v>
      </c>
      <c r="M15" s="572">
        <f t="shared" si="1"/>
        <v>5</v>
      </c>
    </row>
    <row r="16" spans="1:13" s="5" customFormat="1" ht="24" customHeight="1">
      <c r="A16" s="573" t="s">
        <v>752</v>
      </c>
      <c r="B16" s="574" t="s">
        <v>755</v>
      </c>
      <c r="C16" s="573" t="s">
        <v>742</v>
      </c>
      <c r="D16" s="571">
        <v>1</v>
      </c>
      <c r="E16" s="571">
        <v>0</v>
      </c>
      <c r="F16" s="571">
        <v>1</v>
      </c>
      <c r="G16" s="571">
        <v>0</v>
      </c>
      <c r="H16" s="571">
        <v>0</v>
      </c>
      <c r="I16" s="571">
        <v>0</v>
      </c>
      <c r="J16" s="571">
        <v>1</v>
      </c>
      <c r="K16" s="571">
        <v>0</v>
      </c>
      <c r="L16" s="572">
        <f t="shared" si="0"/>
        <v>1</v>
      </c>
      <c r="M16" s="572">
        <f t="shared" si="1"/>
        <v>0</v>
      </c>
    </row>
    <row r="17" spans="1:14" s="5" customFormat="1" ht="21.75" customHeight="1">
      <c r="A17" s="576" t="s">
        <v>756</v>
      </c>
      <c r="B17" s="575" t="s">
        <v>757</v>
      </c>
      <c r="C17" s="576" t="s">
        <v>758</v>
      </c>
      <c r="D17" s="571">
        <v>3</v>
      </c>
      <c r="E17" s="571">
        <v>0</v>
      </c>
      <c r="F17" s="571">
        <v>0</v>
      </c>
      <c r="G17" s="571">
        <v>0</v>
      </c>
      <c r="H17" s="571">
        <v>0</v>
      </c>
      <c r="I17" s="571">
        <v>0</v>
      </c>
      <c r="J17" s="571">
        <v>0</v>
      </c>
      <c r="K17" s="571">
        <v>0</v>
      </c>
      <c r="L17" s="572">
        <f t="shared" si="0"/>
        <v>3</v>
      </c>
      <c r="M17" s="572">
        <f t="shared" si="1"/>
        <v>0</v>
      </c>
    </row>
    <row r="18" spans="1:14" s="6" customFormat="1" ht="20.100000000000001" customHeight="1">
      <c r="A18" s="572"/>
      <c r="B18" s="572" t="s">
        <v>759</v>
      </c>
      <c r="C18" s="577"/>
      <c r="D18" s="572">
        <f t="shared" ref="D18:M18" si="2">SUM(D4:D17)</f>
        <v>57</v>
      </c>
      <c r="E18" s="572">
        <f t="shared" si="2"/>
        <v>51</v>
      </c>
      <c r="F18" s="572">
        <f t="shared" si="2"/>
        <v>14</v>
      </c>
      <c r="G18" s="572">
        <f t="shared" si="2"/>
        <v>13</v>
      </c>
      <c r="H18" s="572">
        <f t="shared" si="2"/>
        <v>1</v>
      </c>
      <c r="I18" s="572">
        <f t="shared" si="2"/>
        <v>1</v>
      </c>
      <c r="J18" s="572">
        <f t="shared" si="2"/>
        <v>8</v>
      </c>
      <c r="K18" s="572">
        <f t="shared" si="2"/>
        <v>7</v>
      </c>
      <c r="L18" s="572">
        <f t="shared" si="2"/>
        <v>57</v>
      </c>
      <c r="M18" s="572">
        <f t="shared" si="2"/>
        <v>51</v>
      </c>
      <c r="N18" s="5"/>
    </row>
  </sheetData>
  <sheetProtection selectLockedCells="1" selectUnlockedCells="1"/>
  <mergeCells count="9">
    <mergeCell ref="A1:A3"/>
    <mergeCell ref="B1:B3"/>
    <mergeCell ref="C1:C3"/>
    <mergeCell ref="D1:M1"/>
    <mergeCell ref="D2:E2"/>
    <mergeCell ref="F2:G2"/>
    <mergeCell ref="H2:I2"/>
    <mergeCell ref="J2:K2"/>
    <mergeCell ref="L2:M2"/>
  </mergeCells>
  <phoneticPr fontId="67" type="noConversion"/>
  <printOptions horizontalCentered="1" verticalCentered="1"/>
  <pageMargins left="0" right="0" top="0.74803149606299213" bottom="0.74803149606299213" header="0.51181102362204722" footer="0.51181102362204722"/>
  <pageSetup scale="78" firstPageNumber="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4"/>
  <sheetViews>
    <sheetView workbookViewId="0">
      <selection activeCell="G45" sqref="G45"/>
    </sheetView>
  </sheetViews>
  <sheetFormatPr baseColWidth="10" defaultColWidth="8.85546875" defaultRowHeight="15"/>
  <cols>
    <col min="1" max="1" width="17.7109375" customWidth="1"/>
    <col min="2" max="2" width="15.42578125" customWidth="1"/>
    <col min="3" max="3" width="16.85546875" customWidth="1"/>
    <col min="4" max="4" width="17.42578125" customWidth="1"/>
    <col min="5" max="5" width="65.28515625" customWidth="1"/>
    <col min="6" max="6" width="20.7109375" customWidth="1"/>
    <col min="7" max="7" width="16.28515625" customWidth="1"/>
    <col min="8" max="8" width="18" customWidth="1"/>
    <col min="9" max="9" width="20.140625" customWidth="1"/>
    <col min="10" max="10" width="15.85546875" customWidth="1"/>
  </cols>
  <sheetData>
    <row r="1" spans="1:10">
      <c r="A1" s="819" t="s">
        <v>760</v>
      </c>
      <c r="B1" s="819" t="s">
        <v>761</v>
      </c>
      <c r="C1" s="819" t="s">
        <v>762</v>
      </c>
      <c r="D1" s="819" t="s">
        <v>763</v>
      </c>
      <c r="E1" s="819" t="s">
        <v>764</v>
      </c>
      <c r="F1" s="819" t="s">
        <v>765</v>
      </c>
      <c r="G1" s="819" t="s">
        <v>766</v>
      </c>
      <c r="H1" s="821" t="s">
        <v>767</v>
      </c>
      <c r="I1" s="822"/>
      <c r="J1" s="823" t="s">
        <v>768</v>
      </c>
    </row>
    <row r="2" spans="1:10">
      <c r="A2" s="824"/>
      <c r="B2" s="824"/>
      <c r="C2" s="824"/>
      <c r="D2" s="824"/>
      <c r="E2" s="824"/>
      <c r="F2" s="824"/>
      <c r="G2" s="820"/>
      <c r="H2" s="419" t="s">
        <v>769</v>
      </c>
      <c r="I2" s="420" t="s">
        <v>770</v>
      </c>
      <c r="J2" s="820"/>
    </row>
    <row r="3" spans="1:10" ht="132.75" customHeight="1">
      <c r="A3" s="405" t="s">
        <v>771</v>
      </c>
      <c r="B3" s="406" t="s">
        <v>772</v>
      </c>
      <c r="C3" s="406">
        <v>1</v>
      </c>
      <c r="D3" s="406" t="s">
        <v>773</v>
      </c>
      <c r="E3" s="406" t="s">
        <v>774</v>
      </c>
      <c r="F3" s="407" t="s">
        <v>775</v>
      </c>
      <c r="G3" s="408" t="s">
        <v>776</v>
      </c>
      <c r="H3" s="409" t="s">
        <v>777</v>
      </c>
      <c r="I3" s="410"/>
      <c r="J3" s="410">
        <v>100</v>
      </c>
    </row>
    <row r="4" spans="1:10" ht="127.5" customHeight="1">
      <c r="A4" s="411" t="s">
        <v>771</v>
      </c>
      <c r="B4" s="412" t="s">
        <v>772</v>
      </c>
      <c r="C4" s="413" t="s">
        <v>778</v>
      </c>
      <c r="D4" s="406" t="s">
        <v>773</v>
      </c>
      <c r="E4" s="414" t="s">
        <v>779</v>
      </c>
      <c r="F4" s="407" t="s">
        <v>780</v>
      </c>
      <c r="G4" s="408" t="s">
        <v>781</v>
      </c>
      <c r="H4" s="409" t="s">
        <v>777</v>
      </c>
      <c r="I4" s="410"/>
      <c r="J4" s="410">
        <v>100</v>
      </c>
    </row>
    <row r="5" spans="1:10" ht="101.25" customHeight="1">
      <c r="A5" s="441" t="s">
        <v>771</v>
      </c>
      <c r="B5" s="578" t="s">
        <v>772</v>
      </c>
      <c r="C5" s="578" t="s">
        <v>782</v>
      </c>
      <c r="D5" s="406" t="s">
        <v>773</v>
      </c>
      <c r="E5" s="579" t="s">
        <v>783</v>
      </c>
      <c r="F5" s="407" t="s">
        <v>784</v>
      </c>
      <c r="G5" s="408" t="s">
        <v>776</v>
      </c>
      <c r="H5" s="409" t="s">
        <v>777</v>
      </c>
      <c r="I5" s="410"/>
      <c r="J5" s="410">
        <v>100</v>
      </c>
    </row>
    <row r="6" spans="1:10" ht="122.25" customHeight="1">
      <c r="A6" s="441" t="s">
        <v>771</v>
      </c>
      <c r="B6" s="580" t="s">
        <v>772</v>
      </c>
      <c r="C6" s="580" t="s">
        <v>785</v>
      </c>
      <c r="D6" s="406" t="s">
        <v>773</v>
      </c>
      <c r="E6" s="580" t="s">
        <v>786</v>
      </c>
      <c r="F6" s="407" t="s">
        <v>787</v>
      </c>
      <c r="G6" s="408" t="s">
        <v>776</v>
      </c>
      <c r="H6" s="409" t="s">
        <v>777</v>
      </c>
      <c r="I6" s="410"/>
      <c r="J6" s="410">
        <v>100</v>
      </c>
    </row>
    <row r="7" spans="1:10" ht="114" customHeight="1">
      <c r="A7" s="416" t="s">
        <v>771</v>
      </c>
      <c r="B7" s="581" t="s">
        <v>772</v>
      </c>
      <c r="C7" s="582" t="s">
        <v>788</v>
      </c>
      <c r="D7" s="406" t="s">
        <v>773</v>
      </c>
      <c r="E7" s="583" t="s">
        <v>789</v>
      </c>
      <c r="F7" s="407" t="s">
        <v>787</v>
      </c>
      <c r="G7" s="408" t="s">
        <v>776</v>
      </c>
      <c r="H7" s="417" t="s">
        <v>777</v>
      </c>
      <c r="I7" s="418"/>
      <c r="J7" s="410">
        <v>100</v>
      </c>
    </row>
    <row r="8" spans="1:10" ht="111" customHeight="1">
      <c r="A8" s="411" t="s">
        <v>790</v>
      </c>
      <c r="B8" s="412" t="s">
        <v>772</v>
      </c>
      <c r="C8" s="413" t="s">
        <v>791</v>
      </c>
      <c r="D8" s="406" t="s">
        <v>773</v>
      </c>
      <c r="E8" s="414" t="s">
        <v>792</v>
      </c>
      <c r="F8" s="422" t="s">
        <v>793</v>
      </c>
      <c r="G8" s="423" t="s">
        <v>776</v>
      </c>
      <c r="H8" s="424"/>
      <c r="I8" s="425" t="s">
        <v>794</v>
      </c>
      <c r="J8" s="418">
        <v>100</v>
      </c>
    </row>
    <row r="9" spans="1:10" ht="299.25" customHeight="1">
      <c r="A9" s="584" t="s">
        <v>795</v>
      </c>
      <c r="B9" s="585" t="s">
        <v>796</v>
      </c>
      <c r="C9" s="578" t="s">
        <v>791</v>
      </c>
      <c r="D9" s="406" t="s">
        <v>797</v>
      </c>
      <c r="E9" s="586" t="s">
        <v>798</v>
      </c>
      <c r="F9" s="422"/>
      <c r="G9" s="423"/>
      <c r="H9" s="421" t="s">
        <v>799</v>
      </c>
      <c r="I9" s="421"/>
      <c r="J9" s="421">
        <v>0</v>
      </c>
    </row>
    <row r="10" spans="1:10" ht="257.25" customHeight="1">
      <c r="A10" s="584" t="s">
        <v>795</v>
      </c>
      <c r="B10" s="585" t="s">
        <v>796</v>
      </c>
      <c r="C10" s="578" t="s">
        <v>778</v>
      </c>
      <c r="D10" s="406" t="s">
        <v>797</v>
      </c>
      <c r="E10" s="586" t="s">
        <v>800</v>
      </c>
      <c r="F10" s="422"/>
      <c r="G10" s="423"/>
      <c r="H10" s="421" t="s">
        <v>799</v>
      </c>
      <c r="I10" s="421"/>
      <c r="J10" s="421">
        <v>0</v>
      </c>
    </row>
    <row r="11" spans="1:10" ht="204">
      <c r="A11" s="584" t="s">
        <v>795</v>
      </c>
      <c r="B11" s="585" t="s">
        <v>796</v>
      </c>
      <c r="C11" s="578" t="s">
        <v>782</v>
      </c>
      <c r="D11" s="406" t="s">
        <v>797</v>
      </c>
      <c r="E11" s="586" t="s">
        <v>801</v>
      </c>
      <c r="F11" s="422"/>
      <c r="G11" s="423"/>
      <c r="H11" s="421" t="s">
        <v>799</v>
      </c>
      <c r="I11" s="421"/>
      <c r="J11" s="421">
        <v>0</v>
      </c>
    </row>
    <row r="12" spans="1:10" ht="300">
      <c r="A12" s="584" t="s">
        <v>795</v>
      </c>
      <c r="B12" s="585" t="s">
        <v>796</v>
      </c>
      <c r="C12" s="578" t="s">
        <v>785</v>
      </c>
      <c r="D12" s="406" t="s">
        <v>797</v>
      </c>
      <c r="E12" s="586" t="s">
        <v>802</v>
      </c>
      <c r="F12" s="422"/>
      <c r="G12" s="423"/>
      <c r="H12" s="421" t="s">
        <v>799</v>
      </c>
      <c r="I12" s="421"/>
      <c r="J12" s="421">
        <v>0</v>
      </c>
    </row>
    <row r="13" spans="1:10" ht="171.75" customHeight="1">
      <c r="A13" s="587" t="s">
        <v>803</v>
      </c>
      <c r="B13" s="581" t="s">
        <v>772</v>
      </c>
      <c r="C13" s="582" t="s">
        <v>791</v>
      </c>
      <c r="D13" s="406" t="s">
        <v>773</v>
      </c>
      <c r="E13" s="588" t="s">
        <v>804</v>
      </c>
      <c r="F13" s="407" t="s">
        <v>805</v>
      </c>
      <c r="G13" s="408" t="s">
        <v>806</v>
      </c>
      <c r="H13" s="426" t="s">
        <v>799</v>
      </c>
      <c r="I13" s="421"/>
      <c r="J13" s="421">
        <v>0</v>
      </c>
    </row>
    <row r="14" spans="1:10">
      <c r="A14" s="415"/>
      <c r="B14" s="415"/>
      <c r="C14" s="415"/>
      <c r="D14" s="415"/>
      <c r="E14" s="415"/>
      <c r="F14" s="415"/>
      <c r="G14" s="415"/>
      <c r="H14" s="415"/>
      <c r="I14" s="415"/>
      <c r="J14" s="415"/>
    </row>
  </sheetData>
  <mergeCells count="9">
    <mergeCell ref="G1:G2"/>
    <mergeCell ref="H1:I1"/>
    <mergeCell ref="J1:J2"/>
    <mergeCell ref="A1:A2"/>
    <mergeCell ref="B1:B2"/>
    <mergeCell ref="C1:C2"/>
    <mergeCell ref="D1:D2"/>
    <mergeCell ref="E1:E2"/>
    <mergeCell ref="F1:F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240"/>
  <sheetViews>
    <sheetView topLeftCell="A115" zoomScale="110" zoomScaleNormal="110" workbookViewId="0">
      <selection activeCell="C129" sqref="C129"/>
    </sheetView>
  </sheetViews>
  <sheetFormatPr baseColWidth="10" defaultColWidth="11.42578125" defaultRowHeight="15.75"/>
  <cols>
    <col min="1" max="1" width="48.28515625" style="54" customWidth="1"/>
    <col min="2" max="2" width="27.42578125" style="54" customWidth="1"/>
    <col min="3" max="3" width="25.42578125" style="54" customWidth="1"/>
    <col min="4" max="4" width="23.42578125" style="54" customWidth="1"/>
    <col min="5" max="5" width="21.85546875" style="54" customWidth="1"/>
    <col min="6" max="8" width="22.7109375" style="54" customWidth="1"/>
    <col min="9" max="9" width="20.140625" style="54" customWidth="1"/>
    <col min="10" max="10" width="22.7109375" style="54" customWidth="1"/>
    <col min="11" max="11" width="20.28515625" style="54" customWidth="1"/>
    <col min="12" max="12" width="19.85546875" style="54" customWidth="1"/>
    <col min="13" max="13" width="20.7109375" style="54" customWidth="1"/>
    <col min="14" max="14" width="22.28515625" style="54" customWidth="1"/>
    <col min="15" max="15" width="12.140625" style="54" customWidth="1"/>
    <col min="16" max="16" width="8.140625" style="54" customWidth="1"/>
    <col min="17" max="17" width="11.7109375" style="54" customWidth="1"/>
    <col min="18" max="16384" width="11.42578125" style="54"/>
  </cols>
  <sheetData>
    <row r="1" spans="1:17" s="52" customFormat="1"/>
    <row r="2" spans="1:17" s="52" customFormat="1">
      <c r="A2" s="27"/>
      <c r="B2" s="27"/>
      <c r="C2" s="27"/>
      <c r="D2" s="27"/>
      <c r="E2" s="27"/>
      <c r="F2" s="27"/>
      <c r="G2" s="27"/>
      <c r="H2" s="27"/>
      <c r="I2" s="27"/>
      <c r="J2" s="27"/>
      <c r="K2" s="27"/>
      <c r="L2" s="27"/>
      <c r="M2" s="27"/>
    </row>
    <row r="3" spans="1:17" s="52" customFormat="1">
      <c r="A3" s="27"/>
      <c r="B3" s="27"/>
      <c r="C3" s="27"/>
      <c r="D3" s="27"/>
      <c r="E3" s="27"/>
      <c r="F3" s="27"/>
      <c r="G3" s="27"/>
      <c r="H3" s="27"/>
      <c r="I3" s="27"/>
      <c r="J3" s="27"/>
      <c r="K3" s="27"/>
      <c r="L3" s="27"/>
      <c r="M3" s="27"/>
    </row>
    <row r="4" spans="1:17" s="52" customFormat="1">
      <c r="A4" s="27"/>
      <c r="B4" s="27"/>
      <c r="C4" s="27"/>
      <c r="D4" s="27"/>
      <c r="E4" s="27"/>
      <c r="F4" s="27"/>
      <c r="G4" s="27"/>
      <c r="H4" s="27"/>
      <c r="I4" s="27"/>
      <c r="J4"/>
      <c r="K4" s="27"/>
      <c r="L4" s="27"/>
      <c r="M4" s="27"/>
    </row>
    <row r="5" spans="1:17" s="52" customFormat="1">
      <c r="A5" s="27"/>
      <c r="B5" s="27"/>
      <c r="C5" s="27"/>
      <c r="D5" s="27"/>
      <c r="E5" s="27"/>
      <c r="F5" s="27"/>
      <c r="G5" s="27"/>
      <c r="H5" s="27"/>
      <c r="I5" s="27"/>
      <c r="J5" s="27"/>
      <c r="K5" s="27"/>
      <c r="L5" s="27"/>
      <c r="M5" s="27"/>
    </row>
    <row r="6" spans="1:17" s="52" customFormat="1">
      <c r="A6" s="27"/>
      <c r="B6" s="27"/>
      <c r="C6" s="27"/>
      <c r="D6" s="27"/>
      <c r="E6" s="27"/>
      <c r="F6" s="27"/>
      <c r="G6" s="27"/>
      <c r="H6" s="27"/>
      <c r="I6" s="27"/>
      <c r="J6" s="27"/>
      <c r="K6" s="27"/>
      <c r="L6" s="27"/>
      <c r="M6" s="27"/>
    </row>
    <row r="7" spans="1:17" s="52" customFormat="1">
      <c r="A7" s="27"/>
      <c r="B7" s="27"/>
      <c r="C7" s="27"/>
      <c r="D7" s="27"/>
      <c r="E7" s="27"/>
      <c r="F7" s="27"/>
      <c r="G7" s="27"/>
      <c r="H7" s="27"/>
      <c r="I7" s="27"/>
      <c r="J7" s="27"/>
      <c r="K7" s="27"/>
      <c r="L7" s="27"/>
      <c r="M7" s="27"/>
    </row>
    <row r="8" spans="1:17" s="52" customFormat="1"/>
    <row r="9" spans="1:17" s="52" customFormat="1"/>
    <row r="10" spans="1:17" s="52" customFormat="1"/>
    <row r="11" spans="1:17" s="52" customFormat="1"/>
    <row r="12" spans="1:17" ht="17.25">
      <c r="A12" s="109"/>
    </row>
    <row r="13" spans="1:17" ht="22.5" customHeight="1">
      <c r="A13" s="110" t="s">
        <v>807</v>
      </c>
      <c r="B13" s="55"/>
      <c r="C13" s="55"/>
      <c r="D13" s="880"/>
      <c r="E13" s="880"/>
      <c r="F13" s="880"/>
      <c r="G13" s="880"/>
      <c r="H13" s="880"/>
      <c r="I13" s="880"/>
      <c r="J13" s="880"/>
      <c r="K13" s="880"/>
      <c r="L13" s="880"/>
      <c r="M13" s="880"/>
      <c r="N13" s="880"/>
      <c r="O13" s="881"/>
      <c r="P13" s="111"/>
      <c r="Q13" s="111"/>
    </row>
    <row r="14" spans="1:17" ht="43.5" customHeight="1">
      <c r="A14" s="882" t="s">
        <v>808</v>
      </c>
      <c r="B14" s="883"/>
      <c r="C14" s="883"/>
      <c r="D14" s="883"/>
      <c r="E14" s="883"/>
      <c r="F14" s="883"/>
      <c r="G14" s="883"/>
      <c r="H14" s="883"/>
      <c r="I14" s="883"/>
      <c r="J14" s="883"/>
      <c r="K14" s="883"/>
      <c r="L14" s="883"/>
      <c r="M14" s="883"/>
      <c r="N14" s="883"/>
      <c r="O14" s="884"/>
      <c r="P14" s="56"/>
      <c r="Q14" s="56"/>
    </row>
    <row r="15" spans="1:17" ht="19.5" customHeight="1">
      <c r="A15" s="518"/>
      <c r="B15" s="519"/>
      <c r="C15" s="519"/>
      <c r="D15" s="519"/>
      <c r="E15" s="519"/>
      <c r="F15" s="519"/>
      <c r="G15" s="519"/>
      <c r="H15" s="519"/>
      <c r="I15" s="519"/>
      <c r="J15" s="519"/>
      <c r="K15" s="519"/>
      <c r="L15" s="519"/>
      <c r="M15" s="519"/>
      <c r="N15" s="519"/>
      <c r="O15" s="520"/>
      <c r="P15" s="519"/>
      <c r="Q15" s="519"/>
    </row>
    <row r="16" spans="1:17" ht="19.5" customHeight="1">
      <c r="A16" s="854" t="s">
        <v>809</v>
      </c>
      <c r="B16" s="855"/>
      <c r="C16" s="855"/>
      <c r="D16" s="111"/>
      <c r="E16" s="111"/>
      <c r="F16" s="111"/>
      <c r="G16" s="111"/>
      <c r="H16" s="111"/>
      <c r="I16" s="111"/>
      <c r="O16" s="57"/>
    </row>
    <row r="17" spans="1:21" ht="19.5" customHeight="1">
      <c r="A17" s="112"/>
      <c r="B17" s="113"/>
      <c r="C17" s="113"/>
      <c r="D17" s="113"/>
      <c r="E17" s="113"/>
      <c r="F17" s="111"/>
      <c r="G17" s="111"/>
      <c r="H17" s="111"/>
      <c r="I17" s="111"/>
      <c r="O17" s="57"/>
    </row>
    <row r="18" spans="1:21" s="53" customFormat="1" ht="45.75" customHeight="1">
      <c r="A18" s="842" t="s">
        <v>810</v>
      </c>
      <c r="B18" s="590" t="s">
        <v>811</v>
      </c>
      <c r="C18" s="843" t="s">
        <v>812</v>
      </c>
      <c r="D18" s="843"/>
      <c r="E18" s="886" t="s">
        <v>813</v>
      </c>
      <c r="F18" s="843" t="s">
        <v>814</v>
      </c>
      <c r="G18" s="592"/>
      <c r="H18" s="592"/>
      <c r="I18" s="592"/>
      <c r="J18" s="109"/>
      <c r="K18" s="843" t="s">
        <v>815</v>
      </c>
      <c r="L18" s="843" t="s">
        <v>816</v>
      </c>
      <c r="M18" s="843"/>
      <c r="N18" s="843" t="s">
        <v>817</v>
      </c>
      <c r="O18" s="885"/>
      <c r="P18" s="109"/>
      <c r="Q18" s="109"/>
      <c r="R18" s="109"/>
      <c r="S18" s="58"/>
      <c r="T18" s="109"/>
      <c r="U18" s="109"/>
    </row>
    <row r="19" spans="1:21" s="53" customFormat="1" ht="21" customHeight="1">
      <c r="A19" s="842"/>
      <c r="B19" s="590" t="s">
        <v>818</v>
      </c>
      <c r="C19" s="843"/>
      <c r="D19" s="843"/>
      <c r="E19" s="887"/>
      <c r="F19" s="843"/>
      <c r="G19" s="592"/>
      <c r="H19" s="592"/>
      <c r="I19" s="592"/>
      <c r="J19" s="109"/>
      <c r="K19" s="843"/>
      <c r="L19" s="593" t="s">
        <v>819</v>
      </c>
      <c r="M19" s="593" t="s">
        <v>820</v>
      </c>
      <c r="N19" s="593" t="s">
        <v>819</v>
      </c>
      <c r="O19" s="594" t="s">
        <v>820</v>
      </c>
      <c r="P19" s="109"/>
      <c r="Q19" s="109"/>
      <c r="R19" s="109"/>
      <c r="S19" s="109"/>
      <c r="T19" s="109"/>
      <c r="U19" s="109"/>
    </row>
    <row r="20" spans="1:21" ht="36.75" customHeight="1">
      <c r="A20" s="595" t="s">
        <v>821</v>
      </c>
      <c r="B20" s="596"/>
      <c r="C20" s="877"/>
      <c r="D20" s="877"/>
      <c r="E20" s="597"/>
      <c r="F20" s="598"/>
      <c r="G20" s="599"/>
      <c r="H20" s="599"/>
      <c r="I20" s="599"/>
      <c r="K20" s="600"/>
      <c r="L20" s="600"/>
      <c r="M20" s="601"/>
      <c r="N20" s="601"/>
      <c r="O20" s="602"/>
    </row>
    <row r="21" spans="1:21" ht="30.75" customHeight="1">
      <c r="A21" s="595" t="s">
        <v>822</v>
      </c>
      <c r="B21" s="596"/>
      <c r="C21" s="877"/>
      <c r="D21" s="877"/>
      <c r="E21" s="597"/>
      <c r="F21" s="598"/>
      <c r="G21" s="599"/>
      <c r="H21" s="599"/>
      <c r="I21" s="599"/>
      <c r="K21" s="600"/>
      <c r="L21" s="600"/>
      <c r="M21" s="601"/>
      <c r="N21" s="601"/>
      <c r="O21" s="602"/>
    </row>
    <row r="22" spans="1:21">
      <c r="A22" s="59" t="s">
        <v>823</v>
      </c>
      <c r="O22" s="57"/>
      <c r="P22" s="33"/>
      <c r="Q22" s="34"/>
    </row>
    <row r="23" spans="1:21" ht="53.25" customHeight="1">
      <c r="A23" s="838" t="s">
        <v>824</v>
      </c>
      <c r="B23" s="839"/>
      <c r="C23" s="839"/>
      <c r="D23" s="839"/>
      <c r="E23" s="839"/>
      <c r="F23" s="839"/>
      <c r="G23" s="839"/>
      <c r="H23" s="839"/>
      <c r="I23" s="839"/>
      <c r="J23" s="839"/>
      <c r="K23" s="839"/>
      <c r="L23" s="839"/>
      <c r="M23" s="839"/>
      <c r="N23" s="839"/>
      <c r="O23" s="869"/>
      <c r="P23" s="56"/>
      <c r="Q23" s="56"/>
    </row>
    <row r="24" spans="1:21" ht="34.15" customHeight="1">
      <c r="A24" s="878" t="s">
        <v>825</v>
      </c>
      <c r="B24" s="879"/>
      <c r="C24" s="523"/>
      <c r="D24" s="513"/>
      <c r="E24" s="513"/>
      <c r="F24" s="513"/>
      <c r="G24" s="513"/>
      <c r="H24" s="513"/>
      <c r="I24" s="513"/>
      <c r="J24" s="513"/>
      <c r="K24" s="513"/>
      <c r="L24" s="513"/>
      <c r="M24" s="513"/>
      <c r="N24" s="513"/>
      <c r="O24" s="521"/>
      <c r="P24" s="56"/>
      <c r="Q24" s="56"/>
    </row>
    <row r="25" spans="1:21" ht="34.15" customHeight="1">
      <c r="A25" s="522" t="s">
        <v>826</v>
      </c>
      <c r="B25" s="114"/>
      <c r="C25" s="523"/>
      <c r="D25" s="513"/>
      <c r="E25" s="513"/>
      <c r="F25" s="513"/>
      <c r="G25" s="513"/>
      <c r="H25" s="513"/>
      <c r="I25" s="513"/>
      <c r="J25" s="513"/>
      <c r="K25" s="513"/>
      <c r="L25" s="513"/>
      <c r="M25" s="513"/>
      <c r="N25" s="513"/>
      <c r="O25" s="521"/>
      <c r="P25" s="56"/>
      <c r="Q25" s="56"/>
    </row>
    <row r="26" spans="1:21" ht="45.6" customHeight="1">
      <c r="A26" s="590" t="s">
        <v>827</v>
      </c>
      <c r="B26" s="590" t="s">
        <v>828</v>
      </c>
      <c r="C26" s="590" t="s">
        <v>829</v>
      </c>
      <c r="D26" s="590" t="s">
        <v>830</v>
      </c>
      <c r="E26" s="590" t="s">
        <v>831</v>
      </c>
      <c r="F26" s="590" t="s">
        <v>832</v>
      </c>
      <c r="G26" s="590" t="s">
        <v>833</v>
      </c>
      <c r="H26" s="590" t="s">
        <v>834</v>
      </c>
      <c r="I26" s="590" t="s">
        <v>835</v>
      </c>
      <c r="M26" s="167"/>
      <c r="N26" s="167"/>
      <c r="O26" s="521"/>
      <c r="P26" s="56"/>
      <c r="Q26" s="56"/>
    </row>
    <row r="27" spans="1:21" ht="20.45" customHeight="1">
      <c r="A27" s="603" t="s">
        <v>836</v>
      </c>
      <c r="B27" s="604" t="s">
        <v>837</v>
      </c>
      <c r="C27" s="605">
        <v>45860863956</v>
      </c>
      <c r="D27" s="604" t="s">
        <v>837</v>
      </c>
      <c r="E27" s="605">
        <v>41221783855</v>
      </c>
      <c r="F27" s="604" t="s">
        <v>837</v>
      </c>
      <c r="G27" s="605">
        <v>40681766221</v>
      </c>
      <c r="H27" s="604" t="s">
        <v>837</v>
      </c>
      <c r="I27" s="605">
        <v>53585958918</v>
      </c>
      <c r="M27" s="513"/>
      <c r="N27" s="513"/>
      <c r="O27" s="521"/>
      <c r="P27" s="56"/>
      <c r="Q27" s="56"/>
    </row>
    <row r="28" spans="1:21" ht="20.45" customHeight="1">
      <c r="A28" s="606" t="s">
        <v>838</v>
      </c>
      <c r="B28" s="606"/>
      <c r="C28" s="606"/>
      <c r="D28" s="606"/>
      <c r="E28" s="606"/>
      <c r="F28" s="606"/>
      <c r="G28" s="606"/>
      <c r="H28" s="606"/>
      <c r="I28" s="606"/>
      <c r="M28" s="513"/>
      <c r="N28" s="513"/>
      <c r="O28" s="521"/>
      <c r="P28" s="56"/>
      <c r="Q28" s="56"/>
    </row>
    <row r="29" spans="1:21" ht="20.45" customHeight="1">
      <c r="A29" s="606" t="s">
        <v>839</v>
      </c>
      <c r="B29" s="606"/>
      <c r="C29" s="606"/>
      <c r="D29" s="606"/>
      <c r="E29" s="606"/>
      <c r="F29" s="606"/>
      <c r="G29" s="606"/>
      <c r="H29" s="606"/>
      <c r="I29" s="606"/>
      <c r="M29" s="513"/>
      <c r="N29" s="513"/>
      <c r="O29" s="521"/>
      <c r="P29" s="56"/>
      <c r="Q29" s="56"/>
    </row>
    <row r="30" spans="1:21" ht="20.45" customHeight="1">
      <c r="A30" s="606" t="s">
        <v>840</v>
      </c>
      <c r="B30" s="606"/>
      <c r="C30" s="606"/>
      <c r="D30" s="606"/>
      <c r="E30" s="606"/>
      <c r="F30" s="606"/>
      <c r="G30" s="606"/>
      <c r="H30" s="606"/>
      <c r="I30" s="606"/>
      <c r="M30" s="513"/>
      <c r="N30" s="513"/>
      <c r="O30" s="521"/>
      <c r="P30" s="56"/>
      <c r="Q30" s="56"/>
    </row>
    <row r="31" spans="1:21" ht="13.15" customHeight="1">
      <c r="A31" s="116"/>
      <c r="B31" s="513"/>
      <c r="C31" s="513"/>
      <c r="D31" s="513"/>
      <c r="E31" s="513"/>
      <c r="F31" s="513"/>
      <c r="G31" s="513"/>
      <c r="H31" s="513"/>
      <c r="I31" s="513"/>
      <c r="J31" s="513"/>
      <c r="K31" s="513"/>
      <c r="L31" s="513"/>
      <c r="M31" s="513"/>
      <c r="N31" s="513"/>
      <c r="O31" s="521"/>
      <c r="P31" s="56"/>
      <c r="Q31" s="56"/>
    </row>
    <row r="32" spans="1:21" ht="17.25">
      <c r="A32" s="854" t="s">
        <v>841</v>
      </c>
      <c r="B32" s="855"/>
      <c r="C32" s="855"/>
      <c r="D32" s="117"/>
      <c r="E32" s="117"/>
      <c r="F32" s="117"/>
      <c r="G32" s="117"/>
      <c r="H32" s="117"/>
      <c r="O32" s="57"/>
      <c r="P32" s="33"/>
      <c r="Q32" s="34"/>
    </row>
    <row r="33" spans="1:17" ht="17.25">
      <c r="A33" s="516"/>
      <c r="B33" s="517"/>
      <c r="C33" s="517"/>
      <c r="D33" s="117"/>
      <c r="E33" s="117"/>
      <c r="F33" s="117"/>
      <c r="G33" s="117"/>
      <c r="H33" s="117"/>
      <c r="O33" s="57"/>
      <c r="P33" s="33"/>
      <c r="Q33" s="34"/>
    </row>
    <row r="34" spans="1:17" ht="33" customHeight="1">
      <c r="A34" s="589" t="s">
        <v>810</v>
      </c>
      <c r="B34" s="843" t="s">
        <v>842</v>
      </c>
      <c r="C34" s="843"/>
      <c r="D34" s="843" t="s">
        <v>843</v>
      </c>
      <c r="E34" s="843"/>
      <c r="F34" s="843"/>
      <c r="G34" s="167"/>
      <c r="H34" s="167"/>
      <c r="O34" s="57"/>
      <c r="P34" s="33"/>
      <c r="Q34" s="34"/>
    </row>
    <row r="35" spans="1:17" ht="39.75" customHeight="1">
      <c r="A35" s="607" t="s">
        <v>844</v>
      </c>
      <c r="B35" s="843"/>
      <c r="C35" s="843"/>
      <c r="D35" s="843"/>
      <c r="E35" s="843"/>
      <c r="F35" s="843"/>
      <c r="G35" s="167"/>
      <c r="H35" s="167"/>
      <c r="O35" s="57"/>
      <c r="P35" s="33"/>
      <c r="Q35" s="34"/>
    </row>
    <row r="36" spans="1:17" ht="19.5" customHeight="1">
      <c r="A36" s="608" t="s">
        <v>845</v>
      </c>
      <c r="B36" s="874" t="s">
        <v>846</v>
      </c>
      <c r="C36" s="874"/>
      <c r="D36" s="874" t="s">
        <v>846</v>
      </c>
      <c r="E36" s="874"/>
      <c r="F36" s="874"/>
      <c r="G36" s="168"/>
      <c r="H36" s="168"/>
      <c r="O36" s="57"/>
      <c r="P36" s="33"/>
      <c r="Q36" s="34"/>
    </row>
    <row r="37" spans="1:17" ht="19.5" customHeight="1">
      <c r="A37" s="608" t="s">
        <v>847</v>
      </c>
      <c r="B37" s="874" t="s">
        <v>846</v>
      </c>
      <c r="C37" s="874"/>
      <c r="D37" s="874" t="s">
        <v>846</v>
      </c>
      <c r="E37" s="874"/>
      <c r="F37" s="874"/>
      <c r="G37" s="168"/>
      <c r="H37" s="168"/>
      <c r="O37" s="57"/>
      <c r="P37" s="33"/>
      <c r="Q37" s="34"/>
    </row>
    <row r="38" spans="1:17">
      <c r="A38" s="840" t="s">
        <v>848</v>
      </c>
      <c r="B38" s="841"/>
      <c r="C38" s="841"/>
      <c r="D38" s="841"/>
      <c r="E38" s="841"/>
      <c r="F38" s="841"/>
      <c r="G38" s="515"/>
      <c r="H38" s="515"/>
      <c r="O38" s="57"/>
      <c r="P38" s="33"/>
      <c r="Q38" s="34"/>
    </row>
    <row r="39" spans="1:17" ht="24.75" customHeight="1">
      <c r="A39" s="826" t="s">
        <v>849</v>
      </c>
      <c r="B39" s="827"/>
      <c r="C39" s="827"/>
      <c r="D39" s="827"/>
      <c r="E39" s="827"/>
      <c r="F39" s="827"/>
      <c r="G39" s="827"/>
      <c r="H39" s="827"/>
      <c r="I39" s="827"/>
      <c r="J39" s="827"/>
      <c r="K39" s="827"/>
      <c r="L39" s="827"/>
      <c r="M39" s="827"/>
      <c r="N39" s="827"/>
      <c r="O39" s="828"/>
      <c r="P39" s="60"/>
      <c r="Q39" s="60"/>
    </row>
    <row r="40" spans="1:17" ht="17.25" customHeight="1">
      <c r="A40" s="509"/>
      <c r="B40" s="510"/>
      <c r="C40" s="510"/>
      <c r="D40" s="510"/>
      <c r="E40" s="510"/>
      <c r="F40" s="510"/>
      <c r="G40" s="510"/>
      <c r="H40" s="510"/>
      <c r="I40" s="510"/>
      <c r="J40" s="510"/>
      <c r="K40" s="510"/>
      <c r="L40" s="510"/>
      <c r="M40" s="510"/>
      <c r="N40" s="510"/>
      <c r="O40" s="511"/>
      <c r="P40" s="510"/>
      <c r="Q40" s="510"/>
    </row>
    <row r="41" spans="1:17" ht="17.25">
      <c r="A41" s="118" t="s">
        <v>850</v>
      </c>
      <c r="B41" s="111"/>
      <c r="C41" s="117"/>
      <c r="D41" s="117"/>
      <c r="E41" s="117"/>
      <c r="F41" s="111"/>
      <c r="G41" s="111"/>
      <c r="H41" s="111"/>
      <c r="O41" s="57"/>
      <c r="P41" s="33"/>
      <c r="Q41" s="34"/>
    </row>
    <row r="42" spans="1:17" ht="17.25">
      <c r="A42" s="870" t="s">
        <v>851</v>
      </c>
      <c r="B42" s="871"/>
      <c r="C42" s="609" t="s">
        <v>837</v>
      </c>
      <c r="D42" s="609" t="s">
        <v>852</v>
      </c>
      <c r="E42" s="123"/>
      <c r="F42" s="111"/>
      <c r="G42" s="111"/>
      <c r="H42" s="111"/>
      <c r="O42" s="57"/>
      <c r="P42" s="33"/>
      <c r="Q42" s="34"/>
    </row>
    <row r="43" spans="1:17" ht="33" customHeight="1">
      <c r="A43" s="872"/>
      <c r="B43" s="873"/>
      <c r="C43" s="875" t="s">
        <v>846</v>
      </c>
      <c r="D43" s="876"/>
      <c r="E43" s="111"/>
      <c r="F43" s="111"/>
      <c r="G43" s="111"/>
      <c r="H43" s="111"/>
      <c r="O43" s="57"/>
      <c r="P43" s="33"/>
      <c r="Q43" s="34"/>
    </row>
    <row r="44" spans="1:17" ht="21" customHeight="1">
      <c r="A44" s="512"/>
      <c r="B44" s="513"/>
      <c r="C44" s="111"/>
      <c r="D44" s="111"/>
      <c r="E44" s="111"/>
      <c r="F44" s="111"/>
      <c r="G44" s="111"/>
      <c r="H44" s="111"/>
      <c r="O44" s="57"/>
      <c r="P44" s="33"/>
      <c r="Q44" s="34"/>
    </row>
    <row r="45" spans="1:17">
      <c r="A45" s="59"/>
      <c r="O45" s="57"/>
      <c r="P45" s="33"/>
      <c r="Q45" s="34"/>
    </row>
    <row r="46" spans="1:17" ht="33.75" customHeight="1">
      <c r="A46" s="589" t="s">
        <v>810</v>
      </c>
      <c r="B46" s="843" t="s">
        <v>853</v>
      </c>
      <c r="C46" s="843"/>
      <c r="D46" s="843" t="s">
        <v>854</v>
      </c>
      <c r="E46" s="843"/>
      <c r="F46" s="843"/>
      <c r="G46" s="167"/>
      <c r="H46" s="167"/>
      <c r="O46" s="57"/>
      <c r="P46" s="33"/>
      <c r="Q46" s="34"/>
    </row>
    <row r="47" spans="1:17" ht="24" customHeight="1">
      <c r="A47" s="607" t="s">
        <v>855</v>
      </c>
      <c r="B47" s="843" t="s">
        <v>846</v>
      </c>
      <c r="C47" s="843"/>
      <c r="D47" s="843" t="s">
        <v>846</v>
      </c>
      <c r="E47" s="843"/>
      <c r="F47" s="843"/>
      <c r="G47" s="167"/>
      <c r="H47" s="167"/>
      <c r="O47" s="57"/>
      <c r="P47" s="33"/>
      <c r="Q47" s="34"/>
    </row>
    <row r="48" spans="1:17">
      <c r="A48" s="840" t="s">
        <v>848</v>
      </c>
      <c r="B48" s="841"/>
      <c r="C48" s="841"/>
      <c r="D48" s="841"/>
      <c r="E48" s="841"/>
      <c r="F48" s="841"/>
      <c r="G48" s="515"/>
      <c r="H48" s="515"/>
      <c r="O48" s="57"/>
      <c r="P48" s="33"/>
      <c r="Q48" s="34"/>
    </row>
    <row r="49" spans="1:17" ht="20.25" customHeight="1">
      <c r="A49" s="61" t="s">
        <v>856</v>
      </c>
      <c r="O49" s="57"/>
      <c r="P49" s="33"/>
      <c r="Q49" s="34"/>
    </row>
    <row r="50" spans="1:17" ht="20.25" customHeight="1">
      <c r="A50" s="61"/>
      <c r="O50" s="57"/>
      <c r="P50" s="33"/>
      <c r="Q50" s="34"/>
    </row>
    <row r="51" spans="1:17" ht="20.25" customHeight="1">
      <c r="A51" s="119" t="s">
        <v>857</v>
      </c>
      <c r="B51" s="109"/>
      <c r="C51" s="109"/>
      <c r="D51" s="109"/>
      <c r="E51" s="109"/>
      <c r="F51" s="109"/>
      <c r="G51" s="109"/>
      <c r="H51" s="109"/>
      <c r="I51" s="109"/>
      <c r="O51" s="57"/>
      <c r="P51" s="33"/>
      <c r="Q51" s="34"/>
    </row>
    <row r="52" spans="1:17" ht="20.25" customHeight="1">
      <c r="A52" s="119"/>
      <c r="B52" s="109"/>
      <c r="C52" s="109"/>
      <c r="D52" s="109"/>
      <c r="E52" s="109"/>
      <c r="F52" s="109"/>
      <c r="G52" s="109"/>
      <c r="H52" s="109"/>
      <c r="I52" s="109"/>
      <c r="O52" s="57"/>
      <c r="P52" s="33"/>
      <c r="Q52" s="34"/>
    </row>
    <row r="53" spans="1:17" ht="63.75" customHeight="1">
      <c r="A53" s="610" t="s">
        <v>858</v>
      </c>
      <c r="B53" s="609" t="s">
        <v>859</v>
      </c>
      <c r="C53" s="609" t="s">
        <v>852</v>
      </c>
      <c r="D53" s="590" t="s">
        <v>860</v>
      </c>
      <c r="E53" s="590" t="s">
        <v>861</v>
      </c>
      <c r="G53" s="167"/>
      <c r="H53" s="167"/>
      <c r="I53" s="109"/>
      <c r="O53" s="57"/>
      <c r="P53" s="33"/>
      <c r="Q53" s="34"/>
    </row>
    <row r="54" spans="1:17" ht="29.25" customHeight="1">
      <c r="A54" s="611" t="s">
        <v>862</v>
      </c>
      <c r="B54" s="612"/>
      <c r="C54" s="612"/>
      <c r="D54" s="612"/>
      <c r="E54" s="612"/>
      <c r="G54"/>
      <c r="H54"/>
      <c r="O54" s="57"/>
      <c r="P54" s="33"/>
      <c r="Q54" s="34"/>
    </row>
    <row r="55" spans="1:17" ht="29.25" customHeight="1">
      <c r="A55" s="611" t="s">
        <v>863</v>
      </c>
      <c r="B55" s="612"/>
      <c r="C55" s="612"/>
      <c r="D55" s="612"/>
      <c r="E55" s="612"/>
      <c r="G55"/>
      <c r="H55"/>
      <c r="O55" s="57"/>
      <c r="P55" s="33"/>
      <c r="Q55" s="34"/>
    </row>
    <row r="56" spans="1:17" ht="29.25" customHeight="1">
      <c r="A56" s="611" t="s">
        <v>864</v>
      </c>
      <c r="B56" s="612"/>
      <c r="C56" s="612"/>
      <c r="D56" s="612"/>
      <c r="E56" s="612"/>
      <c r="G56"/>
      <c r="H56"/>
      <c r="O56" s="57"/>
      <c r="P56" s="33"/>
      <c r="Q56" s="34"/>
    </row>
    <row r="57" spans="1:17" ht="29.25" customHeight="1">
      <c r="A57" s="611" t="s">
        <v>865</v>
      </c>
      <c r="B57" s="612"/>
      <c r="C57" s="612"/>
      <c r="D57" s="612"/>
      <c r="E57" s="612"/>
      <c r="G57"/>
      <c r="H57"/>
      <c r="O57" s="57"/>
      <c r="P57" s="33"/>
      <c r="Q57" s="34"/>
    </row>
    <row r="58" spans="1:17" ht="20.25" customHeight="1" thickBot="1">
      <c r="A58" s="61"/>
      <c r="O58" s="57"/>
      <c r="P58" s="33"/>
      <c r="Q58" s="34"/>
    </row>
    <row r="59" spans="1:17" ht="20.25" customHeight="1" thickBot="1">
      <c r="A59" s="119" t="s">
        <v>866</v>
      </c>
      <c r="B59" s="867" t="s">
        <v>867</v>
      </c>
      <c r="C59" s="868"/>
      <c r="D59" s="120"/>
      <c r="E59" s="120"/>
      <c r="F59" s="109"/>
      <c r="G59" s="109"/>
      <c r="H59" s="109"/>
      <c r="I59" s="109"/>
      <c r="J59" s="109"/>
      <c r="K59" s="109"/>
      <c r="O59" s="57"/>
      <c r="P59" s="33"/>
      <c r="Q59" s="34"/>
    </row>
    <row r="60" spans="1:17" ht="20.25" customHeight="1">
      <c r="A60" s="121"/>
      <c r="B60" s="109"/>
      <c r="C60" s="109"/>
      <c r="D60" s="109"/>
      <c r="E60" s="109"/>
      <c r="F60" s="109"/>
      <c r="G60" s="109"/>
      <c r="H60" s="109"/>
      <c r="I60" s="109"/>
      <c r="J60" s="109"/>
      <c r="K60" s="109"/>
      <c r="O60" s="57"/>
      <c r="P60" s="33"/>
      <c r="Q60" s="34"/>
    </row>
    <row r="61" spans="1:17" ht="20.25" customHeight="1">
      <c r="A61" s="854" t="s">
        <v>868</v>
      </c>
      <c r="B61" s="855"/>
      <c r="C61" s="855"/>
      <c r="D61" s="109"/>
      <c r="E61" s="109"/>
      <c r="F61" s="109"/>
      <c r="G61" s="109"/>
      <c r="H61" s="109"/>
      <c r="I61" s="109"/>
      <c r="J61" s="109"/>
      <c r="K61" s="109"/>
      <c r="O61" s="57"/>
      <c r="P61" s="33"/>
      <c r="Q61" s="34"/>
    </row>
    <row r="62" spans="1:17" ht="20.25" customHeight="1">
      <c r="A62" s="122"/>
      <c r="B62" s="123"/>
      <c r="C62" s="123"/>
      <c r="D62" s="109"/>
      <c r="E62" s="109"/>
      <c r="F62" s="109"/>
      <c r="G62" s="109"/>
      <c r="H62" s="109"/>
      <c r="I62" s="109"/>
      <c r="J62" s="109"/>
      <c r="K62" s="109"/>
      <c r="O62" s="57"/>
      <c r="P62" s="33"/>
      <c r="Q62" s="34"/>
    </row>
    <row r="63" spans="1:17" ht="20.25" customHeight="1">
      <c r="A63" s="842" t="s">
        <v>869</v>
      </c>
      <c r="B63" s="843" t="s">
        <v>870</v>
      </c>
      <c r="C63" s="843" t="s">
        <v>871</v>
      </c>
      <c r="D63" s="843" t="s">
        <v>872</v>
      </c>
      <c r="E63" s="843" t="s">
        <v>873</v>
      </c>
      <c r="F63" s="843" t="s">
        <v>874</v>
      </c>
      <c r="G63" s="843" t="s">
        <v>875</v>
      </c>
      <c r="H63" s="843" t="s">
        <v>876</v>
      </c>
      <c r="I63" s="843" t="s">
        <v>877</v>
      </c>
      <c r="O63" s="57"/>
      <c r="P63" s="33"/>
      <c r="Q63" s="34"/>
    </row>
    <row r="64" spans="1:17" ht="20.25" customHeight="1">
      <c r="A64" s="842"/>
      <c r="B64" s="843"/>
      <c r="C64" s="843"/>
      <c r="D64" s="843"/>
      <c r="E64" s="843"/>
      <c r="F64" s="843"/>
      <c r="G64" s="843"/>
      <c r="H64" s="843"/>
      <c r="I64" s="843"/>
      <c r="O64" s="57"/>
      <c r="P64" s="33"/>
      <c r="Q64" s="34"/>
    </row>
    <row r="65" spans="1:17" ht="27.75" customHeight="1">
      <c r="A65" s="842"/>
      <c r="B65" s="843"/>
      <c r="C65" s="843"/>
      <c r="D65" s="843"/>
      <c r="E65" s="843"/>
      <c r="F65" s="843"/>
      <c r="G65" s="843"/>
      <c r="H65" s="843"/>
      <c r="I65" s="843"/>
      <c r="O65" s="57"/>
      <c r="P65" s="33"/>
      <c r="Q65" s="34"/>
    </row>
    <row r="66" spans="1:17" ht="20.25" customHeight="1">
      <c r="A66" s="607" t="s">
        <v>878</v>
      </c>
      <c r="B66" s="613"/>
      <c r="C66" s="614"/>
      <c r="D66" s="614"/>
      <c r="E66" s="614"/>
      <c r="F66" s="614"/>
      <c r="G66" s="614"/>
      <c r="H66" s="614"/>
      <c r="I66" s="614"/>
      <c r="O66" s="57"/>
      <c r="P66" s="33"/>
      <c r="Q66" s="34"/>
    </row>
    <row r="67" spans="1:17" ht="20.25" customHeight="1">
      <c r="A67" s="608" t="s">
        <v>879</v>
      </c>
      <c r="B67" s="615">
        <v>21722173</v>
      </c>
      <c r="C67" s="615">
        <v>0</v>
      </c>
      <c r="D67" s="615">
        <v>0</v>
      </c>
      <c r="E67" s="615">
        <v>0</v>
      </c>
      <c r="F67" s="615">
        <v>0</v>
      </c>
      <c r="G67" s="615">
        <v>0</v>
      </c>
      <c r="H67" s="615">
        <v>0</v>
      </c>
      <c r="I67" s="615">
        <v>0</v>
      </c>
      <c r="O67" s="57"/>
      <c r="P67" s="33"/>
      <c r="Q67" s="34"/>
    </row>
    <row r="68" spans="1:17" ht="20.25" customHeight="1">
      <c r="A68" s="608" t="s">
        <v>880</v>
      </c>
      <c r="B68" s="616"/>
      <c r="C68" s="616"/>
      <c r="D68" s="616"/>
      <c r="E68" s="616"/>
      <c r="F68" s="616"/>
      <c r="G68" s="616"/>
      <c r="H68" s="616"/>
      <c r="I68" s="616"/>
      <c r="L68" s="111"/>
      <c r="M68" s="111"/>
      <c r="N68" s="111"/>
      <c r="O68" s="57"/>
    </row>
    <row r="69" spans="1:17" ht="20.25" customHeight="1">
      <c r="A69" s="514" t="s">
        <v>881</v>
      </c>
      <c r="B69" s="515"/>
      <c r="C69" s="515"/>
      <c r="D69" s="515"/>
      <c r="E69" s="515"/>
      <c r="F69" s="515"/>
      <c r="G69" s="515"/>
      <c r="H69" s="515"/>
      <c r="I69" s="515"/>
      <c r="J69" s="515"/>
      <c r="K69" s="515"/>
      <c r="O69" s="57"/>
    </row>
    <row r="70" spans="1:17" ht="20.25" customHeight="1">
      <c r="A70" s="61" t="s">
        <v>882</v>
      </c>
      <c r="O70" s="57"/>
    </row>
    <row r="71" spans="1:17" ht="20.25" customHeight="1">
      <c r="A71" s="61"/>
      <c r="O71" s="57"/>
    </row>
    <row r="72" spans="1:17" ht="20.25" customHeight="1">
      <c r="A72" s="854" t="s">
        <v>883</v>
      </c>
      <c r="B72" s="855"/>
      <c r="C72" s="855"/>
      <c r="D72" s="111"/>
      <c r="E72" s="111"/>
      <c r="F72" s="111"/>
      <c r="G72" s="111"/>
      <c r="H72" s="111"/>
      <c r="I72" s="111"/>
      <c r="O72" s="57"/>
    </row>
    <row r="73" spans="1:17" ht="20.25" customHeight="1">
      <c r="A73" s="59"/>
      <c r="O73" s="57"/>
    </row>
    <row r="74" spans="1:17" ht="69.75" customHeight="1">
      <c r="A74" s="589" t="s">
        <v>869</v>
      </c>
      <c r="B74" s="591" t="s">
        <v>884</v>
      </c>
      <c r="C74" s="591" t="s">
        <v>885</v>
      </c>
      <c r="D74" s="591" t="s">
        <v>886</v>
      </c>
      <c r="E74" s="591" t="s">
        <v>887</v>
      </c>
      <c r="F74" s="591" t="s">
        <v>888</v>
      </c>
      <c r="G74" s="591" t="s">
        <v>889</v>
      </c>
      <c r="H74" s="167"/>
      <c r="K74" s="115"/>
      <c r="O74" s="57"/>
    </row>
    <row r="75" spans="1:17" ht="20.25" customHeight="1">
      <c r="A75" s="617" t="s">
        <v>890</v>
      </c>
      <c r="B75" s="195" t="s">
        <v>846</v>
      </c>
      <c r="C75" s="195" t="s">
        <v>846</v>
      </c>
      <c r="D75" s="195" t="s">
        <v>846</v>
      </c>
      <c r="E75" s="195" t="s">
        <v>846</v>
      </c>
      <c r="F75" s="195" t="s">
        <v>846</v>
      </c>
      <c r="G75" s="195" t="s">
        <v>846</v>
      </c>
      <c r="H75" s="109"/>
      <c r="O75" s="57"/>
    </row>
    <row r="76" spans="1:17" ht="20.25" customHeight="1">
      <c r="A76" s="618" t="s">
        <v>891</v>
      </c>
      <c r="B76" s="195" t="s">
        <v>846</v>
      </c>
      <c r="C76" s="195" t="s">
        <v>846</v>
      </c>
      <c r="D76" s="195" t="s">
        <v>846</v>
      </c>
      <c r="E76" s="195" t="s">
        <v>846</v>
      </c>
      <c r="F76" s="195" t="s">
        <v>846</v>
      </c>
      <c r="G76" s="195" t="s">
        <v>846</v>
      </c>
      <c r="H76"/>
      <c r="O76" s="57"/>
    </row>
    <row r="77" spans="1:17" ht="20.25" customHeight="1">
      <c r="A77" s="618" t="s">
        <v>892</v>
      </c>
      <c r="B77" s="195" t="s">
        <v>846</v>
      </c>
      <c r="C77" s="195" t="s">
        <v>846</v>
      </c>
      <c r="D77" s="195" t="s">
        <v>846</v>
      </c>
      <c r="E77" s="195" t="s">
        <v>846</v>
      </c>
      <c r="F77" s="195" t="s">
        <v>846</v>
      </c>
      <c r="G77" s="195" t="s">
        <v>846</v>
      </c>
      <c r="H77"/>
      <c r="O77" s="57"/>
    </row>
    <row r="78" spans="1:17" ht="20.25" customHeight="1">
      <c r="A78" s="618" t="s">
        <v>893</v>
      </c>
      <c r="B78" s="195" t="s">
        <v>846</v>
      </c>
      <c r="C78" s="195" t="s">
        <v>846</v>
      </c>
      <c r="D78" s="195" t="s">
        <v>846</v>
      </c>
      <c r="E78" s="195" t="s">
        <v>846</v>
      </c>
      <c r="F78" s="195" t="s">
        <v>846</v>
      </c>
      <c r="G78" s="195" t="s">
        <v>846</v>
      </c>
      <c r="H78"/>
      <c r="O78" s="57"/>
    </row>
    <row r="79" spans="1:17" ht="20.25" customHeight="1">
      <c r="A79" s="618" t="s">
        <v>894</v>
      </c>
      <c r="B79" s="195" t="s">
        <v>846</v>
      </c>
      <c r="C79" s="195" t="s">
        <v>846</v>
      </c>
      <c r="D79" s="195" t="s">
        <v>846</v>
      </c>
      <c r="E79" s="195" t="s">
        <v>846</v>
      </c>
      <c r="F79" s="195" t="s">
        <v>846</v>
      </c>
      <c r="G79" s="195" t="s">
        <v>846</v>
      </c>
      <c r="H79"/>
      <c r="O79" s="57"/>
    </row>
    <row r="80" spans="1:17" ht="20.25" customHeight="1">
      <c r="A80" s="618"/>
      <c r="B80" s="195" t="s">
        <v>846</v>
      </c>
      <c r="C80" s="195" t="s">
        <v>846</v>
      </c>
      <c r="D80" s="195" t="s">
        <v>846</v>
      </c>
      <c r="E80" s="195" t="s">
        <v>846</v>
      </c>
      <c r="F80" s="195" t="s">
        <v>846</v>
      </c>
      <c r="G80" s="195" t="s">
        <v>846</v>
      </c>
      <c r="H80"/>
      <c r="O80" s="57"/>
    </row>
    <row r="81" spans="1:21" ht="20.25" customHeight="1">
      <c r="A81" s="62" t="s">
        <v>895</v>
      </c>
      <c r="O81" s="57"/>
    </row>
    <row r="82" spans="1:21" ht="32.25" customHeight="1">
      <c r="A82" s="838" t="s">
        <v>896</v>
      </c>
      <c r="B82" s="839"/>
      <c r="C82" s="839"/>
      <c r="D82" s="839"/>
      <c r="E82" s="839"/>
      <c r="F82" s="839"/>
      <c r="G82" s="839"/>
      <c r="H82" s="839"/>
      <c r="I82" s="839"/>
      <c r="J82" s="839"/>
      <c r="K82" s="839"/>
      <c r="L82" s="839"/>
      <c r="M82" s="839"/>
      <c r="N82" s="839"/>
      <c r="O82" s="869"/>
      <c r="P82" s="56"/>
      <c r="Q82" s="56"/>
    </row>
    <row r="83" spans="1:21">
      <c r="A83" s="59"/>
      <c r="D83" s="124"/>
      <c r="E83" s="124"/>
      <c r="F83" s="124"/>
      <c r="G83" s="124"/>
      <c r="H83" s="124"/>
      <c r="I83" s="124"/>
      <c r="J83" s="124"/>
      <c r="K83" s="124"/>
      <c r="L83" s="124"/>
      <c r="M83" s="124"/>
      <c r="N83" s="124"/>
      <c r="O83" s="57"/>
    </row>
    <row r="84" spans="1:21" ht="40.5" customHeight="1">
      <c r="A84" s="850" t="s">
        <v>897</v>
      </c>
      <c r="B84" s="851"/>
      <c r="C84" s="851"/>
      <c r="D84" s="852"/>
      <c r="E84" s="852"/>
      <c r="F84" s="852"/>
      <c r="G84" s="852"/>
      <c r="H84" s="852"/>
      <c r="I84" s="852"/>
      <c r="J84" s="852"/>
      <c r="K84" s="852"/>
      <c r="L84" s="852"/>
      <c r="M84" s="852"/>
      <c r="N84" s="852"/>
      <c r="O84" s="853"/>
    </row>
    <row r="85" spans="1:21" ht="17.25">
      <c r="A85" s="125"/>
      <c r="B85" s="109"/>
      <c r="C85" s="109"/>
      <c r="D85" s="126"/>
      <c r="E85" s="126"/>
      <c r="F85" s="126"/>
      <c r="G85" s="126"/>
      <c r="H85" s="126"/>
      <c r="I85" s="126"/>
      <c r="J85" s="126"/>
      <c r="K85" s="126"/>
      <c r="L85" s="126"/>
      <c r="M85" s="126"/>
      <c r="N85" s="126"/>
      <c r="O85" s="127"/>
    </row>
    <row r="86" spans="1:21" ht="17.25">
      <c r="A86" s="128" t="s">
        <v>898</v>
      </c>
      <c r="B86" s="109"/>
      <c r="C86" s="109"/>
      <c r="D86" s="129"/>
      <c r="E86" s="129"/>
      <c r="F86" s="129"/>
      <c r="G86" s="129"/>
      <c r="H86" s="129"/>
      <c r="I86" s="129"/>
      <c r="J86" s="129"/>
      <c r="K86" s="129"/>
      <c r="L86" s="129"/>
      <c r="M86" s="129"/>
      <c r="N86" s="129"/>
      <c r="O86" s="127"/>
    </row>
    <row r="87" spans="1:21" ht="20.25" customHeight="1">
      <c r="A87" s="854" t="s">
        <v>899</v>
      </c>
      <c r="B87" s="855"/>
      <c r="C87" s="117"/>
      <c r="D87" s="117"/>
      <c r="E87" s="117"/>
      <c r="F87" s="117"/>
      <c r="G87" s="117"/>
      <c r="H87" s="117"/>
      <c r="I87" s="117"/>
      <c r="J87" s="109"/>
      <c r="K87" s="109"/>
      <c r="L87" s="109"/>
      <c r="M87" s="109"/>
      <c r="N87" s="109"/>
      <c r="O87" s="127"/>
      <c r="P87" s="63"/>
    </row>
    <row r="88" spans="1:21" ht="17.25">
      <c r="A88" s="516"/>
      <c r="B88" s="863" t="s">
        <v>900</v>
      </c>
      <c r="C88" s="863"/>
      <c r="D88" s="863"/>
      <c r="E88" s="863"/>
      <c r="F88" s="863"/>
      <c r="G88" s="123"/>
      <c r="H88" s="123"/>
      <c r="I88" s="117"/>
      <c r="J88" s="109"/>
      <c r="K88" s="109"/>
      <c r="L88" s="109"/>
      <c r="M88" s="109"/>
      <c r="N88" s="109"/>
      <c r="O88" s="127"/>
      <c r="P88" s="63"/>
    </row>
    <row r="89" spans="1:21" ht="69" customHeight="1">
      <c r="A89" s="589" t="s">
        <v>869</v>
      </c>
      <c r="B89" s="590">
        <v>2020</v>
      </c>
      <c r="C89" s="590">
        <v>2021</v>
      </c>
      <c r="D89" s="590" t="s">
        <v>901</v>
      </c>
      <c r="E89" s="590" t="s">
        <v>902</v>
      </c>
      <c r="F89" s="590" t="s">
        <v>903</v>
      </c>
      <c r="G89" s="590" t="s">
        <v>904</v>
      </c>
      <c r="H89" s="590" t="s">
        <v>905</v>
      </c>
      <c r="J89" s="130"/>
      <c r="K89" s="130"/>
      <c r="L89" s="130"/>
      <c r="M89" s="130"/>
      <c r="N89" s="131"/>
    </row>
    <row r="90" spans="1:21" ht="17.25">
      <c r="A90" s="607" t="s">
        <v>906</v>
      </c>
      <c r="B90" s="619">
        <f>+B91+B96</f>
        <v>18314748000</v>
      </c>
      <c r="C90" s="619">
        <f>+C91+C96</f>
        <v>18106914000</v>
      </c>
      <c r="D90" s="619">
        <f>+D91+D96</f>
        <v>21068956671</v>
      </c>
      <c r="E90" s="619">
        <f>+E91+E96</f>
        <v>19029914000</v>
      </c>
      <c r="F90" s="619">
        <f t="shared" ref="F90:G90" si="0">+F91+F96</f>
        <v>21091092395</v>
      </c>
      <c r="G90" s="619">
        <f t="shared" si="0"/>
        <v>19308022578</v>
      </c>
      <c r="H90" s="620">
        <f t="shared" ref="H90:H100" si="1">(C90-B90)/B90</f>
        <v>-1.1347903885983035E-2</v>
      </c>
      <c r="J90" s="132"/>
      <c r="K90" s="109"/>
      <c r="L90" s="109"/>
      <c r="M90" s="109"/>
      <c r="N90" s="127"/>
      <c r="O90" s="64"/>
      <c r="P90" s="35"/>
    </row>
    <row r="91" spans="1:21" ht="17.25">
      <c r="A91" s="607" t="s">
        <v>907</v>
      </c>
      <c r="B91" s="619">
        <f>+B92+B93+B94+B95</f>
        <v>18259163000</v>
      </c>
      <c r="C91" s="619">
        <f>+C92+C93+C94+C95</f>
        <v>18106914000</v>
      </c>
      <c r="D91" s="619">
        <f>+D92+D93+D94+D95</f>
        <v>18259163000</v>
      </c>
      <c r="E91" s="619">
        <f>+E92+E93+E94+E95</f>
        <v>18106914000</v>
      </c>
      <c r="F91" s="619">
        <f t="shared" ref="F91:G91" si="2">+F92+F93+F94+F95</f>
        <v>18327835239</v>
      </c>
      <c r="G91" s="619">
        <f t="shared" si="2"/>
        <v>18365694505</v>
      </c>
      <c r="H91" s="620">
        <f t="shared" si="1"/>
        <v>-8.3382244848791802E-3</v>
      </c>
      <c r="J91" s="132"/>
      <c r="K91" s="132"/>
      <c r="L91" s="132"/>
      <c r="M91" s="132"/>
      <c r="N91" s="133"/>
      <c r="O91" s="64"/>
      <c r="P91" s="63"/>
    </row>
    <row r="92" spans="1:21">
      <c r="A92" s="608" t="s">
        <v>908</v>
      </c>
      <c r="B92" s="621"/>
      <c r="C92" s="621"/>
      <c r="D92" s="621"/>
      <c r="E92" s="621"/>
      <c r="F92" s="621"/>
      <c r="G92" s="621"/>
      <c r="H92" s="614">
        <v>0</v>
      </c>
      <c r="J92" s="35"/>
      <c r="K92" s="35"/>
      <c r="L92" s="35"/>
      <c r="M92" s="35"/>
      <c r="N92" s="57"/>
      <c r="P92" s="63"/>
    </row>
    <row r="93" spans="1:21">
      <c r="A93" s="608" t="s">
        <v>909</v>
      </c>
      <c r="B93" s="621">
        <v>352000</v>
      </c>
      <c r="C93" s="621">
        <v>363000</v>
      </c>
      <c r="D93" s="621">
        <v>352000</v>
      </c>
      <c r="E93" s="621">
        <v>363000</v>
      </c>
      <c r="F93" s="621">
        <v>69024239</v>
      </c>
      <c r="G93" s="621">
        <v>259143505</v>
      </c>
      <c r="H93" s="614">
        <f t="shared" si="1"/>
        <v>3.125E-2</v>
      </c>
      <c r="J93" s="35"/>
      <c r="K93" s="35"/>
      <c r="L93" s="35"/>
      <c r="M93" s="35"/>
      <c r="N93" s="57"/>
    </row>
    <row r="94" spans="1:21">
      <c r="A94" s="608" t="s">
        <v>910</v>
      </c>
      <c r="B94" s="621"/>
      <c r="C94" s="621"/>
      <c r="D94" s="621"/>
      <c r="E94" s="621"/>
      <c r="F94" s="621"/>
      <c r="G94" s="621"/>
      <c r="H94" s="614">
        <v>0</v>
      </c>
      <c r="J94" s="35"/>
      <c r="K94" s="35"/>
      <c r="L94" s="35"/>
      <c r="M94" s="35"/>
      <c r="N94" s="57"/>
    </row>
    <row r="95" spans="1:21" ht="30">
      <c r="A95" s="608" t="s">
        <v>911</v>
      </c>
      <c r="B95" s="621">
        <v>18258811000</v>
      </c>
      <c r="C95" s="621">
        <v>18106551000</v>
      </c>
      <c r="D95" s="621">
        <v>18258811000</v>
      </c>
      <c r="E95" s="621">
        <v>18106551000</v>
      </c>
      <c r="F95" s="621">
        <v>18258811000</v>
      </c>
      <c r="G95" s="621">
        <v>18106551000</v>
      </c>
      <c r="H95" s="614">
        <f t="shared" si="1"/>
        <v>-8.3389876810707995E-3</v>
      </c>
      <c r="J95" s="35"/>
      <c r="K95" s="35"/>
      <c r="L95" s="35"/>
      <c r="M95" s="35"/>
      <c r="N95" s="57"/>
    </row>
    <row r="96" spans="1:21" s="53" customFormat="1" ht="17.25">
      <c r="A96" s="607" t="s">
        <v>912</v>
      </c>
      <c r="B96" s="619">
        <f>+B97+B98+B99+B100</f>
        <v>55585000</v>
      </c>
      <c r="C96" s="619">
        <f>+C97+C98+C99+C100</f>
        <v>0</v>
      </c>
      <c r="D96" s="619">
        <f>+D97+D98+D99+D100</f>
        <v>2809793671</v>
      </c>
      <c r="E96" s="619">
        <f>+E97+E98+E99</f>
        <v>923000000</v>
      </c>
      <c r="F96" s="619">
        <f>+F97+F98+F99+F100</f>
        <v>2763257156</v>
      </c>
      <c r="G96" s="619">
        <f>+G97+G98+G99+G100</f>
        <v>942328073</v>
      </c>
      <c r="H96" s="620">
        <f t="shared" si="1"/>
        <v>-1</v>
      </c>
      <c r="I96" s="109"/>
      <c r="J96" s="132"/>
      <c r="K96" s="132"/>
      <c r="L96" s="132"/>
      <c r="M96" s="132"/>
      <c r="N96" s="127"/>
      <c r="O96" s="109"/>
      <c r="P96" s="109"/>
      <c r="Q96" s="109"/>
      <c r="R96" s="109"/>
      <c r="S96" s="109"/>
      <c r="T96" s="109"/>
      <c r="U96" s="109"/>
    </row>
    <row r="97" spans="1:15">
      <c r="A97" s="608" t="s">
        <v>913</v>
      </c>
      <c r="B97" s="621">
        <v>0</v>
      </c>
      <c r="C97" s="621">
        <v>0</v>
      </c>
      <c r="D97" s="621">
        <v>2754208671</v>
      </c>
      <c r="E97" s="621">
        <v>923000000</v>
      </c>
      <c r="F97" s="621">
        <v>2754208671</v>
      </c>
      <c r="G97" s="621">
        <v>923000000</v>
      </c>
      <c r="H97" s="614">
        <v>0</v>
      </c>
      <c r="J97" s="35"/>
      <c r="K97" s="35"/>
      <c r="L97" s="35"/>
      <c r="M97" s="35"/>
      <c r="N97" s="57"/>
    </row>
    <row r="98" spans="1:15">
      <c r="A98" s="608" t="s">
        <v>914</v>
      </c>
      <c r="B98" s="621"/>
      <c r="C98" s="621"/>
      <c r="D98" s="621"/>
      <c r="E98" s="621"/>
      <c r="F98" s="621"/>
      <c r="G98" s="621"/>
      <c r="H98" s="614">
        <v>0</v>
      </c>
      <c r="J98" s="35"/>
      <c r="K98" s="35"/>
      <c r="L98" s="35"/>
      <c r="M98" s="35"/>
      <c r="N98" s="57"/>
    </row>
    <row r="99" spans="1:15">
      <c r="A99" s="608" t="s">
        <v>915</v>
      </c>
      <c r="B99" s="621">
        <v>15585000</v>
      </c>
      <c r="C99" s="621"/>
      <c r="D99" s="621">
        <v>15585000</v>
      </c>
      <c r="E99" s="621"/>
      <c r="F99" s="621">
        <v>1388187</v>
      </c>
      <c r="G99" s="621">
        <v>4435603</v>
      </c>
      <c r="H99" s="614">
        <f t="shared" si="1"/>
        <v>-1</v>
      </c>
      <c r="J99" s="35"/>
      <c r="K99" s="35"/>
      <c r="L99" s="35"/>
      <c r="M99" s="35"/>
      <c r="N99" s="57"/>
    </row>
    <row r="100" spans="1:15">
      <c r="A100" s="622" t="s">
        <v>916</v>
      </c>
      <c r="B100" s="623">
        <v>40000000</v>
      </c>
      <c r="C100" s="623"/>
      <c r="D100" s="623">
        <v>40000000</v>
      </c>
      <c r="E100" s="623"/>
      <c r="F100" s="623">
        <v>7660298</v>
      </c>
      <c r="G100" s="624">
        <v>14892470</v>
      </c>
      <c r="H100" s="614">
        <f t="shared" si="1"/>
        <v>-1</v>
      </c>
      <c r="O100" s="57"/>
    </row>
    <row r="101" spans="1:15">
      <c r="A101" s="840" t="s">
        <v>917</v>
      </c>
      <c r="B101" s="841"/>
      <c r="C101" s="841"/>
      <c r="D101" s="841"/>
      <c r="E101" s="841"/>
      <c r="F101" s="841"/>
      <c r="G101" s="841"/>
      <c r="H101" s="841"/>
      <c r="I101" s="841"/>
      <c r="O101" s="57"/>
    </row>
    <row r="102" spans="1:15" ht="20.25" customHeight="1">
      <c r="A102" s="860" t="s">
        <v>918</v>
      </c>
      <c r="B102" s="861"/>
      <c r="C102" s="861"/>
      <c r="D102" s="861"/>
      <c r="E102" s="861"/>
      <c r="F102" s="861"/>
      <c r="G102" s="861"/>
      <c r="H102" s="861"/>
      <c r="I102" s="861"/>
      <c r="J102" s="861"/>
      <c r="K102" s="861"/>
      <c r="L102" s="861"/>
      <c r="M102" s="861"/>
      <c r="N102" s="861"/>
      <c r="O102" s="862"/>
    </row>
    <row r="103" spans="1:15" ht="63.75" customHeight="1">
      <c r="A103" s="589" t="s">
        <v>869</v>
      </c>
      <c r="B103" s="590">
        <v>2022</v>
      </c>
      <c r="C103" s="590">
        <v>2023</v>
      </c>
      <c r="D103" s="590" t="s">
        <v>919</v>
      </c>
      <c r="E103" s="590" t="s">
        <v>920</v>
      </c>
      <c r="F103" s="590" t="s">
        <v>921</v>
      </c>
      <c r="G103" s="590" t="s">
        <v>922</v>
      </c>
      <c r="H103" s="590" t="s">
        <v>923</v>
      </c>
      <c r="J103" s="519"/>
      <c r="K103" s="519"/>
      <c r="L103" s="519"/>
      <c r="M103" s="519"/>
      <c r="N103" s="519"/>
      <c r="O103" s="520"/>
    </row>
    <row r="104" spans="1:15" ht="18.75" customHeight="1">
      <c r="A104" s="607" t="s">
        <v>906</v>
      </c>
      <c r="B104" s="619">
        <f t="shared" ref="B104:G104" si="3">+B105+B110</f>
        <v>25243366000</v>
      </c>
      <c r="C104" s="619">
        <f t="shared" si="3"/>
        <v>30612934000</v>
      </c>
      <c r="D104" s="619">
        <f t="shared" si="3"/>
        <v>26718217191</v>
      </c>
      <c r="E104" s="619">
        <f t="shared" si="3"/>
        <v>34013536189</v>
      </c>
      <c r="F104" s="619">
        <f t="shared" si="3"/>
        <v>26778201155</v>
      </c>
      <c r="G104" s="619">
        <f t="shared" si="3"/>
        <v>32912073264</v>
      </c>
      <c r="H104" s="620">
        <f t="shared" ref="H104" si="4">(C104-B104)/B104</f>
        <v>0.2127120448200133</v>
      </c>
      <c r="J104" s="201"/>
      <c r="K104" s="519"/>
      <c r="L104" s="519"/>
      <c r="M104" s="519"/>
      <c r="N104" s="519"/>
      <c r="O104" s="520"/>
    </row>
    <row r="105" spans="1:15" ht="19.5" customHeight="1">
      <c r="A105" s="607" t="s">
        <v>907</v>
      </c>
      <c r="B105" s="619">
        <f t="shared" ref="B105:G105" si="5">+B107+B109</f>
        <v>24994796000</v>
      </c>
      <c r="C105" s="619">
        <f t="shared" si="5"/>
        <v>30586225000</v>
      </c>
      <c r="D105" s="619">
        <f t="shared" si="5"/>
        <v>24994796000</v>
      </c>
      <c r="E105" s="619">
        <f t="shared" si="5"/>
        <v>31834834634</v>
      </c>
      <c r="F105" s="619">
        <f t="shared" si="5"/>
        <v>24966569137</v>
      </c>
      <c r="G105" s="619">
        <f t="shared" si="5"/>
        <v>31912375968</v>
      </c>
      <c r="H105" s="620">
        <f>(C105-B105)/B105</f>
        <v>0.22370372616763906</v>
      </c>
      <c r="J105" s="201"/>
      <c r="K105" s="519"/>
      <c r="L105" s="519"/>
      <c r="M105" s="519"/>
      <c r="N105" s="519"/>
      <c r="O105" s="520"/>
    </row>
    <row r="106" spans="1:15" ht="15" customHeight="1">
      <c r="A106" s="608" t="s">
        <v>908</v>
      </c>
      <c r="B106" s="621">
        <v>0</v>
      </c>
      <c r="C106" s="621">
        <v>0</v>
      </c>
      <c r="D106" s="621">
        <v>0</v>
      </c>
      <c r="E106" s="621">
        <v>0</v>
      </c>
      <c r="F106" s="621">
        <v>0</v>
      </c>
      <c r="G106" s="625">
        <v>0</v>
      </c>
      <c r="H106" s="614">
        <v>0</v>
      </c>
      <c r="J106" s="200"/>
      <c r="K106" s="519"/>
      <c r="L106" s="519"/>
      <c r="M106" s="519"/>
      <c r="N106" s="519"/>
      <c r="O106" s="520"/>
    </row>
    <row r="107" spans="1:15" ht="21.75" customHeight="1">
      <c r="A107" s="608" t="s">
        <v>909</v>
      </c>
      <c r="B107" s="621">
        <f>174078000+93000</f>
        <v>174171000</v>
      </c>
      <c r="C107" s="621">
        <v>192965000</v>
      </c>
      <c r="D107" s="621">
        <v>174171000</v>
      </c>
      <c r="E107" s="621">
        <v>1441574634</v>
      </c>
      <c r="F107" s="621">
        <v>145944137</v>
      </c>
      <c r="G107" s="625">
        <v>1519115968</v>
      </c>
      <c r="H107" s="614">
        <f>(C107-B107)/B107</f>
        <v>0.10790544924241119</v>
      </c>
      <c r="J107" s="200"/>
      <c r="K107" s="519"/>
      <c r="L107" s="519"/>
      <c r="M107" s="519"/>
      <c r="N107" s="519"/>
      <c r="O107" s="520"/>
    </row>
    <row r="108" spans="1:15" ht="19.5" customHeight="1">
      <c r="A108" s="608" t="s">
        <v>910</v>
      </c>
      <c r="B108" s="621">
        <v>0</v>
      </c>
      <c r="C108" s="621">
        <v>0</v>
      </c>
      <c r="D108" s="621">
        <v>0</v>
      </c>
      <c r="E108" s="621">
        <v>0</v>
      </c>
      <c r="F108" s="621">
        <v>0</v>
      </c>
      <c r="G108" s="625" t="s">
        <v>924</v>
      </c>
      <c r="H108" s="614">
        <v>0</v>
      </c>
      <c r="J108" s="200"/>
      <c r="K108" s="519"/>
      <c r="L108" s="519"/>
      <c r="M108" s="519"/>
      <c r="N108" s="519"/>
      <c r="O108" s="520"/>
    </row>
    <row r="109" spans="1:15" ht="33" customHeight="1">
      <c r="A109" s="608" t="s">
        <v>911</v>
      </c>
      <c r="B109" s="621">
        <v>24820625000</v>
      </c>
      <c r="C109" s="621">
        <v>30393260000</v>
      </c>
      <c r="D109" s="621">
        <f>24820625000</f>
        <v>24820625000</v>
      </c>
      <c r="E109" s="621">
        <v>30393260000</v>
      </c>
      <c r="F109" s="621">
        <f>24820625000</f>
        <v>24820625000</v>
      </c>
      <c r="G109" s="625">
        <v>30393260000</v>
      </c>
      <c r="H109" s="614">
        <f>(C109-B109)/B109</f>
        <v>0.22451630448467755</v>
      </c>
      <c r="J109" s="200"/>
      <c r="K109" s="519"/>
      <c r="L109" s="519"/>
      <c r="M109" s="519"/>
      <c r="N109" s="519"/>
      <c r="O109" s="520"/>
    </row>
    <row r="110" spans="1:15" ht="20.25" customHeight="1">
      <c r="A110" s="607" t="s">
        <v>912</v>
      </c>
      <c r="B110" s="619">
        <f>+B112+B111+B113</f>
        <v>248570000</v>
      </c>
      <c r="C110" s="619">
        <f>+C112+C111+C113+C114</f>
        <v>26709000</v>
      </c>
      <c r="D110" s="619">
        <f>+D112+D111+D113</f>
        <v>1723421191</v>
      </c>
      <c r="E110" s="619">
        <f>+E112+E111+E113+E114</f>
        <v>2178701555</v>
      </c>
      <c r="F110" s="619">
        <f>+F112+F111+F113</f>
        <v>1811632018</v>
      </c>
      <c r="G110" s="619">
        <f>+G112+G111+G113</f>
        <v>999697296</v>
      </c>
      <c r="H110" s="620">
        <f>(C110-B110)/B110</f>
        <v>-0.89254938246771531</v>
      </c>
      <c r="J110" s="201"/>
      <c r="K110" s="519"/>
      <c r="L110" s="519"/>
      <c r="M110" s="519"/>
      <c r="N110" s="519"/>
      <c r="O110" s="520"/>
    </row>
    <row r="111" spans="1:15" ht="18" customHeight="1">
      <c r="A111" s="608" t="s">
        <v>913</v>
      </c>
      <c r="B111" s="623">
        <v>0</v>
      </c>
      <c r="C111" s="623">
        <v>0</v>
      </c>
      <c r="D111" s="624">
        <v>1474851191</v>
      </c>
      <c r="E111" s="624">
        <v>968684587</v>
      </c>
      <c r="F111" s="624">
        <v>1474851191</v>
      </c>
      <c r="G111" s="624">
        <v>968684587</v>
      </c>
      <c r="H111" s="614">
        <v>0</v>
      </c>
      <c r="J111" s="202"/>
      <c r="K111" s="519"/>
      <c r="L111" s="519"/>
      <c r="M111" s="519"/>
      <c r="N111" s="519"/>
      <c r="O111" s="520"/>
    </row>
    <row r="112" spans="1:15" ht="19.5" customHeight="1">
      <c r="A112" s="622" t="s">
        <v>914</v>
      </c>
      <c r="B112" s="623">
        <v>248570000</v>
      </c>
      <c r="C112" s="616"/>
      <c r="D112" s="623">
        <v>248570000</v>
      </c>
      <c r="E112" s="616"/>
      <c r="F112" s="623">
        <f>248570000+14564517</f>
        <v>263134517</v>
      </c>
      <c r="G112" s="626">
        <v>0</v>
      </c>
      <c r="H112" s="614">
        <f>(C112-B112)/B112</f>
        <v>-1</v>
      </c>
      <c r="J112" s="199"/>
      <c r="K112" s="519"/>
      <c r="L112" s="519"/>
      <c r="M112" s="519"/>
      <c r="N112" s="519"/>
      <c r="O112" s="520"/>
    </row>
    <row r="113" spans="1:22">
      <c r="A113" s="622" t="s">
        <v>915</v>
      </c>
      <c r="B113" s="623">
        <v>0</v>
      </c>
      <c r="C113" s="624">
        <v>11828000</v>
      </c>
      <c r="D113" s="623">
        <v>0</v>
      </c>
      <c r="E113" s="624">
        <v>11828000</v>
      </c>
      <c r="F113" s="623">
        <v>73646310</v>
      </c>
      <c r="G113" s="624">
        <v>31012709</v>
      </c>
      <c r="H113" s="614">
        <v>0</v>
      </c>
      <c r="J113" s="199"/>
      <c r="O113" s="57"/>
    </row>
    <row r="114" spans="1:22">
      <c r="A114" s="622" t="s">
        <v>916</v>
      </c>
      <c r="B114" s="623">
        <v>0</v>
      </c>
      <c r="C114" s="624">
        <v>14881000</v>
      </c>
      <c r="D114" s="623">
        <v>0</v>
      </c>
      <c r="E114" s="624">
        <v>1198188968</v>
      </c>
      <c r="F114" s="623">
        <v>0</v>
      </c>
      <c r="G114" s="624">
        <v>2205964722</v>
      </c>
      <c r="H114" s="614">
        <v>0</v>
      </c>
      <c r="J114" s="199"/>
      <c r="O114" s="57"/>
    </row>
    <row r="115" spans="1:22">
      <c r="A115" s="840" t="s">
        <v>925</v>
      </c>
      <c r="B115" s="841"/>
      <c r="C115" s="841"/>
      <c r="D115" s="841"/>
      <c r="E115" s="841"/>
      <c r="F115" s="841"/>
      <c r="G115" s="841"/>
      <c r="H115" s="841"/>
      <c r="I115" s="841"/>
      <c r="O115" s="57"/>
    </row>
    <row r="116" spans="1:22">
      <c r="A116" s="860" t="s">
        <v>918</v>
      </c>
      <c r="B116" s="861"/>
      <c r="C116" s="861"/>
      <c r="D116" s="861"/>
      <c r="E116" s="861"/>
      <c r="F116" s="861"/>
      <c r="G116" s="861"/>
      <c r="H116" s="861"/>
      <c r="I116" s="861"/>
      <c r="J116" s="861"/>
      <c r="K116" s="861"/>
      <c r="L116" s="861"/>
      <c r="M116" s="861"/>
      <c r="N116" s="861"/>
      <c r="O116" s="862"/>
    </row>
    <row r="117" spans="1:22">
      <c r="A117" s="165"/>
      <c r="B117" s="166"/>
      <c r="C117" s="166"/>
      <c r="D117" s="166"/>
      <c r="E117" s="166"/>
      <c r="F117" s="166"/>
      <c r="G117" s="166"/>
      <c r="H117" s="166"/>
      <c r="I117" s="170"/>
      <c r="O117" s="57"/>
    </row>
    <row r="118" spans="1:22" s="53" customFormat="1" ht="17.25">
      <c r="A118" s="118" t="s">
        <v>926</v>
      </c>
      <c r="B118" s="117"/>
      <c r="C118" s="117"/>
      <c r="D118" s="117"/>
      <c r="E118" s="117"/>
      <c r="F118" s="129"/>
      <c r="G118" s="129"/>
      <c r="H118" s="129"/>
      <c r="I118" s="129"/>
      <c r="J118" s="129"/>
      <c r="K118" s="129"/>
      <c r="L118" s="129"/>
      <c r="M118" s="129"/>
      <c r="N118" s="109"/>
      <c r="O118" s="127"/>
      <c r="P118" s="109"/>
      <c r="Q118" s="109"/>
      <c r="R118" s="109"/>
      <c r="S118" s="109"/>
      <c r="T118" s="109"/>
      <c r="U118" s="109"/>
      <c r="V118" s="109"/>
    </row>
    <row r="119" spans="1:22" s="53" customFormat="1" ht="17.25">
      <c r="A119" s="134"/>
      <c r="B119" s="129"/>
      <c r="C119" s="129"/>
      <c r="D119" s="129"/>
      <c r="E119" s="129"/>
      <c r="F119" s="129"/>
      <c r="G119" s="129"/>
      <c r="H119" s="129"/>
      <c r="I119" s="129"/>
      <c r="J119" s="129"/>
      <c r="K119" s="129"/>
      <c r="L119" s="129"/>
      <c r="M119" s="129"/>
      <c r="N119" s="109"/>
      <c r="O119" s="127"/>
      <c r="P119" s="109"/>
      <c r="Q119" s="109"/>
      <c r="R119" s="109"/>
      <c r="S119" s="109"/>
      <c r="T119" s="109"/>
      <c r="U119" s="109"/>
      <c r="V119" s="109"/>
    </row>
    <row r="120" spans="1:22" s="53" customFormat="1" ht="34.5">
      <c r="A120" s="627" t="s">
        <v>869</v>
      </c>
      <c r="B120" s="628" t="s">
        <v>927</v>
      </c>
      <c r="C120" s="628" t="s">
        <v>928</v>
      </c>
      <c r="D120" s="628" t="s">
        <v>929</v>
      </c>
      <c r="E120" s="628" t="s">
        <v>930</v>
      </c>
      <c r="F120" s="628" t="s">
        <v>931</v>
      </c>
      <c r="G120" s="628" t="s">
        <v>932</v>
      </c>
      <c r="H120" s="628" t="s">
        <v>931</v>
      </c>
      <c r="I120" s="628" t="s">
        <v>932</v>
      </c>
      <c r="J120" s="628" t="s">
        <v>933</v>
      </c>
      <c r="K120" s="628" t="s">
        <v>934</v>
      </c>
      <c r="L120" s="109"/>
      <c r="M120" s="109"/>
      <c r="N120" s="109"/>
      <c r="O120" s="109"/>
      <c r="P120" s="109"/>
      <c r="Q120" s="109"/>
      <c r="R120" s="109"/>
      <c r="S120" s="109"/>
      <c r="T120" s="109"/>
      <c r="U120" s="109"/>
      <c r="V120" s="109"/>
    </row>
    <row r="121" spans="1:22" s="53" customFormat="1" ht="17.25">
      <c r="A121" s="629" t="s">
        <v>935</v>
      </c>
      <c r="B121" s="195" t="s">
        <v>846</v>
      </c>
      <c r="C121" s="195" t="s">
        <v>846</v>
      </c>
      <c r="D121" s="195" t="s">
        <v>846</v>
      </c>
      <c r="E121" s="195" t="s">
        <v>846</v>
      </c>
      <c r="F121" s="195" t="s">
        <v>846</v>
      </c>
      <c r="G121" s="195" t="s">
        <v>846</v>
      </c>
      <c r="H121" s="195" t="s">
        <v>846</v>
      </c>
      <c r="I121" s="195" t="s">
        <v>846</v>
      </c>
      <c r="J121" s="195" t="s">
        <v>846</v>
      </c>
      <c r="K121" s="195" t="s">
        <v>846</v>
      </c>
      <c r="L121" s="109"/>
      <c r="M121" s="109"/>
      <c r="N121" s="109"/>
      <c r="O121" s="109"/>
      <c r="P121" s="109"/>
      <c r="Q121" s="109"/>
      <c r="R121" s="109"/>
      <c r="S121" s="109"/>
      <c r="T121" s="109"/>
      <c r="U121" s="109"/>
      <c r="V121" s="109"/>
    </row>
    <row r="122" spans="1:22">
      <c r="A122" s="864" t="s">
        <v>936</v>
      </c>
      <c r="B122" s="865"/>
      <c r="C122" s="865"/>
      <c r="D122" s="865"/>
      <c r="E122" s="865"/>
      <c r="F122" s="865"/>
      <c r="G122" s="865"/>
      <c r="H122" s="865"/>
      <c r="I122" s="865"/>
      <c r="J122" s="865"/>
      <c r="K122" s="865"/>
      <c r="L122" s="865"/>
      <c r="M122" s="865"/>
      <c r="O122" s="57"/>
    </row>
    <row r="123" spans="1:22" ht="21" customHeight="1">
      <c r="A123" s="65" t="s">
        <v>937</v>
      </c>
      <c r="O123" s="57"/>
    </row>
    <row r="124" spans="1:22" ht="29.25" customHeight="1">
      <c r="A124" s="128" t="s">
        <v>938</v>
      </c>
      <c r="O124" s="57"/>
    </row>
    <row r="125" spans="1:22" s="53" customFormat="1" ht="17.25">
      <c r="A125" s="128"/>
      <c r="B125" s="109"/>
      <c r="C125" s="109"/>
      <c r="D125" s="109"/>
      <c r="E125" s="109"/>
      <c r="F125" s="109"/>
      <c r="G125" s="109"/>
      <c r="H125" s="109"/>
      <c r="I125" s="109"/>
      <c r="J125" s="109"/>
      <c r="K125" s="109"/>
      <c r="L125" s="109"/>
      <c r="M125" s="109"/>
      <c r="N125" s="109"/>
      <c r="O125" s="127"/>
      <c r="P125" s="109"/>
      <c r="Q125" s="109"/>
      <c r="R125" s="109"/>
      <c r="S125" s="109"/>
      <c r="T125" s="109"/>
      <c r="U125" s="109"/>
      <c r="V125" s="109"/>
    </row>
    <row r="126" spans="1:22" s="53" customFormat="1" ht="17.25">
      <c r="A126" s="118" t="s">
        <v>939</v>
      </c>
      <c r="B126" s="117"/>
      <c r="C126" s="117"/>
      <c r="D126" s="117"/>
      <c r="E126" s="117"/>
      <c r="F126" s="117"/>
      <c r="G126" s="117"/>
      <c r="H126" s="117"/>
      <c r="I126" s="117"/>
      <c r="J126" s="109"/>
      <c r="K126" s="109"/>
      <c r="L126" s="109"/>
      <c r="M126" s="109"/>
      <c r="N126" s="109"/>
      <c r="O126" s="127"/>
      <c r="P126" s="109"/>
      <c r="Q126" s="109"/>
      <c r="R126" s="109"/>
      <c r="S126" s="109"/>
      <c r="T126" s="109"/>
      <c r="U126" s="109"/>
      <c r="V126" s="109"/>
    </row>
    <row r="127" spans="1:22" s="53" customFormat="1" ht="15.75" customHeight="1">
      <c r="A127" s="866" t="s">
        <v>940</v>
      </c>
      <c r="B127" s="866"/>
      <c r="C127" s="866"/>
      <c r="D127" s="866"/>
      <c r="E127" s="866"/>
      <c r="F127" s="866"/>
      <c r="G127" s="109"/>
      <c r="H127" s="109"/>
      <c r="I127" s="109"/>
      <c r="J127" s="109"/>
      <c r="K127" s="109"/>
      <c r="L127" s="109"/>
      <c r="M127" s="109"/>
      <c r="N127" s="109"/>
      <c r="O127" s="127"/>
      <c r="P127" s="109"/>
      <c r="Q127" s="109"/>
      <c r="R127" s="109"/>
      <c r="S127" s="109"/>
      <c r="T127" s="109"/>
      <c r="U127" s="109"/>
      <c r="V127" s="109"/>
    </row>
    <row r="128" spans="1:22" s="53" customFormat="1" ht="34.5">
      <c r="A128" s="171" t="s">
        <v>869</v>
      </c>
      <c r="B128" s="524">
        <v>2020</v>
      </c>
      <c r="C128" s="524">
        <v>2021</v>
      </c>
      <c r="D128" s="524" t="s">
        <v>941</v>
      </c>
      <c r="E128" s="524" t="s">
        <v>942</v>
      </c>
      <c r="F128" s="524" t="s">
        <v>943</v>
      </c>
      <c r="G128" s="167"/>
      <c r="H128" s="167"/>
      <c r="I128" s="109"/>
      <c r="J128" s="109"/>
      <c r="K128" s="109"/>
      <c r="L128" s="132"/>
      <c r="M128" s="109"/>
      <c r="N128" s="127"/>
      <c r="O128" s="109"/>
      <c r="P128" s="109"/>
      <c r="Q128" s="109"/>
      <c r="R128" s="109"/>
      <c r="S128" s="109"/>
      <c r="T128" s="109"/>
      <c r="U128" s="109"/>
      <c r="V128" s="109"/>
    </row>
    <row r="129" spans="1:22" s="53" customFormat="1" ht="17.25">
      <c r="A129" s="607" t="s">
        <v>944</v>
      </c>
      <c r="B129" s="630">
        <f>+B130+B131+B132</f>
        <v>45860863956</v>
      </c>
      <c r="C129" s="630">
        <f>+C130+C131+C132</f>
        <v>41221783855</v>
      </c>
      <c r="D129" s="631">
        <v>45860863956</v>
      </c>
      <c r="E129" s="630">
        <f>+E130+E131+E132</f>
        <v>41221783855</v>
      </c>
      <c r="F129" s="620">
        <f>(C129-B129)/B129</f>
        <v>-0.10115553220826462</v>
      </c>
      <c r="G129" s="169"/>
      <c r="H129" s="169"/>
      <c r="I129" s="196"/>
      <c r="J129" s="109"/>
      <c r="K129" s="109"/>
      <c r="L129" s="109"/>
      <c r="M129" s="109"/>
      <c r="N129" s="127"/>
      <c r="O129" s="109"/>
      <c r="P129" s="109"/>
      <c r="Q129" s="109"/>
      <c r="R129" s="109"/>
      <c r="S129" s="109"/>
      <c r="T129" s="109"/>
      <c r="U129" s="109"/>
      <c r="V129" s="109"/>
    </row>
    <row r="130" spans="1:22">
      <c r="A130" s="608" t="s">
        <v>891</v>
      </c>
      <c r="B130" s="615">
        <v>2077679242</v>
      </c>
      <c r="C130" s="615">
        <v>2203330092</v>
      </c>
      <c r="D130" s="621">
        <v>2077679242</v>
      </c>
      <c r="E130" s="615">
        <v>2203330092</v>
      </c>
      <c r="F130" s="614">
        <f>(C130-B130)/C130</f>
        <v>5.7027701140297413E-2</v>
      </c>
      <c r="G130" s="170"/>
      <c r="H130" s="170"/>
      <c r="I130" s="64"/>
      <c r="N130" s="57"/>
    </row>
    <row r="131" spans="1:22">
      <c r="A131" s="608" t="s">
        <v>945</v>
      </c>
      <c r="B131" s="615">
        <v>25382524029</v>
      </c>
      <c r="C131" s="615">
        <v>22343835796</v>
      </c>
      <c r="D131" s="621">
        <v>25382524029</v>
      </c>
      <c r="E131" s="615">
        <v>22343835796</v>
      </c>
      <c r="F131" s="614">
        <f>(C131-B131)/C131</f>
        <v>-0.13599671339976402</v>
      </c>
      <c r="G131" s="170"/>
      <c r="H131" s="170"/>
      <c r="N131" s="57"/>
    </row>
    <row r="132" spans="1:22">
      <c r="A132" s="608" t="s">
        <v>946</v>
      </c>
      <c r="B132" s="615">
        <v>18400660685</v>
      </c>
      <c r="C132" s="615">
        <v>16674617967</v>
      </c>
      <c r="D132" s="621">
        <v>18400660685</v>
      </c>
      <c r="E132" s="615">
        <v>16674617967</v>
      </c>
      <c r="F132" s="614">
        <f>(C132-B132)/C132</f>
        <v>-0.10351317921741506</v>
      </c>
      <c r="G132" s="170"/>
      <c r="H132" s="170"/>
      <c r="N132" s="57"/>
    </row>
    <row r="133" spans="1:22">
      <c r="A133" s="840" t="s">
        <v>917</v>
      </c>
      <c r="B133" s="841"/>
      <c r="C133" s="841"/>
      <c r="D133" s="841"/>
      <c r="E133" s="841"/>
      <c r="F133" s="841"/>
      <c r="G133" s="841"/>
      <c r="H133" s="841"/>
      <c r="I133" s="841"/>
      <c r="O133" s="57"/>
    </row>
    <row r="134" spans="1:22" ht="18.75" customHeight="1">
      <c r="A134" s="860" t="s">
        <v>947</v>
      </c>
      <c r="B134" s="861"/>
      <c r="C134" s="861"/>
      <c r="D134" s="861"/>
      <c r="E134" s="861"/>
      <c r="F134" s="861"/>
      <c r="G134" s="861"/>
      <c r="H134" s="861"/>
      <c r="I134" s="861"/>
      <c r="J134" s="861"/>
      <c r="K134" s="861"/>
      <c r="L134" s="861"/>
      <c r="M134" s="861"/>
      <c r="N134" s="861"/>
      <c r="O134" s="862"/>
      <c r="P134" s="56"/>
      <c r="Q134" s="56"/>
    </row>
    <row r="135" spans="1:22" ht="18.75" customHeight="1">
      <c r="A135" s="866" t="s">
        <v>940</v>
      </c>
      <c r="B135" s="866"/>
      <c r="C135" s="866"/>
      <c r="D135" s="866"/>
      <c r="E135" s="866"/>
      <c r="F135" s="866"/>
      <c r="G135" s="109"/>
      <c r="H135" s="109"/>
      <c r="I135" s="109"/>
      <c r="J135" s="109"/>
      <c r="K135" s="109"/>
      <c r="L135" s="109"/>
      <c r="M135" s="109"/>
      <c r="N135" s="109"/>
      <c r="O135" s="127"/>
      <c r="P135" s="56"/>
      <c r="Q135" s="56"/>
    </row>
    <row r="136" spans="1:22" ht="27.75" customHeight="1">
      <c r="A136" s="171" t="s">
        <v>869</v>
      </c>
      <c r="B136" s="524">
        <v>2022</v>
      </c>
      <c r="C136" s="524">
        <v>2023</v>
      </c>
      <c r="D136" s="524" t="s">
        <v>948</v>
      </c>
      <c r="E136" s="524" t="s">
        <v>949</v>
      </c>
      <c r="F136" s="524" t="s">
        <v>950</v>
      </c>
      <c r="G136" s="167"/>
      <c r="H136" s="167"/>
      <c r="I136" s="109"/>
      <c r="J136" s="109"/>
      <c r="K136" s="109"/>
      <c r="L136" s="132"/>
      <c r="M136" s="109"/>
      <c r="N136" s="127"/>
      <c r="O136" s="109"/>
      <c r="P136" s="56"/>
      <c r="Q136" s="56"/>
    </row>
    <row r="137" spans="1:22" ht="18.75" customHeight="1">
      <c r="A137" s="607" t="s">
        <v>944</v>
      </c>
      <c r="B137" s="630">
        <f>+B138+B139+B140</f>
        <v>40681766221</v>
      </c>
      <c r="C137" s="630">
        <f>+C138+C139+C140</f>
        <v>53585958918</v>
      </c>
      <c r="D137" s="632">
        <v>40681766221</v>
      </c>
      <c r="E137" s="630">
        <f>+E138+E139+E140</f>
        <v>53585958918</v>
      </c>
      <c r="F137" s="620">
        <f>(C137-B137)/B137</f>
        <v>0.31719843791685803</v>
      </c>
      <c r="G137" s="169"/>
      <c r="H137" s="197"/>
      <c r="I137" s="196"/>
      <c r="J137" s="196"/>
      <c r="K137" s="109"/>
      <c r="L137" s="109"/>
      <c r="M137" s="109"/>
      <c r="N137" s="127"/>
      <c r="O137" s="109"/>
      <c r="P137" s="56"/>
      <c r="Q137" s="56"/>
    </row>
    <row r="138" spans="1:22" ht="18.75" customHeight="1">
      <c r="A138" s="608" t="s">
        <v>891</v>
      </c>
      <c r="B138" s="621">
        <v>2292232163</v>
      </c>
      <c r="C138" s="625">
        <v>2478311696</v>
      </c>
      <c r="D138" s="621">
        <v>2292232163</v>
      </c>
      <c r="E138" s="625">
        <v>2478311696</v>
      </c>
      <c r="F138" s="614">
        <f>(C138-B138)/C138</f>
        <v>7.508318396767151E-2</v>
      </c>
      <c r="G138" s="170"/>
      <c r="H138" s="198"/>
      <c r="I138" s="64"/>
      <c r="N138" s="57"/>
      <c r="P138" s="56"/>
      <c r="Q138" s="56"/>
    </row>
    <row r="139" spans="1:22" ht="18.75" customHeight="1">
      <c r="A139" s="608" t="s">
        <v>945</v>
      </c>
      <c r="B139" s="621">
        <v>14092619210</v>
      </c>
      <c r="C139" s="625">
        <f>717923725+18871408352</f>
        <v>19589332077</v>
      </c>
      <c r="D139" s="621">
        <v>14092619210</v>
      </c>
      <c r="E139" s="625">
        <f>717923725+18871408352</f>
        <v>19589332077</v>
      </c>
      <c r="F139" s="614">
        <f>(C139-B139)/C139</f>
        <v>0.28059725800726698</v>
      </c>
      <c r="G139" s="170"/>
      <c r="H139" s="170"/>
      <c r="I139" s="64"/>
      <c r="N139" s="57"/>
      <c r="P139" s="56"/>
      <c r="Q139" s="56"/>
    </row>
    <row r="140" spans="1:22" ht="18.75" customHeight="1">
      <c r="A140" s="608" t="s">
        <v>946</v>
      </c>
      <c r="B140" s="621">
        <v>24296914848</v>
      </c>
      <c r="C140" s="625">
        <v>31518315145</v>
      </c>
      <c r="D140" s="621">
        <v>24296914848</v>
      </c>
      <c r="E140" s="625">
        <v>31518315145</v>
      </c>
      <c r="F140" s="614">
        <f>(C140-B140)/C140</f>
        <v>0.229117586513681</v>
      </c>
      <c r="G140" s="170"/>
      <c r="H140" s="170"/>
      <c r="N140" s="57"/>
      <c r="P140" s="56"/>
      <c r="Q140" s="56"/>
    </row>
    <row r="141" spans="1:22" ht="14.25" customHeight="1">
      <c r="A141" s="840" t="s">
        <v>925</v>
      </c>
      <c r="B141" s="841"/>
      <c r="C141" s="841"/>
      <c r="D141" s="841"/>
      <c r="E141" s="841"/>
      <c r="F141" s="841"/>
      <c r="G141" s="841"/>
      <c r="H141" s="841"/>
      <c r="I141" s="841"/>
      <c r="O141" s="57"/>
      <c r="P141" s="56"/>
      <c r="Q141" s="56"/>
    </row>
    <row r="142" spans="1:22">
      <c r="A142" s="860" t="s">
        <v>947</v>
      </c>
      <c r="B142" s="861"/>
      <c r="C142" s="861"/>
      <c r="D142" s="861"/>
      <c r="E142" s="861"/>
      <c r="F142" s="861"/>
      <c r="G142" s="861"/>
      <c r="H142" s="861"/>
      <c r="I142" s="861"/>
      <c r="J142" s="861"/>
      <c r="K142" s="861"/>
      <c r="L142" s="861"/>
      <c r="M142" s="861"/>
      <c r="N142" s="861"/>
      <c r="O142" s="862"/>
    </row>
    <row r="143" spans="1:22">
      <c r="A143" s="518"/>
      <c r="B143" s="519"/>
      <c r="C143" s="519"/>
      <c r="D143" s="519"/>
      <c r="E143" s="519"/>
      <c r="F143" s="519"/>
      <c r="G143" s="519"/>
      <c r="H143" s="519"/>
      <c r="I143" s="519"/>
      <c r="J143" s="519"/>
      <c r="K143" s="519"/>
      <c r="L143" s="519"/>
      <c r="M143" s="519"/>
      <c r="N143" s="519"/>
      <c r="O143" s="520"/>
    </row>
    <row r="144" spans="1:22" s="53" customFormat="1" ht="16.5" customHeight="1">
      <c r="A144" s="854" t="s">
        <v>951</v>
      </c>
      <c r="B144" s="855"/>
      <c r="C144" s="855"/>
      <c r="D144" s="117"/>
      <c r="E144" s="117"/>
      <c r="F144" s="117"/>
      <c r="G144" s="117"/>
      <c r="H144" s="117"/>
      <c r="I144" s="117"/>
      <c r="J144" s="117"/>
      <c r="K144" s="117"/>
      <c r="L144" s="117"/>
      <c r="M144" s="117"/>
      <c r="N144" s="109"/>
      <c r="O144" s="127"/>
      <c r="P144" s="109"/>
      <c r="Q144" s="109"/>
      <c r="R144" s="109"/>
      <c r="S144" s="109"/>
      <c r="T144" s="109"/>
      <c r="U144" s="109"/>
      <c r="V144" s="109"/>
    </row>
    <row r="145" spans="1:22" s="53" customFormat="1" ht="16.5" customHeight="1">
      <c r="A145" s="122"/>
      <c r="B145" s="123"/>
      <c r="C145" s="123"/>
      <c r="D145" s="117"/>
      <c r="E145" s="117"/>
      <c r="F145" s="117"/>
      <c r="G145" s="117"/>
      <c r="H145" s="117"/>
      <c r="I145" s="117"/>
      <c r="J145" s="117"/>
      <c r="K145" s="117"/>
      <c r="L145" s="117"/>
      <c r="M145" s="117"/>
      <c r="N145" s="109"/>
      <c r="O145" s="127"/>
      <c r="P145" s="109"/>
      <c r="Q145" s="109"/>
      <c r="R145" s="109"/>
      <c r="S145" s="109"/>
      <c r="T145" s="109"/>
      <c r="U145" s="109"/>
      <c r="V145" s="109"/>
    </row>
    <row r="146" spans="1:22" s="53" customFormat="1" ht="51.75">
      <c r="A146" s="589" t="s">
        <v>869</v>
      </c>
      <c r="B146" s="590" t="s">
        <v>927</v>
      </c>
      <c r="C146" s="590" t="s">
        <v>929</v>
      </c>
      <c r="D146" s="590" t="s">
        <v>931</v>
      </c>
      <c r="E146" s="590" t="s">
        <v>931</v>
      </c>
      <c r="F146" s="590" t="s">
        <v>952</v>
      </c>
      <c r="G146" s="590" t="s">
        <v>953</v>
      </c>
      <c r="H146" s="590" t="s">
        <v>954</v>
      </c>
      <c r="I146" s="590" t="s">
        <v>955</v>
      </c>
      <c r="J146" s="590" t="s">
        <v>956</v>
      </c>
      <c r="K146" s="590" t="s">
        <v>957</v>
      </c>
      <c r="L146" s="109"/>
      <c r="M146" s="109"/>
      <c r="N146" s="109"/>
      <c r="O146" s="127"/>
      <c r="P146" s="109"/>
      <c r="Q146" s="109"/>
      <c r="R146" s="109"/>
      <c r="S146" s="109"/>
      <c r="T146" s="109"/>
      <c r="U146" s="109"/>
      <c r="V146" s="109"/>
    </row>
    <row r="147" spans="1:22" s="53" customFormat="1" ht="17.25">
      <c r="A147" s="607" t="s">
        <v>958</v>
      </c>
      <c r="B147" s="195" t="s">
        <v>846</v>
      </c>
      <c r="C147" s="195" t="s">
        <v>846</v>
      </c>
      <c r="D147" s="195" t="s">
        <v>846</v>
      </c>
      <c r="E147" s="195" t="s">
        <v>846</v>
      </c>
      <c r="F147" s="195" t="s">
        <v>846</v>
      </c>
      <c r="G147" s="195" t="s">
        <v>846</v>
      </c>
      <c r="H147" s="195" t="s">
        <v>846</v>
      </c>
      <c r="I147" s="195" t="s">
        <v>846</v>
      </c>
      <c r="J147" s="633" t="e">
        <f>B147+C147+D147+E147/F147+G147+H147+I147</f>
        <v>#VALUE!</v>
      </c>
      <c r="K147" s="634" t="e">
        <f>(F147+G147+H147+I147-B147+C147+D147+E147)/B147+C147+D147+E147</f>
        <v>#VALUE!</v>
      </c>
      <c r="L147" s="109"/>
      <c r="M147" s="109"/>
      <c r="N147" s="109"/>
      <c r="O147" s="127"/>
      <c r="P147" s="109"/>
      <c r="Q147" s="109"/>
      <c r="R147" s="109"/>
      <c r="S147" s="109"/>
      <c r="T147" s="109"/>
      <c r="U147" s="109"/>
      <c r="V147" s="109"/>
    </row>
    <row r="148" spans="1:22" ht="17.25">
      <c r="A148" s="608" t="s">
        <v>959</v>
      </c>
      <c r="B148" s="195" t="s">
        <v>846</v>
      </c>
      <c r="C148" s="195" t="s">
        <v>846</v>
      </c>
      <c r="D148" s="195" t="s">
        <v>846</v>
      </c>
      <c r="E148" s="195" t="s">
        <v>846</v>
      </c>
      <c r="F148" s="195" t="s">
        <v>846</v>
      </c>
      <c r="G148" s="195" t="s">
        <v>846</v>
      </c>
      <c r="H148" s="195" t="s">
        <v>846</v>
      </c>
      <c r="I148" s="195" t="s">
        <v>846</v>
      </c>
      <c r="J148" s="633" t="e">
        <f t="shared" ref="J148:J156" si="6">B148+C148+D148+E148/F148+G148+H148+I148</f>
        <v>#VALUE!</v>
      </c>
      <c r="K148" s="634" t="e">
        <f t="shared" ref="K148:K156" si="7">(F148+G148+H148+I148-B148+C148+D148+E148)/B148+C148+D148+E148</f>
        <v>#VALUE!</v>
      </c>
      <c r="O148" s="57"/>
    </row>
    <row r="149" spans="1:22" ht="17.25">
      <c r="A149" s="635" t="s">
        <v>960</v>
      </c>
      <c r="B149" s="195" t="s">
        <v>846</v>
      </c>
      <c r="C149" s="195" t="s">
        <v>846</v>
      </c>
      <c r="D149" s="195" t="s">
        <v>846</v>
      </c>
      <c r="E149" s="195" t="s">
        <v>846</v>
      </c>
      <c r="F149" s="195" t="s">
        <v>846</v>
      </c>
      <c r="G149" s="195" t="s">
        <v>846</v>
      </c>
      <c r="H149" s="195" t="s">
        <v>846</v>
      </c>
      <c r="I149" s="195" t="s">
        <v>846</v>
      </c>
      <c r="J149" s="633" t="e">
        <f t="shared" si="6"/>
        <v>#VALUE!</v>
      </c>
      <c r="K149" s="634" t="e">
        <f t="shared" si="7"/>
        <v>#VALUE!</v>
      </c>
      <c r="O149" s="57"/>
    </row>
    <row r="150" spans="1:22" ht="17.25">
      <c r="A150" s="635" t="s">
        <v>961</v>
      </c>
      <c r="B150" s="195" t="s">
        <v>846</v>
      </c>
      <c r="C150" s="195" t="s">
        <v>846</v>
      </c>
      <c r="D150" s="195" t="s">
        <v>846</v>
      </c>
      <c r="E150" s="195" t="s">
        <v>846</v>
      </c>
      <c r="F150" s="195" t="s">
        <v>846</v>
      </c>
      <c r="G150" s="195" t="s">
        <v>846</v>
      </c>
      <c r="H150" s="195" t="s">
        <v>846</v>
      </c>
      <c r="I150" s="195" t="s">
        <v>846</v>
      </c>
      <c r="J150" s="633" t="e">
        <f t="shared" si="6"/>
        <v>#VALUE!</v>
      </c>
      <c r="K150" s="634" t="e">
        <f t="shared" si="7"/>
        <v>#VALUE!</v>
      </c>
      <c r="O150" s="57"/>
    </row>
    <row r="151" spans="1:22" ht="17.25">
      <c r="A151" s="635" t="s">
        <v>962</v>
      </c>
      <c r="B151" s="195" t="s">
        <v>846</v>
      </c>
      <c r="C151" s="195" t="s">
        <v>846</v>
      </c>
      <c r="D151" s="195" t="s">
        <v>846</v>
      </c>
      <c r="E151" s="195" t="s">
        <v>846</v>
      </c>
      <c r="F151" s="195" t="s">
        <v>846</v>
      </c>
      <c r="G151" s="195" t="s">
        <v>846</v>
      </c>
      <c r="H151" s="195" t="s">
        <v>846</v>
      </c>
      <c r="I151" s="195" t="s">
        <v>846</v>
      </c>
      <c r="J151" s="633" t="e">
        <f t="shared" si="6"/>
        <v>#VALUE!</v>
      </c>
      <c r="K151" s="634" t="e">
        <f t="shared" si="7"/>
        <v>#VALUE!</v>
      </c>
      <c r="O151" s="57"/>
    </row>
    <row r="152" spans="1:22" ht="17.25">
      <c r="A152" s="635" t="s">
        <v>963</v>
      </c>
      <c r="B152" s="195" t="s">
        <v>846</v>
      </c>
      <c r="C152" s="195" t="s">
        <v>846</v>
      </c>
      <c r="D152" s="195" t="s">
        <v>846</v>
      </c>
      <c r="E152" s="195" t="s">
        <v>846</v>
      </c>
      <c r="F152" s="195" t="s">
        <v>846</v>
      </c>
      <c r="G152" s="195" t="s">
        <v>846</v>
      </c>
      <c r="H152" s="195" t="s">
        <v>846</v>
      </c>
      <c r="I152" s="195" t="s">
        <v>846</v>
      </c>
      <c r="J152" s="633" t="e">
        <f t="shared" si="6"/>
        <v>#VALUE!</v>
      </c>
      <c r="K152" s="634" t="e">
        <f t="shared" si="7"/>
        <v>#VALUE!</v>
      </c>
      <c r="O152" s="57"/>
    </row>
    <row r="153" spans="1:22" ht="17.25">
      <c r="A153" s="635" t="s">
        <v>964</v>
      </c>
      <c r="B153" s="195" t="s">
        <v>846</v>
      </c>
      <c r="C153" s="195" t="s">
        <v>846</v>
      </c>
      <c r="D153" s="195" t="s">
        <v>846</v>
      </c>
      <c r="E153" s="195" t="s">
        <v>846</v>
      </c>
      <c r="F153" s="195" t="s">
        <v>846</v>
      </c>
      <c r="G153" s="195" t="s">
        <v>846</v>
      </c>
      <c r="H153" s="195" t="s">
        <v>846</v>
      </c>
      <c r="I153" s="195" t="s">
        <v>846</v>
      </c>
      <c r="J153" s="633" t="e">
        <f t="shared" si="6"/>
        <v>#VALUE!</v>
      </c>
      <c r="K153" s="634" t="e">
        <f t="shared" si="7"/>
        <v>#VALUE!</v>
      </c>
      <c r="O153" s="57"/>
    </row>
    <row r="154" spans="1:22" ht="17.25">
      <c r="A154" s="635" t="s">
        <v>965</v>
      </c>
      <c r="B154" s="195" t="s">
        <v>846</v>
      </c>
      <c r="C154" s="195" t="s">
        <v>846</v>
      </c>
      <c r="D154" s="195" t="s">
        <v>846</v>
      </c>
      <c r="E154" s="195" t="s">
        <v>846</v>
      </c>
      <c r="F154" s="195" t="s">
        <v>846</v>
      </c>
      <c r="G154" s="195" t="s">
        <v>846</v>
      </c>
      <c r="H154" s="195" t="s">
        <v>846</v>
      </c>
      <c r="I154" s="195" t="s">
        <v>846</v>
      </c>
      <c r="J154" s="633" t="e">
        <f t="shared" si="6"/>
        <v>#VALUE!</v>
      </c>
      <c r="K154" s="634" t="e">
        <f t="shared" si="7"/>
        <v>#VALUE!</v>
      </c>
      <c r="O154" s="57"/>
    </row>
    <row r="155" spans="1:22" ht="17.25">
      <c r="A155" s="608" t="s">
        <v>966</v>
      </c>
      <c r="B155" s="195" t="s">
        <v>846</v>
      </c>
      <c r="C155" s="195" t="s">
        <v>846</v>
      </c>
      <c r="D155" s="195" t="s">
        <v>846</v>
      </c>
      <c r="E155" s="195" t="s">
        <v>846</v>
      </c>
      <c r="F155" s="195" t="s">
        <v>846</v>
      </c>
      <c r="G155" s="195" t="s">
        <v>846</v>
      </c>
      <c r="H155" s="195" t="s">
        <v>846</v>
      </c>
      <c r="I155" s="195" t="s">
        <v>846</v>
      </c>
      <c r="J155" s="633" t="e">
        <f t="shared" si="6"/>
        <v>#VALUE!</v>
      </c>
      <c r="K155" s="634" t="e">
        <f t="shared" si="7"/>
        <v>#VALUE!</v>
      </c>
      <c r="O155" s="57"/>
    </row>
    <row r="156" spans="1:22" ht="17.25">
      <c r="A156" s="608" t="s">
        <v>967</v>
      </c>
      <c r="B156" s="195" t="s">
        <v>846</v>
      </c>
      <c r="C156" s="195" t="s">
        <v>846</v>
      </c>
      <c r="D156" s="195" t="s">
        <v>846</v>
      </c>
      <c r="E156" s="195" t="s">
        <v>846</v>
      </c>
      <c r="F156" s="195" t="s">
        <v>846</v>
      </c>
      <c r="G156" s="195" t="s">
        <v>846</v>
      </c>
      <c r="H156" s="195" t="s">
        <v>846</v>
      </c>
      <c r="I156" s="195" t="s">
        <v>846</v>
      </c>
      <c r="J156" s="633" t="e">
        <f t="shared" si="6"/>
        <v>#VALUE!</v>
      </c>
      <c r="K156" s="634" t="e">
        <f t="shared" si="7"/>
        <v>#VALUE!</v>
      </c>
      <c r="O156" s="57"/>
    </row>
    <row r="157" spans="1:22">
      <c r="A157" s="840" t="s">
        <v>968</v>
      </c>
      <c r="B157" s="841"/>
      <c r="C157" s="841"/>
      <c r="D157" s="841"/>
      <c r="E157" s="841"/>
      <c r="F157" s="841"/>
      <c r="G157" s="841"/>
      <c r="H157" s="841"/>
      <c r="I157" s="841"/>
      <c r="J157" s="841"/>
      <c r="K157" s="841"/>
      <c r="L157" s="841"/>
      <c r="M157" s="841"/>
      <c r="O157" s="57"/>
    </row>
    <row r="158" spans="1:22" ht="21.75" customHeight="1">
      <c r="A158" s="826" t="s">
        <v>969</v>
      </c>
      <c r="B158" s="827"/>
      <c r="C158" s="827"/>
      <c r="D158" s="827"/>
      <c r="E158" s="827"/>
      <c r="F158" s="827"/>
      <c r="G158" s="827"/>
      <c r="H158" s="827"/>
      <c r="I158" s="827"/>
      <c r="J158" s="827"/>
      <c r="K158" s="827"/>
      <c r="L158" s="827"/>
      <c r="M158" s="827"/>
      <c r="N158" s="827"/>
      <c r="O158" s="828"/>
      <c r="P158" s="60"/>
      <c r="Q158" s="60"/>
    </row>
    <row r="159" spans="1:22" s="53" customFormat="1" ht="17.25">
      <c r="A159" s="844" t="s">
        <v>970</v>
      </c>
      <c r="B159" s="845"/>
      <c r="C159" s="845"/>
      <c r="D159" s="845"/>
      <c r="E159" s="845"/>
      <c r="F159" s="845"/>
      <c r="G159" s="845"/>
      <c r="H159" s="164"/>
      <c r="I159" s="135"/>
      <c r="J159" s="135"/>
      <c r="K159" s="109"/>
      <c r="L159" s="109"/>
      <c r="M159" s="109"/>
      <c r="N159" s="109"/>
      <c r="O159" s="127"/>
      <c r="P159" s="109"/>
      <c r="Q159" s="109"/>
      <c r="R159" s="109"/>
      <c r="S159" s="109"/>
      <c r="T159" s="109"/>
      <c r="U159" s="109"/>
      <c r="V159" s="109"/>
    </row>
    <row r="160" spans="1:22" s="53" customFormat="1" ht="17.25">
      <c r="A160" s="858"/>
      <c r="B160" s="859"/>
      <c r="C160" s="859"/>
      <c r="D160" s="859"/>
      <c r="E160" s="859"/>
      <c r="F160" s="859"/>
      <c r="G160" s="859"/>
      <c r="H160" s="109"/>
      <c r="I160" s="109"/>
      <c r="J160" s="109"/>
      <c r="K160" s="109"/>
      <c r="L160" s="109"/>
      <c r="M160" s="109"/>
      <c r="N160" s="109"/>
      <c r="O160" s="127"/>
      <c r="P160" s="109"/>
      <c r="Q160" s="109"/>
      <c r="R160" s="109"/>
      <c r="S160" s="109"/>
      <c r="T160" s="109"/>
      <c r="U160" s="109"/>
      <c r="V160" s="109"/>
    </row>
    <row r="161" spans="1:22" s="53" customFormat="1" ht="17.25">
      <c r="A161" s="636" t="s">
        <v>810</v>
      </c>
      <c r="B161" s="831" t="s">
        <v>971</v>
      </c>
      <c r="C161" s="831"/>
      <c r="D161" s="856" t="s">
        <v>972</v>
      </c>
      <c r="E161" s="857"/>
      <c r="F161" s="831" t="s">
        <v>973</v>
      </c>
      <c r="G161" s="831"/>
      <c r="H161" s="135"/>
      <c r="I161" s="109"/>
      <c r="J161" s="109"/>
      <c r="K161" s="109"/>
      <c r="L161" s="109"/>
      <c r="M161" s="109"/>
      <c r="N161" s="109"/>
      <c r="O161" s="127"/>
      <c r="P161" s="109"/>
      <c r="Q161" s="109"/>
      <c r="R161" s="109"/>
      <c r="S161" s="109"/>
      <c r="T161" s="109"/>
      <c r="U161" s="109"/>
      <c r="V161" s="109"/>
    </row>
    <row r="162" spans="1:22">
      <c r="A162" s="637" t="s">
        <v>974</v>
      </c>
      <c r="B162" s="638">
        <v>2020</v>
      </c>
      <c r="C162" s="638">
        <v>2021</v>
      </c>
      <c r="D162" s="638">
        <v>2020</v>
      </c>
      <c r="E162" s="638">
        <v>2021</v>
      </c>
      <c r="F162" s="638">
        <v>2020</v>
      </c>
      <c r="G162" s="638">
        <v>2021</v>
      </c>
      <c r="O162" s="57"/>
    </row>
    <row r="163" spans="1:22">
      <c r="A163" s="637" t="s">
        <v>975</v>
      </c>
      <c r="B163" s="639">
        <v>47483544878</v>
      </c>
      <c r="C163" s="639">
        <v>39679066294</v>
      </c>
      <c r="D163" s="639">
        <v>771904914</v>
      </c>
      <c r="E163" s="639">
        <v>425131984</v>
      </c>
      <c r="F163" s="639">
        <v>46711639964</v>
      </c>
      <c r="G163" s="639">
        <v>39253934310</v>
      </c>
      <c r="O163" s="57"/>
    </row>
    <row r="164" spans="1:22">
      <c r="A164" s="59" t="s">
        <v>976</v>
      </c>
      <c r="B164" s="66"/>
      <c r="C164" s="66"/>
      <c r="O164" s="57"/>
    </row>
    <row r="165" spans="1:22" ht="18" customHeight="1">
      <c r="A165" s="826" t="s">
        <v>977</v>
      </c>
      <c r="B165" s="827"/>
      <c r="C165" s="827"/>
      <c r="D165" s="827"/>
      <c r="E165" s="827"/>
      <c r="F165" s="827"/>
      <c r="G165" s="827"/>
      <c r="H165" s="827"/>
      <c r="I165" s="827"/>
      <c r="J165" s="827"/>
      <c r="K165" s="827"/>
      <c r="L165" s="827"/>
      <c r="M165" s="827"/>
      <c r="N165" s="827"/>
      <c r="O165" s="828"/>
      <c r="P165" s="67"/>
      <c r="Q165" s="67"/>
    </row>
    <row r="166" spans="1:22" ht="18" customHeight="1">
      <c r="A166" s="509"/>
      <c r="B166" s="510"/>
      <c r="C166" s="510"/>
      <c r="D166" s="510"/>
      <c r="E166" s="510"/>
      <c r="F166" s="510"/>
      <c r="G166" s="510"/>
      <c r="H166" s="510"/>
      <c r="I166" s="510"/>
      <c r="J166" s="510"/>
      <c r="K166" s="510"/>
      <c r="L166" s="510"/>
      <c r="M166" s="510"/>
      <c r="N166" s="510"/>
      <c r="O166" s="511"/>
      <c r="P166" s="67"/>
      <c r="Q166" s="67"/>
    </row>
    <row r="167" spans="1:22" ht="18" customHeight="1">
      <c r="A167" s="509"/>
      <c r="B167" s="510"/>
      <c r="C167" s="510"/>
      <c r="D167" s="510"/>
      <c r="E167" s="510"/>
      <c r="F167" s="510"/>
      <c r="G167" s="510"/>
      <c r="H167" s="510"/>
      <c r="I167" s="510"/>
      <c r="J167" s="510"/>
      <c r="K167" s="510"/>
      <c r="L167" s="510"/>
      <c r="M167" s="510"/>
      <c r="N167" s="510"/>
      <c r="O167" s="511"/>
      <c r="P167" s="67"/>
      <c r="Q167" s="67"/>
    </row>
    <row r="168" spans="1:22" ht="18" customHeight="1">
      <c r="A168" s="844" t="s">
        <v>978</v>
      </c>
      <c r="B168" s="845"/>
      <c r="C168" s="845"/>
      <c r="D168" s="845"/>
      <c r="E168" s="845"/>
      <c r="F168" s="845"/>
      <c r="G168" s="845"/>
      <c r="H168" s="164"/>
      <c r="I168" s="135"/>
      <c r="J168" s="135"/>
      <c r="K168" s="109"/>
      <c r="L168" s="109"/>
      <c r="M168" s="109"/>
      <c r="N168" s="109"/>
      <c r="O168" s="127"/>
      <c r="P168" s="67"/>
      <c r="Q168" s="67"/>
    </row>
    <row r="169" spans="1:22" ht="18" customHeight="1">
      <c r="A169" s="858"/>
      <c r="B169" s="859"/>
      <c r="C169" s="859"/>
      <c r="D169" s="859"/>
      <c r="E169" s="859"/>
      <c r="F169" s="859"/>
      <c r="G169" s="859"/>
      <c r="H169" s="109"/>
      <c r="I169" s="109"/>
      <c r="J169" s="109"/>
      <c r="K169" s="109"/>
      <c r="L169" s="109"/>
      <c r="M169" s="109"/>
      <c r="N169" s="109"/>
      <c r="O169" s="127"/>
      <c r="P169" s="67"/>
      <c r="Q169" s="67"/>
    </row>
    <row r="170" spans="1:22" ht="18" customHeight="1">
      <c r="A170" s="636" t="s">
        <v>810</v>
      </c>
      <c r="B170" s="831" t="s">
        <v>971</v>
      </c>
      <c r="C170" s="831"/>
      <c r="D170" s="856" t="s">
        <v>972</v>
      </c>
      <c r="E170" s="857"/>
      <c r="F170" s="831" t="s">
        <v>973</v>
      </c>
      <c r="G170" s="831"/>
      <c r="H170" s="135"/>
      <c r="I170" s="109"/>
      <c r="J170" s="109"/>
      <c r="K170" s="109"/>
      <c r="L170" s="109"/>
      <c r="M170" s="109"/>
      <c r="N170" s="109"/>
      <c r="O170" s="127"/>
      <c r="P170" s="67"/>
      <c r="Q170" s="67"/>
    </row>
    <row r="171" spans="1:22" ht="18" customHeight="1">
      <c r="A171" s="637" t="s">
        <v>974</v>
      </c>
      <c r="B171" s="638">
        <v>2022</v>
      </c>
      <c r="C171" s="638">
        <v>2023</v>
      </c>
      <c r="D171" s="638">
        <v>2022</v>
      </c>
      <c r="E171" s="638">
        <v>2023</v>
      </c>
      <c r="F171" s="638">
        <v>2022</v>
      </c>
      <c r="G171" s="638">
        <v>2023</v>
      </c>
      <c r="O171" s="57"/>
      <c r="P171" s="67"/>
      <c r="Q171" s="67"/>
    </row>
    <row r="172" spans="1:22" ht="18" customHeight="1">
      <c r="A172" s="637" t="s">
        <v>975</v>
      </c>
      <c r="B172" s="639">
        <v>56835932292</v>
      </c>
      <c r="C172" s="640">
        <v>85673078298</v>
      </c>
      <c r="D172" s="639">
        <v>994777541</v>
      </c>
      <c r="E172" s="640">
        <v>1220086828</v>
      </c>
      <c r="F172" s="639">
        <v>55841154751</v>
      </c>
      <c r="G172" s="640">
        <v>84452991470</v>
      </c>
      <c r="O172" s="57"/>
      <c r="P172" s="67"/>
      <c r="Q172" s="67"/>
    </row>
    <row r="173" spans="1:22" ht="18" customHeight="1">
      <c r="A173" s="59" t="s">
        <v>976</v>
      </c>
      <c r="B173" s="66"/>
      <c r="C173" s="66"/>
      <c r="O173" s="57"/>
      <c r="P173" s="67"/>
      <c r="Q173" s="67"/>
    </row>
    <row r="174" spans="1:22" ht="18" customHeight="1">
      <c r="A174" s="826" t="s">
        <v>979</v>
      </c>
      <c r="B174" s="827"/>
      <c r="C174" s="827"/>
      <c r="D174" s="827"/>
      <c r="E174" s="827"/>
      <c r="F174" s="827"/>
      <c r="G174" s="827"/>
      <c r="H174" s="827"/>
      <c r="I174" s="827"/>
      <c r="J174" s="827"/>
      <c r="K174" s="827"/>
      <c r="L174" s="827"/>
      <c r="M174" s="827"/>
      <c r="N174" s="827"/>
      <c r="O174" s="828"/>
      <c r="P174" s="67"/>
      <c r="Q174" s="67"/>
    </row>
    <row r="175" spans="1:22" ht="18" customHeight="1">
      <c r="A175" s="510"/>
      <c r="B175" s="510"/>
      <c r="C175" s="510"/>
      <c r="D175" s="510"/>
      <c r="E175" s="510"/>
      <c r="F175" s="510"/>
      <c r="G175" s="510"/>
      <c r="H175" s="510"/>
      <c r="I175" s="510"/>
      <c r="J175" s="510"/>
      <c r="K175" s="510"/>
      <c r="L175" s="510"/>
      <c r="M175" s="510"/>
      <c r="N175" s="510"/>
      <c r="O175" s="511"/>
      <c r="P175" s="67"/>
      <c r="Q175" s="67"/>
    </row>
    <row r="176" spans="1:22" s="179" customFormat="1" ht="18" customHeight="1">
      <c r="A176" s="176"/>
      <c r="B176" s="176"/>
      <c r="C176" s="176"/>
      <c r="D176" s="176"/>
      <c r="E176" s="176"/>
      <c r="F176" s="176"/>
      <c r="G176" s="176"/>
      <c r="H176" s="176"/>
      <c r="I176" s="176"/>
      <c r="J176" s="176"/>
      <c r="K176" s="176"/>
      <c r="L176" s="176"/>
      <c r="M176" s="176"/>
      <c r="N176" s="176"/>
      <c r="O176" s="177"/>
      <c r="P176" s="178"/>
      <c r="Q176" s="178"/>
    </row>
    <row r="177" spans="1:22" ht="18" customHeight="1">
      <c r="A177" s="849" t="s">
        <v>980</v>
      </c>
      <c r="B177" s="845"/>
      <c r="C177" s="845"/>
      <c r="D177" s="845"/>
      <c r="E177" s="845"/>
      <c r="F177" s="845"/>
      <c r="G177" s="845"/>
      <c r="H177" s="845"/>
      <c r="I177" s="68"/>
      <c r="J177" s="68"/>
      <c r="K177" s="68"/>
      <c r="L177" s="68"/>
      <c r="M177" s="68"/>
      <c r="N177" s="68"/>
      <c r="O177" s="69"/>
      <c r="P177" s="68"/>
      <c r="Q177" s="68"/>
    </row>
    <row r="178" spans="1:22" s="53" customFormat="1" ht="15.75" customHeight="1">
      <c r="A178" s="849"/>
      <c r="B178" s="845"/>
      <c r="C178" s="845"/>
      <c r="D178" s="845"/>
      <c r="E178" s="845"/>
      <c r="F178" s="845"/>
      <c r="G178" s="845"/>
      <c r="H178" s="845"/>
      <c r="I178" s="135"/>
      <c r="J178" s="135"/>
      <c r="K178" s="109"/>
      <c r="L178" s="109"/>
      <c r="M178" s="109"/>
      <c r="N178" s="109"/>
      <c r="O178" s="127"/>
      <c r="P178" s="109"/>
      <c r="Q178" s="109"/>
      <c r="R178" s="109"/>
      <c r="S178" s="109"/>
      <c r="T178" s="109"/>
      <c r="U178" s="109"/>
      <c r="V178" s="109"/>
    </row>
    <row r="179" spans="1:22" s="53" customFormat="1" ht="17.25">
      <c r="A179" s="636" t="s">
        <v>810</v>
      </c>
      <c r="B179" s="831" t="s">
        <v>971</v>
      </c>
      <c r="C179" s="831"/>
      <c r="D179" s="831" t="s">
        <v>972</v>
      </c>
      <c r="E179" s="831"/>
      <c r="F179" s="831"/>
      <c r="G179" s="831" t="s">
        <v>973</v>
      </c>
      <c r="H179" s="831"/>
      <c r="I179" s="109"/>
      <c r="J179" s="109"/>
      <c r="K179" s="109"/>
      <c r="L179" s="109"/>
      <c r="M179" s="109"/>
      <c r="N179" s="109"/>
      <c r="O179" s="127"/>
      <c r="P179" s="109"/>
      <c r="Q179" s="109"/>
      <c r="R179" s="109"/>
      <c r="S179" s="109"/>
      <c r="T179" s="109"/>
      <c r="U179" s="109"/>
      <c r="V179" s="109"/>
    </row>
    <row r="180" spans="1:22">
      <c r="A180" s="637" t="s">
        <v>975</v>
      </c>
      <c r="B180" s="829">
        <v>85673078298</v>
      </c>
      <c r="C180" s="825"/>
      <c r="D180" s="829">
        <v>1220086828</v>
      </c>
      <c r="E180" s="825"/>
      <c r="F180" s="825"/>
      <c r="G180" s="829">
        <v>84452991470</v>
      </c>
      <c r="H180" s="825"/>
      <c r="I180" s="830"/>
      <c r="J180" s="830"/>
      <c r="O180" s="57"/>
    </row>
    <row r="181" spans="1:22">
      <c r="A181" s="70" t="s">
        <v>976</v>
      </c>
      <c r="B181" s="71"/>
      <c r="C181" s="71"/>
      <c r="D181"/>
      <c r="E181"/>
      <c r="F181"/>
      <c r="G181"/>
      <c r="H181"/>
      <c r="I181"/>
      <c r="J181"/>
      <c r="O181" s="57"/>
    </row>
    <row r="182" spans="1:22">
      <c r="A182" s="70"/>
      <c r="B182" s="71"/>
      <c r="C182" s="71"/>
      <c r="D182"/>
      <c r="E182"/>
      <c r="F182"/>
      <c r="G182"/>
      <c r="H182"/>
      <c r="I182"/>
      <c r="J182"/>
      <c r="O182" s="57"/>
    </row>
    <row r="183" spans="1:22">
      <c r="A183" s="59"/>
      <c r="B183" s="66"/>
      <c r="C183" s="66"/>
      <c r="O183" s="57"/>
    </row>
    <row r="184" spans="1:22" s="53" customFormat="1" ht="24.75" customHeight="1">
      <c r="A184" s="172" t="s">
        <v>981</v>
      </c>
      <c r="B184" s="173"/>
      <c r="C184" s="173"/>
      <c r="D184" s="173"/>
      <c r="E184" s="173"/>
      <c r="F184" s="173"/>
      <c r="G184" s="173"/>
      <c r="H184" s="173"/>
      <c r="I184" s="173"/>
      <c r="J184" s="173"/>
      <c r="K184" s="174"/>
      <c r="L184" s="174"/>
      <c r="M184" s="174"/>
      <c r="N184" s="109"/>
      <c r="O184" s="127"/>
      <c r="P184" s="109"/>
      <c r="Q184" s="109"/>
      <c r="R184" s="109"/>
      <c r="S184" s="109"/>
      <c r="T184" s="109"/>
      <c r="U184" s="109"/>
      <c r="V184" s="109"/>
    </row>
    <row r="185" spans="1:22" s="53" customFormat="1" ht="17.25">
      <c r="A185" s="636" t="s">
        <v>810</v>
      </c>
      <c r="B185" s="831" t="s">
        <v>982</v>
      </c>
      <c r="C185" s="831"/>
      <c r="D185" s="831"/>
      <c r="E185" s="831"/>
      <c r="F185" s="831" t="s">
        <v>983</v>
      </c>
      <c r="G185" s="831"/>
      <c r="H185" s="831"/>
      <c r="I185" s="831"/>
      <c r="J185" s="831" t="s">
        <v>984</v>
      </c>
      <c r="K185" s="831"/>
      <c r="L185" s="831"/>
      <c r="M185" s="831"/>
      <c r="N185" s="109"/>
      <c r="O185" s="127"/>
      <c r="P185" s="109"/>
      <c r="Q185" s="109"/>
      <c r="R185" s="109"/>
      <c r="S185" s="109"/>
      <c r="T185" s="109"/>
      <c r="U185" s="109"/>
      <c r="V185" s="109"/>
    </row>
    <row r="186" spans="1:22">
      <c r="A186" s="637" t="s">
        <v>974</v>
      </c>
      <c r="B186" s="638">
        <v>2020</v>
      </c>
      <c r="C186" s="638">
        <v>2021</v>
      </c>
      <c r="D186" s="638">
        <v>2022</v>
      </c>
      <c r="E186" s="638">
        <v>2023</v>
      </c>
      <c r="F186" s="638">
        <v>2020</v>
      </c>
      <c r="G186" s="638">
        <v>2021</v>
      </c>
      <c r="H186" s="638">
        <v>2022</v>
      </c>
      <c r="I186" s="638">
        <v>2023</v>
      </c>
      <c r="J186" s="638">
        <v>2020</v>
      </c>
      <c r="K186" s="638">
        <v>2021</v>
      </c>
      <c r="L186" s="638">
        <v>2022</v>
      </c>
      <c r="M186" s="638">
        <v>2023</v>
      </c>
      <c r="O186" s="57"/>
    </row>
    <row r="187" spans="1:22">
      <c r="A187" s="637" t="s">
        <v>975</v>
      </c>
      <c r="B187" s="641">
        <f>19248437955+21838567</f>
        <v>19270276522</v>
      </c>
      <c r="C187" s="641">
        <f>20411164048+127182040</f>
        <v>20538346088</v>
      </c>
      <c r="D187" s="641">
        <f>26137482940+344973080</f>
        <v>26482456020</v>
      </c>
      <c r="E187" s="642">
        <v>36344888417</v>
      </c>
      <c r="F187" s="641">
        <f>20995436305+240688228</f>
        <v>21236124533</v>
      </c>
      <c r="G187" s="641">
        <f>27931157493+297821481</f>
        <v>28228978974</v>
      </c>
      <c r="H187" s="641">
        <f>27726115290+651346471</f>
        <v>28377461761</v>
      </c>
      <c r="I187" s="640">
        <v>26152494299</v>
      </c>
      <c r="J187" s="641">
        <f>B187-F187</f>
        <v>-1965848011</v>
      </c>
      <c r="K187" s="643">
        <f>C187-G187</f>
        <v>-7690632886</v>
      </c>
      <c r="L187" s="644">
        <f>D187-H187</f>
        <v>-1895005741</v>
      </c>
      <c r="M187" s="645">
        <v>10192394118</v>
      </c>
      <c r="O187" s="57"/>
    </row>
    <row r="188" spans="1:22">
      <c r="A188" s="59" t="s">
        <v>976</v>
      </c>
      <c r="B188" s="66"/>
      <c r="C188" s="66"/>
      <c r="O188" s="57"/>
    </row>
    <row r="189" spans="1:22">
      <c r="A189" s="59"/>
      <c r="B189" s="66"/>
      <c r="C189" s="66"/>
      <c r="O189" s="57"/>
    </row>
    <row r="190" spans="1:22">
      <c r="A190" s="59"/>
      <c r="B190" s="66"/>
      <c r="C190" s="66"/>
      <c r="O190" s="57"/>
    </row>
    <row r="191" spans="1:22" ht="36.75" customHeight="1">
      <c r="A191" s="826" t="s">
        <v>985</v>
      </c>
      <c r="B191" s="827"/>
      <c r="C191" s="827"/>
      <c r="D191" s="827"/>
      <c r="E191" s="827"/>
      <c r="F191" s="827"/>
      <c r="G191" s="827"/>
      <c r="H191" s="827"/>
      <c r="I191" s="827"/>
      <c r="J191" s="827"/>
      <c r="K191" s="827"/>
      <c r="L191" s="827"/>
      <c r="M191" s="827"/>
      <c r="N191" s="827"/>
      <c r="O191" s="828"/>
      <c r="P191" s="60"/>
    </row>
    <row r="192" spans="1:22" ht="14.25" customHeight="1">
      <c r="A192" s="509"/>
      <c r="B192" s="510"/>
      <c r="C192" s="510"/>
      <c r="D192" s="510"/>
      <c r="E192" s="510"/>
      <c r="F192" s="510"/>
      <c r="G192" s="510"/>
      <c r="H192" s="510"/>
      <c r="I192" s="510"/>
      <c r="J192" s="510"/>
      <c r="K192" s="510"/>
      <c r="L192" s="510"/>
      <c r="M192" s="510"/>
      <c r="N192" s="510"/>
      <c r="O192" s="511"/>
      <c r="P192" s="60"/>
    </row>
    <row r="193" spans="1:22">
      <c r="A193" s="59"/>
      <c r="B193" s="66"/>
      <c r="C193" s="66"/>
      <c r="O193" s="57"/>
    </row>
    <row r="194" spans="1:22" s="53" customFormat="1" ht="17.25">
      <c r="A194" s="836" t="s">
        <v>986</v>
      </c>
      <c r="B194" s="837"/>
      <c r="C194" s="837"/>
      <c r="D194" s="837"/>
      <c r="E194" s="164"/>
      <c r="F194" s="135"/>
      <c r="G194" s="135"/>
      <c r="H194" s="135"/>
      <c r="I194" s="135"/>
      <c r="J194" s="135"/>
      <c r="K194" s="109"/>
      <c r="L194" s="109"/>
      <c r="M194" s="109"/>
      <c r="N194" s="109"/>
      <c r="O194" s="127"/>
      <c r="P194" s="109"/>
      <c r="Q194" s="109"/>
      <c r="R194" s="109"/>
      <c r="S194" s="109"/>
      <c r="T194" s="109"/>
      <c r="U194" s="109"/>
      <c r="V194" s="109"/>
    </row>
    <row r="195" spans="1:22" s="53" customFormat="1" ht="17.25">
      <c r="A195" s="125"/>
      <c r="B195" s="136"/>
      <c r="C195" s="136"/>
      <c r="D195" s="109"/>
      <c r="E195" s="109"/>
      <c r="F195" s="109"/>
      <c r="G195" s="109"/>
      <c r="H195" s="109"/>
      <c r="I195" s="109"/>
      <c r="J195" s="109"/>
      <c r="K195" s="109"/>
      <c r="L195" s="109"/>
      <c r="M195" s="109"/>
      <c r="N195" s="109"/>
      <c r="O195" s="127"/>
      <c r="P195" s="109"/>
      <c r="Q195" s="109"/>
      <c r="R195" s="109"/>
      <c r="S195" s="109"/>
      <c r="T195" s="109"/>
      <c r="U195" s="109"/>
      <c r="V195" s="109"/>
    </row>
    <row r="196" spans="1:22" s="53" customFormat="1" ht="17.25">
      <c r="A196" s="636" t="s">
        <v>810</v>
      </c>
      <c r="B196" s="831" t="s">
        <v>982</v>
      </c>
      <c r="C196" s="831"/>
      <c r="D196" s="831" t="s">
        <v>983</v>
      </c>
      <c r="E196" s="831"/>
      <c r="F196" s="831"/>
      <c r="G196" s="831" t="s">
        <v>984</v>
      </c>
      <c r="H196" s="831"/>
      <c r="I196" s="109"/>
      <c r="J196" s="109"/>
      <c r="K196" s="109"/>
      <c r="L196" s="109"/>
      <c r="M196" s="109"/>
      <c r="N196" s="109"/>
      <c r="O196" s="127"/>
      <c r="P196" s="109"/>
      <c r="Q196" s="109"/>
      <c r="R196" s="109"/>
      <c r="S196" s="109"/>
      <c r="T196" s="109"/>
      <c r="U196" s="109"/>
      <c r="V196" s="109"/>
    </row>
    <row r="197" spans="1:22">
      <c r="A197" s="637" t="s">
        <v>975</v>
      </c>
      <c r="B197" s="832" t="s">
        <v>987</v>
      </c>
      <c r="C197" s="833"/>
      <c r="D197" s="834">
        <v>26152494299</v>
      </c>
      <c r="E197" s="835"/>
      <c r="F197" s="833"/>
      <c r="G197" s="829">
        <v>10192394118</v>
      </c>
      <c r="H197" s="825"/>
      <c r="O197" s="57"/>
    </row>
    <row r="198" spans="1:22">
      <c r="A198" s="59" t="s">
        <v>976</v>
      </c>
      <c r="B198" s="66"/>
      <c r="C198" s="66"/>
      <c r="O198" s="57"/>
    </row>
    <row r="199" spans="1:22" ht="23.25" customHeight="1">
      <c r="A199" s="826" t="s">
        <v>988</v>
      </c>
      <c r="B199" s="827"/>
      <c r="C199" s="827"/>
      <c r="D199" s="827"/>
      <c r="E199" s="827"/>
      <c r="F199" s="827"/>
      <c r="G199" s="827"/>
      <c r="H199" s="827"/>
      <c r="I199" s="827"/>
      <c r="J199" s="827"/>
      <c r="K199" s="827"/>
      <c r="L199" s="827"/>
      <c r="M199" s="827"/>
      <c r="N199" s="827"/>
      <c r="O199" s="828"/>
      <c r="P199" s="60"/>
    </row>
    <row r="200" spans="1:22">
      <c r="A200" s="72"/>
      <c r="B200" s="60"/>
      <c r="C200" s="60"/>
      <c r="D200" s="60"/>
      <c r="E200" s="60"/>
      <c r="F200" s="60"/>
      <c r="G200" s="60"/>
      <c r="H200" s="60"/>
      <c r="I200" s="60"/>
      <c r="J200" s="60"/>
      <c r="K200" s="60"/>
      <c r="L200" s="60"/>
      <c r="M200" s="60"/>
      <c r="N200" s="60"/>
      <c r="O200" s="73"/>
      <c r="P200" s="60"/>
    </row>
    <row r="201" spans="1:22" s="53" customFormat="1" ht="17.25">
      <c r="A201" s="107" t="s">
        <v>989</v>
      </c>
      <c r="B201" s="136"/>
      <c r="C201" s="136"/>
      <c r="D201" s="109"/>
      <c r="E201" s="109"/>
      <c r="F201" s="109"/>
      <c r="G201" s="109"/>
      <c r="H201" s="109"/>
      <c r="I201" s="109"/>
      <c r="J201" s="109"/>
      <c r="K201" s="109"/>
      <c r="L201" s="109"/>
      <c r="M201" s="109"/>
      <c r="N201" s="109"/>
      <c r="O201" s="127"/>
      <c r="P201" s="109"/>
      <c r="Q201" s="109"/>
      <c r="R201" s="109"/>
      <c r="S201" s="109"/>
      <c r="T201" s="109"/>
      <c r="U201" s="109"/>
      <c r="V201" s="109"/>
    </row>
    <row r="202" spans="1:22" s="53" customFormat="1" ht="17.25">
      <c r="A202" s="125"/>
      <c r="B202" s="136"/>
      <c r="C202" s="136"/>
      <c r="D202" s="109"/>
      <c r="E202" s="109"/>
      <c r="F202" s="109"/>
      <c r="G202" s="109"/>
      <c r="H202" s="109"/>
      <c r="I202" s="109"/>
      <c r="J202" s="109"/>
      <c r="K202" s="109"/>
      <c r="L202" s="109"/>
      <c r="M202" s="109"/>
      <c r="N202" s="109"/>
      <c r="O202" s="127"/>
      <c r="P202" s="109"/>
      <c r="Q202" s="109"/>
      <c r="R202" s="109"/>
      <c r="S202" s="109"/>
      <c r="T202" s="109"/>
      <c r="U202" s="109"/>
      <c r="V202" s="109"/>
    </row>
    <row r="203" spans="1:22" s="53" customFormat="1" ht="17.25">
      <c r="A203" s="636" t="s">
        <v>810</v>
      </c>
      <c r="B203" s="831" t="s">
        <v>975</v>
      </c>
      <c r="C203" s="831"/>
      <c r="D203" s="109"/>
      <c r="E203" s="109"/>
      <c r="F203" s="109"/>
      <c r="G203" s="109"/>
      <c r="H203" s="109"/>
      <c r="I203" s="109"/>
      <c r="J203" s="109"/>
      <c r="K203" s="109"/>
      <c r="L203" s="109"/>
      <c r="M203" s="109"/>
      <c r="N203" s="109"/>
      <c r="O203" s="127"/>
      <c r="P203" s="109"/>
      <c r="Q203" s="109"/>
      <c r="R203" s="109"/>
      <c r="S203" s="109"/>
      <c r="T203" s="109"/>
      <c r="U203" s="109"/>
      <c r="V203" s="109"/>
    </row>
    <row r="204" spans="1:22" ht="32.25" customHeight="1">
      <c r="A204" s="646" t="s">
        <v>990</v>
      </c>
      <c r="B204" s="829">
        <v>55841154751</v>
      </c>
      <c r="C204" s="825"/>
      <c r="O204" s="57"/>
    </row>
    <row r="205" spans="1:22">
      <c r="A205" s="646" t="s">
        <v>991</v>
      </c>
      <c r="B205" s="829">
        <v>28611836719</v>
      </c>
      <c r="C205" s="825"/>
      <c r="O205" s="57"/>
    </row>
    <row r="206" spans="1:22">
      <c r="A206" s="646" t="s">
        <v>992</v>
      </c>
      <c r="B206" s="829">
        <v>84452991470</v>
      </c>
      <c r="C206" s="825"/>
      <c r="O206" s="57"/>
    </row>
    <row r="207" spans="1:22">
      <c r="A207" s="646" t="s">
        <v>993</v>
      </c>
      <c r="B207" s="825"/>
      <c r="C207" s="825"/>
      <c r="O207" s="57"/>
    </row>
    <row r="208" spans="1:22">
      <c r="A208" s="646" t="s">
        <v>994</v>
      </c>
      <c r="B208" s="829">
        <v>28611836719</v>
      </c>
      <c r="C208" s="825"/>
      <c r="O208" s="57"/>
    </row>
    <row r="209" spans="1:22">
      <c r="A209" s="646" t="s">
        <v>995</v>
      </c>
      <c r="B209" s="825">
        <v>0</v>
      </c>
      <c r="C209" s="825"/>
      <c r="O209" s="57"/>
    </row>
    <row r="210" spans="1:22">
      <c r="A210" s="646" t="s">
        <v>996</v>
      </c>
      <c r="B210" s="825">
        <v>0</v>
      </c>
      <c r="C210" s="825"/>
      <c r="O210" s="57"/>
    </row>
    <row r="211" spans="1:22">
      <c r="A211" s="59" t="s">
        <v>976</v>
      </c>
      <c r="B211" s="74"/>
      <c r="C211" s="74"/>
      <c r="O211" s="57"/>
    </row>
    <row r="212" spans="1:22" ht="23.25" customHeight="1">
      <c r="A212" s="826" t="s">
        <v>988</v>
      </c>
      <c r="B212" s="827"/>
      <c r="C212" s="827"/>
      <c r="D212" s="827"/>
      <c r="E212" s="827"/>
      <c r="F212" s="827"/>
      <c r="G212" s="827"/>
      <c r="H212" s="827"/>
      <c r="I212" s="827"/>
      <c r="J212" s="827"/>
      <c r="K212" s="827"/>
      <c r="L212" s="827"/>
      <c r="M212" s="827"/>
      <c r="N212" s="827"/>
      <c r="O212" s="828"/>
      <c r="P212" s="60"/>
    </row>
    <row r="213" spans="1:22" ht="12" customHeight="1">
      <c r="A213" s="509"/>
      <c r="B213" s="510"/>
      <c r="C213" s="510"/>
      <c r="D213" s="510"/>
      <c r="E213" s="510"/>
      <c r="F213" s="510"/>
      <c r="G213" s="510"/>
      <c r="H213" s="510"/>
      <c r="I213" s="510"/>
      <c r="J213" s="510"/>
      <c r="K213" s="510"/>
      <c r="L213" s="510"/>
      <c r="M213" s="510"/>
      <c r="N213" s="510"/>
      <c r="O213" s="511"/>
      <c r="P213" s="60"/>
    </row>
    <row r="214" spans="1:22" ht="17.25" customHeight="1">
      <c r="A214" s="509"/>
      <c r="B214" s="510"/>
      <c r="C214" s="510"/>
      <c r="D214" s="510"/>
      <c r="E214" s="510"/>
      <c r="F214" s="510"/>
      <c r="G214" s="510"/>
      <c r="H214" s="510"/>
      <c r="I214" s="510"/>
      <c r="J214" s="510"/>
      <c r="K214" s="510"/>
      <c r="L214" s="510"/>
      <c r="M214" s="510"/>
      <c r="N214" s="510"/>
      <c r="O214" s="511"/>
      <c r="P214" s="60"/>
    </row>
    <row r="215" spans="1:22" ht="15.75" customHeight="1">
      <c r="A215" s="180"/>
      <c r="B215" s="175"/>
      <c r="C215" s="175"/>
      <c r="O215" s="57"/>
    </row>
    <row r="216" spans="1:22" s="53" customFormat="1" ht="17.25">
      <c r="A216" s="844" t="s">
        <v>997</v>
      </c>
      <c r="B216" s="845"/>
      <c r="C216" s="845"/>
      <c r="D216" s="117"/>
      <c r="E216" s="117"/>
      <c r="F216" s="117"/>
      <c r="G216" s="117"/>
      <c r="H216" s="117"/>
      <c r="I216" s="117"/>
      <c r="J216" s="117"/>
      <c r="K216" s="109"/>
      <c r="L216" s="109"/>
      <c r="M216" s="109"/>
      <c r="N216" s="109"/>
      <c r="O216" s="127"/>
      <c r="P216" s="109"/>
      <c r="Q216" s="109"/>
      <c r="R216" s="109"/>
      <c r="S216" s="109"/>
      <c r="T216" s="109"/>
      <c r="U216" s="109"/>
      <c r="V216" s="109"/>
    </row>
    <row r="217" spans="1:22" s="53" customFormat="1" ht="17.25">
      <c r="A217" s="181"/>
      <c r="B217" s="174"/>
      <c r="C217" s="174"/>
      <c r="D217" s="109"/>
      <c r="E217" s="109"/>
      <c r="F217" s="109"/>
      <c r="G217" s="109"/>
      <c r="H217" s="109"/>
      <c r="I217" s="109"/>
      <c r="J217" s="109"/>
      <c r="K217" s="109"/>
      <c r="L217" s="109"/>
      <c r="M217" s="109"/>
      <c r="N217" s="109"/>
      <c r="O217" s="127"/>
      <c r="P217" s="109"/>
      <c r="Q217" s="109"/>
      <c r="R217" s="109"/>
      <c r="S217" s="109"/>
      <c r="T217" s="109"/>
      <c r="U217" s="109"/>
      <c r="V217" s="109"/>
    </row>
    <row r="218" spans="1:22" s="53" customFormat="1" ht="51.75">
      <c r="A218" s="589" t="s">
        <v>869</v>
      </c>
      <c r="B218" s="590" t="s">
        <v>998</v>
      </c>
      <c r="C218" s="590" t="s">
        <v>999</v>
      </c>
      <c r="D218" s="590" t="s">
        <v>1000</v>
      </c>
      <c r="E218" s="590" t="s">
        <v>1001</v>
      </c>
      <c r="F218" s="590" t="s">
        <v>1002</v>
      </c>
      <c r="G218" s="590" t="s">
        <v>1003</v>
      </c>
      <c r="H218" s="167"/>
      <c r="I218" s="109"/>
      <c r="J218" s="109"/>
      <c r="K218" s="137"/>
      <c r="L218" s="109"/>
      <c r="M218" s="109"/>
      <c r="N218" s="109"/>
      <c r="O218" s="127"/>
      <c r="P218" s="109"/>
      <c r="Q218" s="109"/>
      <c r="R218" s="109"/>
      <c r="S218" s="109"/>
      <c r="T218" s="109"/>
      <c r="U218" s="109"/>
      <c r="V218" s="109"/>
    </row>
    <row r="219" spans="1:22" s="53" customFormat="1" ht="17.25">
      <c r="A219" s="607" t="s">
        <v>1004</v>
      </c>
      <c r="B219" s="195" t="s">
        <v>846</v>
      </c>
      <c r="C219" s="195" t="s">
        <v>846</v>
      </c>
      <c r="D219" s="195" t="s">
        <v>846</v>
      </c>
      <c r="E219" s="195" t="s">
        <v>846</v>
      </c>
      <c r="F219" s="195" t="s">
        <v>846</v>
      </c>
      <c r="G219" s="195" t="s">
        <v>846</v>
      </c>
      <c r="H219" s="126"/>
      <c r="I219" s="109"/>
      <c r="J219" s="109"/>
      <c r="K219" s="109"/>
      <c r="L219" s="109"/>
      <c r="M219" s="109"/>
      <c r="N219" s="109"/>
      <c r="O219" s="127"/>
      <c r="P219" s="109"/>
      <c r="Q219" s="109"/>
      <c r="R219" s="109"/>
      <c r="S219" s="109"/>
      <c r="T219" s="109"/>
      <c r="U219" s="109"/>
      <c r="V219" s="109"/>
    </row>
    <row r="220" spans="1:22" ht="17.25">
      <c r="A220" s="608" t="s">
        <v>891</v>
      </c>
      <c r="B220" s="195" t="s">
        <v>846</v>
      </c>
      <c r="C220" s="195" t="s">
        <v>846</v>
      </c>
      <c r="D220" s="195" t="s">
        <v>846</v>
      </c>
      <c r="E220" s="195" t="s">
        <v>846</v>
      </c>
      <c r="F220" s="195" t="s">
        <v>846</v>
      </c>
      <c r="G220" s="195" t="s">
        <v>846</v>
      </c>
      <c r="H220" s="166"/>
      <c r="O220" s="57"/>
    </row>
    <row r="221" spans="1:22" ht="17.25">
      <c r="A221" s="608" t="s">
        <v>892</v>
      </c>
      <c r="B221" s="195" t="s">
        <v>846</v>
      </c>
      <c r="C221" s="195" t="s">
        <v>846</v>
      </c>
      <c r="D221" s="195" t="s">
        <v>846</v>
      </c>
      <c r="E221" s="195" t="s">
        <v>846</v>
      </c>
      <c r="F221" s="195" t="s">
        <v>846</v>
      </c>
      <c r="G221" s="195" t="s">
        <v>846</v>
      </c>
      <c r="H221" s="166"/>
      <c r="O221" s="57"/>
    </row>
    <row r="222" spans="1:22">
      <c r="A222" s="514" t="s">
        <v>1005</v>
      </c>
      <c r="B222" s="515"/>
      <c r="C222" s="515"/>
      <c r="D222" s="515"/>
      <c r="E222" s="515"/>
      <c r="F222" s="515"/>
      <c r="G222" s="515"/>
      <c r="H222" s="515"/>
      <c r="I222" s="515"/>
      <c r="J222" s="515"/>
      <c r="O222" s="57"/>
    </row>
    <row r="223" spans="1:22" ht="21" customHeight="1">
      <c r="A223" s="840" t="s">
        <v>1006</v>
      </c>
      <c r="B223" s="841"/>
      <c r="C223" s="841"/>
      <c r="D223" s="841"/>
      <c r="E223" s="841"/>
      <c r="F223" s="841"/>
      <c r="G223" s="841"/>
      <c r="H223" s="841"/>
      <c r="I223" s="841"/>
      <c r="J223" s="841"/>
      <c r="K223" s="841"/>
      <c r="L223" s="841"/>
      <c r="M223" s="841"/>
      <c r="N223" s="841"/>
      <c r="O223" s="57"/>
    </row>
    <row r="224" spans="1:22" ht="15.75" customHeight="1">
      <c r="A224" s="514"/>
      <c r="B224" s="515"/>
      <c r="C224" s="515"/>
      <c r="D224" s="515"/>
      <c r="E224" s="515"/>
      <c r="F224" s="515"/>
      <c r="G224" s="515"/>
      <c r="H224" s="515"/>
      <c r="I224" s="515"/>
      <c r="J224" s="515"/>
      <c r="K224" s="515"/>
      <c r="L224" s="515"/>
      <c r="M224" s="515"/>
      <c r="N224" s="515"/>
      <c r="O224" s="57"/>
    </row>
    <row r="225" spans="1:22">
      <c r="A225" s="59"/>
      <c r="O225" s="57"/>
    </row>
    <row r="226" spans="1:22">
      <c r="A226" s="180"/>
      <c r="O226" s="57"/>
    </row>
    <row r="227" spans="1:22" s="53" customFormat="1" ht="17.25">
      <c r="A227" s="182" t="s">
        <v>1007</v>
      </c>
      <c r="B227" s="117"/>
      <c r="C227" s="117"/>
      <c r="D227" s="117"/>
      <c r="E227" s="117"/>
      <c r="F227" s="117"/>
      <c r="G227" s="117"/>
      <c r="H227" s="117"/>
      <c r="I227" s="117"/>
      <c r="J227" s="117"/>
      <c r="K227" s="117"/>
      <c r="L227" s="109"/>
      <c r="M227" s="109"/>
      <c r="N227" s="109"/>
      <c r="O227" s="127"/>
      <c r="P227" s="109"/>
      <c r="Q227" s="109"/>
      <c r="R227" s="109"/>
      <c r="S227" s="109"/>
      <c r="T227" s="109"/>
      <c r="U227" s="109"/>
      <c r="V227" s="109"/>
    </row>
    <row r="228" spans="1:22">
      <c r="A228" s="180"/>
      <c r="O228" s="57"/>
    </row>
    <row r="229" spans="1:22" s="53" customFormat="1" ht="15" customHeight="1">
      <c r="A229" s="842" t="s">
        <v>869</v>
      </c>
      <c r="B229" s="843" t="s">
        <v>1008</v>
      </c>
      <c r="C229" s="843" t="s">
        <v>1009</v>
      </c>
      <c r="D229" s="843" t="s">
        <v>1010</v>
      </c>
      <c r="E229" s="843" t="s">
        <v>1011</v>
      </c>
      <c r="F229" s="843" t="s">
        <v>1012</v>
      </c>
      <c r="G229" s="843" t="s">
        <v>1013</v>
      </c>
      <c r="H229" s="843" t="s">
        <v>1014</v>
      </c>
      <c r="I229" s="843" t="s">
        <v>1015</v>
      </c>
      <c r="J229" s="843" t="s">
        <v>1016</v>
      </c>
      <c r="K229" s="843" t="s">
        <v>871</v>
      </c>
      <c r="L229" s="843" t="s">
        <v>1017</v>
      </c>
      <c r="M229" s="843" t="s">
        <v>1018</v>
      </c>
      <c r="N229" s="109"/>
      <c r="O229" s="183"/>
      <c r="P229" s="109"/>
      <c r="Q229" s="109"/>
      <c r="R229" s="109"/>
      <c r="S229" s="109"/>
      <c r="T229" s="109"/>
      <c r="U229" s="109"/>
      <c r="V229" s="109"/>
    </row>
    <row r="230" spans="1:22" s="53" customFormat="1" ht="37.5" customHeight="1">
      <c r="A230" s="842"/>
      <c r="B230" s="843"/>
      <c r="C230" s="843"/>
      <c r="D230" s="843"/>
      <c r="E230" s="843"/>
      <c r="F230" s="843"/>
      <c r="G230" s="843"/>
      <c r="H230" s="843"/>
      <c r="I230" s="843"/>
      <c r="J230" s="843"/>
      <c r="K230" s="843"/>
      <c r="L230" s="843"/>
      <c r="M230" s="843"/>
      <c r="N230" s="109"/>
      <c r="O230" s="183"/>
      <c r="P230" s="109"/>
      <c r="Q230" s="109"/>
      <c r="R230" s="109"/>
      <c r="S230" s="109"/>
      <c r="T230" s="109"/>
      <c r="U230" s="109"/>
      <c r="V230" s="109"/>
    </row>
    <row r="231" spans="1:22" ht="17.25">
      <c r="A231" s="608" t="s">
        <v>1019</v>
      </c>
      <c r="B231" s="195" t="s">
        <v>846</v>
      </c>
      <c r="C231" s="195" t="s">
        <v>846</v>
      </c>
      <c r="D231" s="195" t="s">
        <v>846</v>
      </c>
      <c r="E231" s="195" t="s">
        <v>846</v>
      </c>
      <c r="F231" s="195" t="s">
        <v>846</v>
      </c>
      <c r="G231" s="195" t="s">
        <v>846</v>
      </c>
      <c r="H231" s="195" t="s">
        <v>846</v>
      </c>
      <c r="I231" s="195" t="s">
        <v>846</v>
      </c>
      <c r="J231" s="195" t="s">
        <v>846</v>
      </c>
      <c r="K231" s="195" t="s">
        <v>846</v>
      </c>
      <c r="L231" s="195" t="s">
        <v>846</v>
      </c>
      <c r="M231" s="195" t="s">
        <v>846</v>
      </c>
      <c r="N231" s="109"/>
      <c r="O231" s="183"/>
    </row>
    <row r="232" spans="1:22" ht="17.25">
      <c r="A232" s="608" t="s">
        <v>1020</v>
      </c>
      <c r="B232" s="195" t="s">
        <v>846</v>
      </c>
      <c r="C232" s="195" t="s">
        <v>846</v>
      </c>
      <c r="D232" s="195" t="s">
        <v>846</v>
      </c>
      <c r="E232" s="195" t="s">
        <v>846</v>
      </c>
      <c r="F232" s="195" t="s">
        <v>846</v>
      </c>
      <c r="G232" s="195" t="s">
        <v>846</v>
      </c>
      <c r="H232" s="195" t="s">
        <v>846</v>
      </c>
      <c r="I232" s="195" t="s">
        <v>846</v>
      </c>
      <c r="J232" s="195" t="s">
        <v>846</v>
      </c>
      <c r="K232" s="195" t="s">
        <v>846</v>
      </c>
      <c r="L232" s="195" t="s">
        <v>846</v>
      </c>
      <c r="M232" s="195" t="s">
        <v>846</v>
      </c>
      <c r="O232" s="184"/>
    </row>
    <row r="233" spans="1:22">
      <c r="A233" s="514" t="s">
        <v>1021</v>
      </c>
      <c r="B233" s="515"/>
      <c r="C233" s="515"/>
      <c r="D233" s="515"/>
      <c r="E233" s="515"/>
      <c r="F233" s="515"/>
      <c r="G233" s="515"/>
      <c r="H233" s="515"/>
      <c r="I233" s="515"/>
      <c r="J233" s="515"/>
      <c r="K233" s="515"/>
      <c r="O233" s="184"/>
    </row>
    <row r="234" spans="1:22">
      <c r="A234" s="514"/>
      <c r="B234" s="515"/>
      <c r="C234" s="515"/>
      <c r="D234" s="515"/>
      <c r="E234" s="515"/>
      <c r="F234" s="515"/>
      <c r="G234" s="515"/>
      <c r="H234" s="515"/>
      <c r="I234" s="515"/>
      <c r="J234" s="515"/>
      <c r="K234" s="515"/>
      <c r="O234" s="57"/>
    </row>
    <row r="235" spans="1:22" ht="33" customHeight="1" thickBot="1">
      <c r="A235" s="846" t="s">
        <v>1022</v>
      </c>
      <c r="B235" s="847"/>
      <c r="C235" s="847"/>
      <c r="D235" s="847"/>
      <c r="E235" s="847"/>
      <c r="F235" s="847"/>
      <c r="G235" s="847"/>
      <c r="H235" s="847"/>
      <c r="I235" s="847"/>
      <c r="J235" s="847"/>
      <c r="K235" s="847"/>
      <c r="L235" s="847"/>
      <c r="M235" s="847"/>
      <c r="N235" s="847"/>
      <c r="O235" s="848"/>
      <c r="P235" s="60"/>
      <c r="Q235" s="60"/>
    </row>
    <row r="236" spans="1:22">
      <c r="A236" s="59"/>
    </row>
    <row r="240" spans="1:22">
      <c r="A240" s="838"/>
      <c r="B240" s="839"/>
      <c r="C240" s="839"/>
      <c r="D240" s="839"/>
      <c r="E240" s="839"/>
      <c r="F240" s="839"/>
      <c r="G240" s="839"/>
      <c r="H240" s="839"/>
      <c r="I240" s="839"/>
      <c r="J240" s="839"/>
      <c r="K240" s="839"/>
      <c r="L240" s="839"/>
      <c r="M240" s="839"/>
      <c r="N240" s="839"/>
      <c r="O240" s="839"/>
    </row>
  </sheetData>
  <mergeCells count="119">
    <mergeCell ref="D13:O13"/>
    <mergeCell ref="A14:O14"/>
    <mergeCell ref="A16:C16"/>
    <mergeCell ref="A18:A19"/>
    <mergeCell ref="C18:D19"/>
    <mergeCell ref="F18:F19"/>
    <mergeCell ref="K18:K19"/>
    <mergeCell ref="L18:M18"/>
    <mergeCell ref="N18:O18"/>
    <mergeCell ref="E18:E19"/>
    <mergeCell ref="B35:C35"/>
    <mergeCell ref="D35:F35"/>
    <mergeCell ref="C20:D20"/>
    <mergeCell ref="C21:D21"/>
    <mergeCell ref="B36:C36"/>
    <mergeCell ref="D36:F36"/>
    <mergeCell ref="A23:O23"/>
    <mergeCell ref="A24:B24"/>
    <mergeCell ref="A32:C32"/>
    <mergeCell ref="B34:C34"/>
    <mergeCell ref="D34:F34"/>
    <mergeCell ref="A42:B43"/>
    <mergeCell ref="B46:C46"/>
    <mergeCell ref="D46:F46"/>
    <mergeCell ref="B47:C47"/>
    <mergeCell ref="D47:F47"/>
    <mergeCell ref="B37:C37"/>
    <mergeCell ref="D37:F37"/>
    <mergeCell ref="A38:F38"/>
    <mergeCell ref="A39:O39"/>
    <mergeCell ref="C43:D43"/>
    <mergeCell ref="A48:F48"/>
    <mergeCell ref="B59:C59"/>
    <mergeCell ref="A61:C61"/>
    <mergeCell ref="A63:A65"/>
    <mergeCell ref="B63:B65"/>
    <mergeCell ref="C63:C65"/>
    <mergeCell ref="D63:D65"/>
    <mergeCell ref="F63:F65"/>
    <mergeCell ref="A82:O82"/>
    <mergeCell ref="H63:H65"/>
    <mergeCell ref="I63:I65"/>
    <mergeCell ref="A72:C72"/>
    <mergeCell ref="E63:E65"/>
    <mergeCell ref="G63:G65"/>
    <mergeCell ref="A84:C84"/>
    <mergeCell ref="D84:O84"/>
    <mergeCell ref="A87:B87"/>
    <mergeCell ref="D161:E161"/>
    <mergeCell ref="F161:G161"/>
    <mergeCell ref="B170:C170"/>
    <mergeCell ref="D170:E170"/>
    <mergeCell ref="F170:G170"/>
    <mergeCell ref="A174:O174"/>
    <mergeCell ref="A159:G160"/>
    <mergeCell ref="A168:G169"/>
    <mergeCell ref="A133:I133"/>
    <mergeCell ref="A134:O134"/>
    <mergeCell ref="A144:C144"/>
    <mergeCell ref="B88:F88"/>
    <mergeCell ref="A101:I101"/>
    <mergeCell ref="A102:O102"/>
    <mergeCell ref="A122:M122"/>
    <mergeCell ref="A115:I115"/>
    <mergeCell ref="A116:O116"/>
    <mergeCell ref="A127:F127"/>
    <mergeCell ref="A135:F135"/>
    <mergeCell ref="A141:I141"/>
    <mergeCell ref="A142:O142"/>
    <mergeCell ref="J185:M185"/>
    <mergeCell ref="A165:O165"/>
    <mergeCell ref="B179:C179"/>
    <mergeCell ref="D179:F179"/>
    <mergeCell ref="G179:H179"/>
    <mergeCell ref="A157:M157"/>
    <mergeCell ref="A158:O158"/>
    <mergeCell ref="B161:C161"/>
    <mergeCell ref="A177:H178"/>
    <mergeCell ref="A240:O240"/>
    <mergeCell ref="A223:N223"/>
    <mergeCell ref="A229:A230"/>
    <mergeCell ref="B229:B230"/>
    <mergeCell ref="C229:C230"/>
    <mergeCell ref="D229:D230"/>
    <mergeCell ref="G229:G230"/>
    <mergeCell ref="I229:I230"/>
    <mergeCell ref="A216:C216"/>
    <mergeCell ref="E229:E230"/>
    <mergeCell ref="F229:F230"/>
    <mergeCell ref="J229:J230"/>
    <mergeCell ref="H229:H230"/>
    <mergeCell ref="K229:K230"/>
    <mergeCell ref="L229:L230"/>
    <mergeCell ref="M229:M230"/>
    <mergeCell ref="A235:O235"/>
    <mergeCell ref="B210:C210"/>
    <mergeCell ref="A212:O212"/>
    <mergeCell ref="B180:C180"/>
    <mergeCell ref="D180:F180"/>
    <mergeCell ref="I180:J180"/>
    <mergeCell ref="G197:H197"/>
    <mergeCell ref="B207:C207"/>
    <mergeCell ref="B208:C208"/>
    <mergeCell ref="B209:C209"/>
    <mergeCell ref="B203:C203"/>
    <mergeCell ref="B204:C204"/>
    <mergeCell ref="B205:C205"/>
    <mergeCell ref="B206:C206"/>
    <mergeCell ref="B197:C197"/>
    <mergeCell ref="D197:F197"/>
    <mergeCell ref="A199:O199"/>
    <mergeCell ref="A191:O191"/>
    <mergeCell ref="A194:D194"/>
    <mergeCell ref="B196:C196"/>
    <mergeCell ref="D196:F196"/>
    <mergeCell ref="G196:H196"/>
    <mergeCell ref="G180:H180"/>
    <mergeCell ref="B185:E185"/>
    <mergeCell ref="F185:I185"/>
  </mergeCells>
  <phoneticPr fontId="67" type="noConversion"/>
  <pageMargins left="0.7" right="0.7" top="0.75" bottom="0.75" header="0.3" footer="0.3"/>
  <pageSetup orientation="portrait" r:id="rId1"/>
  <ignoredErrors>
    <ignoredError sqref="H96" evalError="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7"/>
  <sheetViews>
    <sheetView zoomScale="88" zoomScaleNormal="88" workbookViewId="0">
      <selection activeCell="I37" sqref="I37"/>
    </sheetView>
  </sheetViews>
  <sheetFormatPr baseColWidth="10" defaultColWidth="11.42578125" defaultRowHeight="15"/>
  <cols>
    <col min="1" max="1" width="39.5703125" style="31" customWidth="1"/>
    <col min="2" max="2" width="35.28515625" style="31" customWidth="1"/>
    <col min="3" max="3" width="20.85546875" style="31" customWidth="1"/>
    <col min="4" max="5" width="16.5703125" style="75" customWidth="1"/>
    <col min="6" max="7" width="6.85546875" style="31" customWidth="1"/>
    <col min="8" max="8" width="17.5703125" style="31" customWidth="1"/>
    <col min="9" max="9" width="22.140625" style="76" customWidth="1"/>
    <col min="10" max="10" width="17.85546875" style="76" customWidth="1"/>
    <col min="11" max="11" width="37.7109375" style="76" bestFit="1" customWidth="1"/>
    <col min="12" max="12" width="22.5703125" style="75" customWidth="1"/>
    <col min="13" max="13" width="24.7109375" style="31" customWidth="1"/>
    <col min="14" max="14" width="23.85546875" style="31" customWidth="1"/>
    <col min="15" max="15" width="26.7109375" style="31" customWidth="1"/>
    <col min="16" max="16384" width="11.42578125" style="31"/>
  </cols>
  <sheetData>
    <row r="1" spans="1:16">
      <c r="D1" s="31"/>
      <c r="E1" s="31"/>
      <c r="H1" s="32"/>
      <c r="I1" s="31"/>
      <c r="J1" s="31"/>
      <c r="K1" s="31"/>
      <c r="L1" s="31"/>
    </row>
    <row r="2" spans="1:16">
      <c r="D2" s="31"/>
      <c r="E2" s="31"/>
      <c r="I2" s="31"/>
      <c r="J2" s="31"/>
      <c r="K2" s="31"/>
      <c r="L2" s="31"/>
    </row>
    <row r="3" spans="1:16">
      <c r="D3" s="31"/>
      <c r="E3" s="31"/>
      <c r="I3" s="31"/>
      <c r="J3" s="31"/>
      <c r="K3" s="31"/>
      <c r="L3" s="31"/>
    </row>
    <row r="4" spans="1:16">
      <c r="D4" s="31"/>
      <c r="E4" s="31"/>
      <c r="I4" s="31"/>
      <c r="J4" s="31"/>
      <c r="K4" s="31"/>
      <c r="L4" s="31"/>
    </row>
    <row r="5" spans="1:16">
      <c r="D5" s="31"/>
      <c r="E5" s="31"/>
      <c r="I5" s="31"/>
      <c r="J5" s="31"/>
      <c r="K5" s="31"/>
      <c r="L5" s="31"/>
    </row>
    <row r="6" spans="1:16" ht="18.75">
      <c r="A6" s="934" t="s">
        <v>1023</v>
      </c>
      <c r="B6" s="934"/>
      <c r="C6" s="934"/>
      <c r="D6" s="934"/>
      <c r="E6" s="934"/>
      <c r="F6" s="934"/>
      <c r="G6" s="934"/>
      <c r="H6" s="934"/>
      <c r="I6" s="934"/>
      <c r="J6" s="934"/>
      <c r="K6" s="934"/>
      <c r="L6" s="934"/>
    </row>
    <row r="7" spans="1:16" ht="15.75" thickBot="1"/>
    <row r="8" spans="1:16" ht="23.25" customHeight="1">
      <c r="A8" s="935" t="s">
        <v>1024</v>
      </c>
      <c r="B8" s="936"/>
      <c r="C8" s="936"/>
      <c r="D8" s="936"/>
      <c r="E8" s="936"/>
      <c r="F8" s="936"/>
      <c r="G8" s="936"/>
      <c r="H8" s="936"/>
      <c r="I8" s="937"/>
      <c r="J8" s="77" t="s">
        <v>1025</v>
      </c>
      <c r="K8" s="941"/>
      <c r="L8" s="942"/>
      <c r="M8" s="141"/>
      <c r="N8" s="141"/>
      <c r="O8" s="141"/>
      <c r="P8" s="141"/>
    </row>
    <row r="9" spans="1:16" ht="24" customHeight="1" thickBot="1">
      <c r="A9" s="938"/>
      <c r="B9" s="939"/>
      <c r="C9" s="939"/>
      <c r="D9" s="939"/>
      <c r="E9" s="939"/>
      <c r="F9" s="939"/>
      <c r="G9" s="939"/>
      <c r="H9" s="939"/>
      <c r="I9" s="940"/>
      <c r="J9" s="647" t="s">
        <v>1026</v>
      </c>
      <c r="K9" s="943"/>
      <c r="L9" s="944"/>
      <c r="M9" s="141"/>
      <c r="N9" s="141"/>
      <c r="O9" s="141"/>
      <c r="P9" s="141"/>
    </row>
    <row r="10" spans="1:16" ht="82.5" customHeight="1">
      <c r="A10" s="930" t="s">
        <v>1027</v>
      </c>
      <c r="B10" s="932" t="s">
        <v>1028</v>
      </c>
      <c r="C10" s="932" t="s">
        <v>1029</v>
      </c>
      <c r="D10" s="932" t="s">
        <v>1030</v>
      </c>
      <c r="E10" s="932"/>
      <c r="F10" s="932" t="s">
        <v>1031</v>
      </c>
      <c r="G10" s="932"/>
      <c r="H10" s="932"/>
      <c r="I10" s="932"/>
      <c r="J10" s="945" t="s">
        <v>1032</v>
      </c>
      <c r="K10" s="945"/>
      <c r="L10" s="946"/>
      <c r="M10" s="141"/>
      <c r="N10" s="141"/>
      <c r="O10" s="141"/>
      <c r="P10" s="141"/>
    </row>
    <row r="11" spans="1:16" ht="38.25" customHeight="1">
      <c r="A11" s="931"/>
      <c r="B11" s="933"/>
      <c r="C11" s="933"/>
      <c r="D11" s="526" t="s">
        <v>1033</v>
      </c>
      <c r="E11" s="526" t="s">
        <v>852</v>
      </c>
      <c r="F11" s="933"/>
      <c r="G11" s="933"/>
      <c r="H11" s="933"/>
      <c r="I11" s="933"/>
      <c r="J11" s="947"/>
      <c r="K11" s="947"/>
      <c r="L11" s="948"/>
      <c r="M11" s="142"/>
      <c r="N11" s="141"/>
      <c r="O11" s="141"/>
      <c r="P11" s="141"/>
    </row>
    <row r="12" spans="1:16" s="78" customFormat="1" ht="81" customHeight="1">
      <c r="A12" s="920" t="s">
        <v>1034</v>
      </c>
      <c r="B12" s="921" t="s">
        <v>1035</v>
      </c>
      <c r="C12" s="222" t="s">
        <v>1036</v>
      </c>
      <c r="D12" s="648" t="s">
        <v>799</v>
      </c>
      <c r="E12" s="219" t="s">
        <v>27</v>
      </c>
      <c r="F12" s="924" t="s">
        <v>1037</v>
      </c>
      <c r="G12" s="924"/>
      <c r="H12" s="924"/>
      <c r="I12" s="925"/>
      <c r="J12" s="924" t="s">
        <v>1038</v>
      </c>
      <c r="K12" s="924"/>
      <c r="L12" s="926"/>
      <c r="M12" s="143"/>
      <c r="N12" s="144"/>
      <c r="O12" s="144"/>
      <c r="P12" s="144"/>
    </row>
    <row r="13" spans="1:16" s="78" customFormat="1" ht="149.25" customHeight="1">
      <c r="A13" s="908"/>
      <c r="B13" s="922"/>
      <c r="C13" s="442" t="s">
        <v>1039</v>
      </c>
      <c r="D13" s="443" t="s">
        <v>799</v>
      </c>
      <c r="E13" s="444" t="s">
        <v>27</v>
      </c>
      <c r="F13" s="927" t="s">
        <v>1040</v>
      </c>
      <c r="G13" s="927"/>
      <c r="H13" s="927"/>
      <c r="I13" s="928"/>
      <c r="J13" s="927" t="s">
        <v>1038</v>
      </c>
      <c r="K13" s="927"/>
      <c r="L13" s="929"/>
      <c r="M13" s="143"/>
      <c r="N13" s="144"/>
      <c r="O13" s="144"/>
      <c r="P13" s="144"/>
    </row>
    <row r="14" spans="1:16" s="78" customFormat="1" ht="96.75" customHeight="1">
      <c r="A14" s="908"/>
      <c r="B14" s="923"/>
      <c r="C14" s="442" t="s">
        <v>1041</v>
      </c>
      <c r="D14" s="443" t="s">
        <v>799</v>
      </c>
      <c r="E14" s="444" t="s">
        <v>27</v>
      </c>
      <c r="F14" s="927" t="s">
        <v>1042</v>
      </c>
      <c r="G14" s="927"/>
      <c r="H14" s="927"/>
      <c r="I14" s="928"/>
      <c r="J14" s="927" t="s">
        <v>1038</v>
      </c>
      <c r="K14" s="927"/>
      <c r="L14" s="929"/>
      <c r="M14" s="143"/>
      <c r="N14" s="144"/>
      <c r="O14" s="144"/>
      <c r="P14" s="144"/>
    </row>
    <row r="15" spans="1:16" s="78" customFormat="1" ht="99" customHeight="1">
      <c r="A15" s="908" t="s">
        <v>1043</v>
      </c>
      <c r="B15" s="918" t="s">
        <v>1044</v>
      </c>
      <c r="C15" s="445" t="s">
        <v>1045</v>
      </c>
      <c r="D15" s="444" t="s">
        <v>799</v>
      </c>
      <c r="E15" s="444" t="s">
        <v>27</v>
      </c>
      <c r="F15" s="906" t="s">
        <v>1046</v>
      </c>
      <c r="G15" s="906"/>
      <c r="H15" s="906"/>
      <c r="I15" s="912"/>
      <c r="J15" s="906" t="s">
        <v>1038</v>
      </c>
      <c r="K15" s="906"/>
      <c r="L15" s="907"/>
      <c r="M15" s="143"/>
      <c r="N15" s="144"/>
      <c r="O15" s="144"/>
      <c r="P15" s="144"/>
    </row>
    <row r="16" spans="1:16" s="78" customFormat="1" ht="183.75" customHeight="1">
      <c r="A16" s="908"/>
      <c r="B16" s="918"/>
      <c r="C16" s="445" t="s">
        <v>1047</v>
      </c>
      <c r="D16" s="444" t="s">
        <v>799</v>
      </c>
      <c r="E16" s="444" t="s">
        <v>27</v>
      </c>
      <c r="F16" s="906" t="s">
        <v>1048</v>
      </c>
      <c r="G16" s="906"/>
      <c r="H16" s="906"/>
      <c r="I16" s="912"/>
      <c r="J16" s="906" t="s">
        <v>1038</v>
      </c>
      <c r="K16" s="906"/>
      <c r="L16" s="907"/>
      <c r="M16" s="143"/>
      <c r="N16" s="144"/>
      <c r="O16" s="144"/>
      <c r="P16" s="144"/>
    </row>
    <row r="17" spans="1:16" s="78" customFormat="1" ht="173.25" customHeight="1">
      <c r="A17" s="908"/>
      <c r="B17" s="919"/>
      <c r="C17" s="445" t="s">
        <v>1049</v>
      </c>
      <c r="D17" s="444" t="s">
        <v>799</v>
      </c>
      <c r="E17" s="444" t="s">
        <v>27</v>
      </c>
      <c r="F17" s="906" t="s">
        <v>1050</v>
      </c>
      <c r="G17" s="906"/>
      <c r="H17" s="906"/>
      <c r="I17" s="912"/>
      <c r="J17" s="906" t="s">
        <v>1038</v>
      </c>
      <c r="K17" s="906"/>
      <c r="L17" s="907"/>
      <c r="M17" s="143"/>
      <c r="N17" s="144"/>
      <c r="O17" s="144"/>
      <c r="P17" s="144"/>
    </row>
    <row r="18" spans="1:16" s="78" customFormat="1" ht="46.5" customHeight="1">
      <c r="A18" s="908" t="s">
        <v>1051</v>
      </c>
      <c r="B18" s="918" t="s">
        <v>1052</v>
      </c>
      <c r="C18" s="445" t="s">
        <v>1053</v>
      </c>
      <c r="D18" s="444" t="s">
        <v>799</v>
      </c>
      <c r="E18" s="444" t="s">
        <v>27</v>
      </c>
      <c r="F18" s="906" t="s">
        <v>1054</v>
      </c>
      <c r="G18" s="906"/>
      <c r="H18" s="906"/>
      <c r="I18" s="912"/>
      <c r="J18" s="906" t="s">
        <v>1038</v>
      </c>
      <c r="K18" s="906"/>
      <c r="L18" s="907"/>
      <c r="M18" s="143"/>
      <c r="N18" s="144"/>
      <c r="O18" s="144"/>
      <c r="P18" s="144"/>
    </row>
    <row r="19" spans="1:16" s="78" customFormat="1" ht="46.5" customHeight="1">
      <c r="A19" s="908"/>
      <c r="B19" s="918"/>
      <c r="C19" s="445" t="s">
        <v>1055</v>
      </c>
      <c r="D19" s="444" t="s">
        <v>799</v>
      </c>
      <c r="E19" s="444" t="s">
        <v>27</v>
      </c>
      <c r="F19" s="906" t="s">
        <v>1054</v>
      </c>
      <c r="G19" s="906"/>
      <c r="H19" s="906"/>
      <c r="I19" s="912"/>
      <c r="J19" s="906" t="s">
        <v>1038</v>
      </c>
      <c r="K19" s="906"/>
      <c r="L19" s="907"/>
      <c r="M19" s="143"/>
      <c r="N19" s="144"/>
      <c r="O19" s="144"/>
      <c r="P19" s="144"/>
    </row>
    <row r="20" spans="1:16" s="78" customFormat="1" ht="46.5" customHeight="1">
      <c r="A20" s="908"/>
      <c r="B20" s="918"/>
      <c r="C20" s="445" t="s">
        <v>1056</v>
      </c>
      <c r="D20" s="444" t="s">
        <v>799</v>
      </c>
      <c r="E20" s="444" t="s">
        <v>27</v>
      </c>
      <c r="F20" s="906" t="s">
        <v>1057</v>
      </c>
      <c r="G20" s="906"/>
      <c r="H20" s="906"/>
      <c r="I20" s="912"/>
      <c r="J20" s="906" t="s">
        <v>1038</v>
      </c>
      <c r="K20" s="906"/>
      <c r="L20" s="907"/>
      <c r="M20" s="143"/>
      <c r="N20" s="144"/>
      <c r="O20" s="144"/>
      <c r="P20" s="144"/>
    </row>
    <row r="21" spans="1:16" s="78" customFormat="1" ht="46.5" customHeight="1">
      <c r="A21" s="908"/>
      <c r="B21" s="918"/>
      <c r="C21" s="445" t="s">
        <v>1058</v>
      </c>
      <c r="D21" s="444" t="s">
        <v>799</v>
      </c>
      <c r="E21" s="444" t="s">
        <v>27</v>
      </c>
      <c r="F21" s="906" t="s">
        <v>1059</v>
      </c>
      <c r="G21" s="906"/>
      <c r="H21" s="906"/>
      <c r="I21" s="912"/>
      <c r="J21" s="906" t="s">
        <v>1038</v>
      </c>
      <c r="K21" s="906"/>
      <c r="L21" s="907"/>
      <c r="M21" s="143"/>
      <c r="N21" s="144"/>
      <c r="O21" s="144"/>
      <c r="P21" s="144"/>
    </row>
    <row r="22" spans="1:16" s="78" customFormat="1" ht="46.5" customHeight="1">
      <c r="A22" s="908"/>
      <c r="B22" s="918"/>
      <c r="C22" s="445" t="s">
        <v>1060</v>
      </c>
      <c r="D22" s="444" t="s">
        <v>799</v>
      </c>
      <c r="E22" s="444" t="s">
        <v>27</v>
      </c>
      <c r="F22" s="906" t="s">
        <v>1061</v>
      </c>
      <c r="G22" s="906"/>
      <c r="H22" s="906"/>
      <c r="I22" s="912"/>
      <c r="J22" s="906" t="s">
        <v>1038</v>
      </c>
      <c r="K22" s="906"/>
      <c r="L22" s="907"/>
      <c r="M22" s="143"/>
      <c r="N22" s="144"/>
      <c r="O22" s="144"/>
      <c r="P22" s="144"/>
    </row>
    <row r="23" spans="1:16" s="78" customFormat="1" ht="46.5" customHeight="1">
      <c r="A23" s="908"/>
      <c r="B23" s="918"/>
      <c r="C23" s="445" t="s">
        <v>1062</v>
      </c>
      <c r="D23" s="444" t="s">
        <v>799</v>
      </c>
      <c r="E23" s="444" t="s">
        <v>27</v>
      </c>
      <c r="F23" s="906" t="s">
        <v>1063</v>
      </c>
      <c r="G23" s="906"/>
      <c r="H23" s="906"/>
      <c r="I23" s="912"/>
      <c r="J23" s="906" t="s">
        <v>1038</v>
      </c>
      <c r="K23" s="906"/>
      <c r="L23" s="907"/>
      <c r="M23" s="143"/>
      <c r="N23" s="144"/>
      <c r="O23" s="144"/>
      <c r="P23" s="144"/>
    </row>
    <row r="24" spans="1:16" s="78" customFormat="1" ht="46.5" customHeight="1">
      <c r="A24" s="908"/>
      <c r="B24" s="919"/>
      <c r="C24" s="445" t="s">
        <v>1064</v>
      </c>
      <c r="D24" s="444" t="s">
        <v>799</v>
      </c>
      <c r="E24" s="444" t="s">
        <v>27</v>
      </c>
      <c r="F24" s="906" t="s">
        <v>1065</v>
      </c>
      <c r="G24" s="906"/>
      <c r="H24" s="906"/>
      <c r="I24" s="912"/>
      <c r="J24" s="906" t="s">
        <v>1038</v>
      </c>
      <c r="K24" s="906"/>
      <c r="L24" s="907"/>
      <c r="M24" s="143"/>
      <c r="N24" s="144"/>
      <c r="O24" s="144"/>
      <c r="P24" s="144"/>
    </row>
    <row r="25" spans="1:16" s="78" customFormat="1" ht="46.5" customHeight="1">
      <c r="A25" s="908" t="s">
        <v>1066</v>
      </c>
      <c r="B25" s="910" t="s">
        <v>1067</v>
      </c>
      <c r="C25" s="445" t="s">
        <v>1068</v>
      </c>
      <c r="D25" s="444" t="s">
        <v>799</v>
      </c>
      <c r="E25" s="444" t="s">
        <v>27</v>
      </c>
      <c r="F25" s="906" t="s">
        <v>1069</v>
      </c>
      <c r="G25" s="906"/>
      <c r="H25" s="906"/>
      <c r="I25" s="912"/>
      <c r="J25" s="906" t="s">
        <v>1070</v>
      </c>
      <c r="K25" s="906"/>
      <c r="L25" s="907"/>
      <c r="M25" s="143"/>
      <c r="N25" s="144"/>
      <c r="O25" s="144"/>
      <c r="P25" s="144"/>
    </row>
    <row r="26" spans="1:16" s="78" customFormat="1" ht="93" customHeight="1">
      <c r="A26" s="908"/>
      <c r="B26" s="910"/>
      <c r="C26" s="445" t="s">
        <v>1071</v>
      </c>
      <c r="D26" s="444" t="s">
        <v>799</v>
      </c>
      <c r="E26" s="444" t="s">
        <v>27</v>
      </c>
      <c r="F26" s="906" t="s">
        <v>27</v>
      </c>
      <c r="G26" s="906"/>
      <c r="H26" s="906"/>
      <c r="I26" s="912"/>
      <c r="J26" s="906" t="s">
        <v>1072</v>
      </c>
      <c r="K26" s="906"/>
      <c r="L26" s="907"/>
      <c r="M26" s="143"/>
      <c r="N26" s="144"/>
      <c r="O26" s="144"/>
      <c r="P26" s="144"/>
    </row>
    <row r="27" spans="1:16" s="78" customFormat="1" ht="127.5" customHeight="1">
      <c r="A27" s="909"/>
      <c r="B27" s="911"/>
      <c r="C27" s="220" t="s">
        <v>1073</v>
      </c>
      <c r="D27" s="444" t="s">
        <v>799</v>
      </c>
      <c r="E27" s="221" t="s">
        <v>27</v>
      </c>
      <c r="F27" s="906" t="s">
        <v>1074</v>
      </c>
      <c r="G27" s="906"/>
      <c r="H27" s="906"/>
      <c r="I27" s="912"/>
      <c r="J27" s="906" t="s">
        <v>1075</v>
      </c>
      <c r="K27" s="906"/>
      <c r="L27" s="907"/>
      <c r="M27" s="143"/>
      <c r="N27" s="144"/>
      <c r="O27" s="144"/>
      <c r="P27" s="144"/>
    </row>
    <row r="28" spans="1:16" s="78" customFormat="1" ht="38.25" customHeight="1">
      <c r="A28" s="79"/>
      <c r="B28" s="145"/>
      <c r="C28" s="79"/>
      <c r="D28" s="79"/>
      <c r="E28" s="79"/>
      <c r="F28" s="79"/>
      <c r="G28" s="79"/>
      <c r="H28" s="79"/>
      <c r="I28" s="79"/>
      <c r="J28" s="79"/>
      <c r="K28" s="79"/>
      <c r="L28" s="79"/>
      <c r="M28" s="143"/>
      <c r="N28" s="144"/>
      <c r="O28" s="144"/>
      <c r="P28" s="144"/>
    </row>
    <row r="29" spans="1:16" ht="23.25" customHeight="1">
      <c r="A29" s="894" t="s">
        <v>1076</v>
      </c>
      <c r="B29" s="895"/>
      <c r="C29" s="895"/>
      <c r="D29" s="895"/>
      <c r="E29" s="895"/>
      <c r="F29" s="895"/>
      <c r="G29" s="895"/>
      <c r="H29" s="895"/>
      <c r="I29" s="895"/>
      <c r="J29" s="895"/>
      <c r="K29" s="895"/>
      <c r="L29" s="896"/>
      <c r="M29" s="80" t="s">
        <v>1025</v>
      </c>
      <c r="N29" s="900"/>
      <c r="O29" s="901"/>
      <c r="P29" s="141"/>
    </row>
    <row r="30" spans="1:16" ht="24" customHeight="1" thickBot="1">
      <c r="A30" s="897"/>
      <c r="B30" s="898"/>
      <c r="C30" s="898"/>
      <c r="D30" s="898"/>
      <c r="E30" s="898"/>
      <c r="F30" s="898"/>
      <c r="G30" s="898"/>
      <c r="H30" s="898"/>
      <c r="I30" s="898"/>
      <c r="J30" s="898"/>
      <c r="K30" s="898"/>
      <c r="L30" s="899"/>
      <c r="M30" s="649" t="s">
        <v>1026</v>
      </c>
      <c r="N30" s="902"/>
      <c r="O30" s="903"/>
      <c r="P30" s="141"/>
    </row>
    <row r="31" spans="1:16" ht="67.5" customHeight="1">
      <c r="A31" s="904" t="s">
        <v>1077</v>
      </c>
      <c r="B31" s="890" t="s">
        <v>1078</v>
      </c>
      <c r="C31" s="890" t="s">
        <v>1079</v>
      </c>
      <c r="D31" s="913" t="s">
        <v>1080</v>
      </c>
      <c r="E31" s="915"/>
      <c r="F31" s="916" t="s">
        <v>1081</v>
      </c>
      <c r="G31" s="916" t="s">
        <v>1082</v>
      </c>
      <c r="H31" s="913" t="s">
        <v>1083</v>
      </c>
      <c r="I31" s="915"/>
      <c r="J31" s="913" t="s">
        <v>1084</v>
      </c>
      <c r="K31" s="914"/>
      <c r="L31" s="915"/>
      <c r="M31" s="888" t="s">
        <v>1085</v>
      </c>
      <c r="N31" s="890" t="s">
        <v>1086</v>
      </c>
      <c r="O31" s="892" t="s">
        <v>1087</v>
      </c>
      <c r="P31" s="141"/>
    </row>
    <row r="32" spans="1:16" ht="74.25" customHeight="1">
      <c r="A32" s="905"/>
      <c r="B32" s="891"/>
      <c r="C32" s="891"/>
      <c r="D32" s="650" t="s">
        <v>1088</v>
      </c>
      <c r="E32" s="650" t="s">
        <v>1089</v>
      </c>
      <c r="F32" s="917"/>
      <c r="G32" s="917"/>
      <c r="H32" s="650" t="s">
        <v>1090</v>
      </c>
      <c r="I32" s="650" t="s">
        <v>1091</v>
      </c>
      <c r="J32" s="650" t="s">
        <v>1092</v>
      </c>
      <c r="K32" s="650" t="s">
        <v>1093</v>
      </c>
      <c r="L32" s="650" t="s">
        <v>1094</v>
      </c>
      <c r="M32" s="889"/>
      <c r="N32" s="891"/>
      <c r="O32" s="893"/>
      <c r="P32" s="141"/>
    </row>
    <row r="33" spans="1:16" ht="30" customHeight="1">
      <c r="A33" s="308" t="s">
        <v>1095</v>
      </c>
      <c r="B33" s="309" t="s">
        <v>1096</v>
      </c>
      <c r="C33" s="310" t="s">
        <v>1097</v>
      </c>
      <c r="D33" s="310" t="s">
        <v>1098</v>
      </c>
      <c r="E33" s="310" t="s">
        <v>1099</v>
      </c>
      <c r="F33" s="310"/>
      <c r="G33" s="310" t="s">
        <v>1100</v>
      </c>
      <c r="H33" s="310" t="s">
        <v>852</v>
      </c>
      <c r="I33" s="311" t="s">
        <v>1098</v>
      </c>
      <c r="J33" s="312" t="s">
        <v>1101</v>
      </c>
      <c r="K33" s="313" t="s">
        <v>1102</v>
      </c>
      <c r="L33" s="310" t="s">
        <v>1103</v>
      </c>
      <c r="M33" s="310" t="s">
        <v>1104</v>
      </c>
      <c r="N33" s="310" t="s">
        <v>1105</v>
      </c>
      <c r="O33" s="339" t="s">
        <v>1106</v>
      </c>
      <c r="P33" s="141"/>
    </row>
    <row r="34" spans="1:16" ht="225">
      <c r="A34" s="314" t="s">
        <v>1107</v>
      </c>
      <c r="B34" s="300" t="s">
        <v>1098</v>
      </c>
      <c r="C34" s="300" t="s">
        <v>1108</v>
      </c>
      <c r="D34" s="300" t="s">
        <v>1098</v>
      </c>
      <c r="E34" s="300" t="s">
        <v>1099</v>
      </c>
      <c r="F34" s="300" t="s">
        <v>1100</v>
      </c>
      <c r="G34" s="300"/>
      <c r="H34" s="300" t="s">
        <v>1109</v>
      </c>
      <c r="I34" s="301">
        <v>45484</v>
      </c>
      <c r="J34" s="302" t="s">
        <v>1110</v>
      </c>
      <c r="K34" s="303" t="s">
        <v>1111</v>
      </c>
      <c r="L34" s="300" t="s">
        <v>1112</v>
      </c>
      <c r="M34" s="300"/>
      <c r="N34" s="300" t="s">
        <v>1113</v>
      </c>
      <c r="O34" s="340" t="s">
        <v>1114</v>
      </c>
      <c r="P34" s="141"/>
    </row>
    <row r="35" spans="1:16" ht="21.75" customHeight="1">
      <c r="A35" s="314" t="s">
        <v>1115</v>
      </c>
      <c r="B35" s="300" t="s">
        <v>1098</v>
      </c>
      <c r="C35" s="300" t="s">
        <v>1097</v>
      </c>
      <c r="D35" s="300" t="s">
        <v>1098</v>
      </c>
      <c r="E35" s="300" t="s">
        <v>1099</v>
      </c>
      <c r="F35" s="300"/>
      <c r="G35" s="300" t="s">
        <v>1100</v>
      </c>
      <c r="H35" s="300" t="s">
        <v>1109</v>
      </c>
      <c r="I35" s="301">
        <v>46260</v>
      </c>
      <c r="J35" s="302" t="s">
        <v>1101</v>
      </c>
      <c r="K35" s="303" t="s">
        <v>1102</v>
      </c>
      <c r="L35" s="300" t="s">
        <v>1103</v>
      </c>
      <c r="M35" s="300"/>
      <c r="N35" s="300" t="s">
        <v>1116</v>
      </c>
      <c r="O35" s="341" t="s">
        <v>1117</v>
      </c>
      <c r="P35" s="141"/>
    </row>
    <row r="36" spans="1:16" ht="21.75" customHeight="1">
      <c r="A36" s="315" t="s">
        <v>1118</v>
      </c>
      <c r="B36" s="304" t="s">
        <v>1119</v>
      </c>
      <c r="C36" s="316" t="s">
        <v>1120</v>
      </c>
      <c r="D36" s="305" t="s">
        <v>1098</v>
      </c>
      <c r="E36" s="305" t="s">
        <v>1099</v>
      </c>
      <c r="F36" s="305"/>
      <c r="G36" s="305" t="s">
        <v>1100</v>
      </c>
      <c r="H36" s="305" t="s">
        <v>852</v>
      </c>
      <c r="I36" s="306" t="s">
        <v>1098</v>
      </c>
      <c r="J36" s="306" t="s">
        <v>1121</v>
      </c>
      <c r="K36" s="307" t="s">
        <v>1122</v>
      </c>
      <c r="L36" s="305" t="s">
        <v>1123</v>
      </c>
      <c r="M36" s="305"/>
      <c r="N36" s="305" t="s">
        <v>1124</v>
      </c>
      <c r="O36" s="342" t="s">
        <v>1125</v>
      </c>
      <c r="P36" s="141"/>
    </row>
    <row r="37" spans="1:16" ht="60">
      <c r="A37" s="318" t="s">
        <v>1126</v>
      </c>
      <c r="B37" s="319" t="s">
        <v>1098</v>
      </c>
      <c r="C37" s="320" t="s">
        <v>1127</v>
      </c>
      <c r="D37" s="321" t="s">
        <v>1098</v>
      </c>
      <c r="E37" s="321" t="s">
        <v>1098</v>
      </c>
      <c r="F37" s="319"/>
      <c r="G37" s="319" t="s">
        <v>1100</v>
      </c>
      <c r="H37" s="319" t="s">
        <v>819</v>
      </c>
      <c r="I37" s="322">
        <v>45416</v>
      </c>
      <c r="J37" s="323" t="s">
        <v>1121</v>
      </c>
      <c r="K37" s="324" t="s">
        <v>1122</v>
      </c>
      <c r="L37" s="325" t="s">
        <v>1123</v>
      </c>
      <c r="M37" s="319"/>
      <c r="N37" s="319" t="s">
        <v>1128</v>
      </c>
      <c r="O37" s="343" t="s">
        <v>1106</v>
      </c>
      <c r="P37" s="317"/>
    </row>
  </sheetData>
  <mergeCells count="64">
    <mergeCell ref="A10:A11"/>
    <mergeCell ref="B10:B11"/>
    <mergeCell ref="C10:C11"/>
    <mergeCell ref="D10:E10"/>
    <mergeCell ref="A6:L6"/>
    <mergeCell ref="A8:I9"/>
    <mergeCell ref="K8:L8"/>
    <mergeCell ref="K9:L9"/>
    <mergeCell ref="F10:I11"/>
    <mergeCell ref="J10:L11"/>
    <mergeCell ref="A12:A14"/>
    <mergeCell ref="B12:B14"/>
    <mergeCell ref="F12:I12"/>
    <mergeCell ref="J12:L12"/>
    <mergeCell ref="F13:I13"/>
    <mergeCell ref="J13:L13"/>
    <mergeCell ref="F14:I14"/>
    <mergeCell ref="J14:L14"/>
    <mergeCell ref="A15:A17"/>
    <mergeCell ref="B15:B17"/>
    <mergeCell ref="F15:I15"/>
    <mergeCell ref="J15:L15"/>
    <mergeCell ref="F16:I16"/>
    <mergeCell ref="J16:L16"/>
    <mergeCell ref="F17:I17"/>
    <mergeCell ref="J17:L17"/>
    <mergeCell ref="J24:L24"/>
    <mergeCell ref="A18:A24"/>
    <mergeCell ref="B18:B24"/>
    <mergeCell ref="F18:I18"/>
    <mergeCell ref="J18:L18"/>
    <mergeCell ref="F19:I19"/>
    <mergeCell ref="J19:L19"/>
    <mergeCell ref="F20:I20"/>
    <mergeCell ref="J20:L20"/>
    <mergeCell ref="F22:I22"/>
    <mergeCell ref="J22:L22"/>
    <mergeCell ref="F23:I23"/>
    <mergeCell ref="J23:L23"/>
    <mergeCell ref="F21:I21"/>
    <mergeCell ref="J21:L21"/>
    <mergeCell ref="F24:I24"/>
    <mergeCell ref="J26:L26"/>
    <mergeCell ref="A25:A27"/>
    <mergeCell ref="B25:B27"/>
    <mergeCell ref="F25:I25"/>
    <mergeCell ref="J31:L31"/>
    <mergeCell ref="J27:L27"/>
    <mergeCell ref="J25:L25"/>
    <mergeCell ref="F26:I26"/>
    <mergeCell ref="D31:E31"/>
    <mergeCell ref="F31:F32"/>
    <mergeCell ref="G31:G32"/>
    <mergeCell ref="H31:I31"/>
    <mergeCell ref="F27:I27"/>
    <mergeCell ref="M31:M32"/>
    <mergeCell ref="N31:N32"/>
    <mergeCell ref="O31:O32"/>
    <mergeCell ref="A29:L30"/>
    <mergeCell ref="N29:O29"/>
    <mergeCell ref="N30:O30"/>
    <mergeCell ref="A31:A32"/>
    <mergeCell ref="B31:B32"/>
    <mergeCell ref="C31:C32"/>
  </mergeCells>
  <phoneticPr fontId="67" type="noConversion"/>
  <hyperlinks>
    <hyperlink ref="B33" r:id="rId1" xr:uid="{00000000-0004-0000-0700-000000000000}"/>
    <hyperlink ref="K34" r:id="rId2" xr:uid="{00000000-0004-0000-0700-000001000000}"/>
    <hyperlink ref="K36" r:id="rId3" xr:uid="{00000000-0004-0000-0700-000002000000}"/>
    <hyperlink ref="K35" r:id="rId4" xr:uid="{00000000-0004-0000-0700-000003000000}"/>
    <hyperlink ref="K33" r:id="rId5" xr:uid="{00000000-0004-0000-0700-000004000000}"/>
    <hyperlink ref="B36" r:id="rId6" xr:uid="{00000000-0004-0000-0700-000005000000}"/>
    <hyperlink ref="K37" r:id="rId7" xr:uid="{00000000-0004-0000-0700-000006000000}"/>
  </hyperlinks>
  <printOptions horizontalCentered="1"/>
  <pageMargins left="0.70866141732283472" right="0.70866141732283472" top="0.74803149606299213" bottom="0.74803149606299213" header="0.31496062992125984" footer="0.31496062992125984"/>
  <pageSetup paperSize="5" scale="80" orientation="landscape" horizontalDpi="4294967295" verticalDpi="4294967295" r:id="rId8"/>
  <drawing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82"/>
  <sheetViews>
    <sheetView tabSelected="1" workbookViewId="0">
      <selection activeCell="E81" sqref="E81"/>
    </sheetView>
  </sheetViews>
  <sheetFormatPr baseColWidth="10" defaultColWidth="11.42578125" defaultRowHeight="17.25"/>
  <cols>
    <col min="1" max="1" width="9.42578125" style="30" customWidth="1"/>
    <col min="2" max="2" width="15.5703125" style="30" customWidth="1"/>
    <col min="3" max="3" width="36.28515625" style="30" customWidth="1"/>
    <col min="4" max="4" width="14.42578125" style="30" customWidth="1"/>
    <col min="5" max="5" width="14" style="30" customWidth="1"/>
    <col min="6" max="6" width="6.85546875" style="30" customWidth="1"/>
    <col min="7" max="7" width="8.42578125" style="30" customWidth="1"/>
    <col min="8" max="8" width="6.85546875" style="30" customWidth="1"/>
    <col min="9" max="9" width="8.85546875" style="30" customWidth="1"/>
    <col min="10" max="10" width="6.85546875" style="30" customWidth="1"/>
    <col min="11" max="11" width="11.42578125" style="30"/>
    <col min="12" max="12" width="10" style="30" customWidth="1"/>
    <col min="13" max="13" width="12.5703125" style="30" customWidth="1"/>
    <col min="14" max="14" width="36.85546875" style="30" customWidth="1"/>
    <col min="15" max="16384" width="11.42578125" style="30"/>
  </cols>
  <sheetData>
    <row r="1" spans="1:15" s="84" customFormat="1">
      <c r="A1" s="146"/>
      <c r="B1"/>
      <c r="C1" s="146"/>
      <c r="D1" s="27"/>
      <c r="E1" s="27"/>
      <c r="F1" s="27"/>
      <c r="G1" s="27"/>
      <c r="H1" s="27"/>
      <c r="I1" s="27"/>
      <c r="J1" s="27"/>
      <c r="K1" s="27"/>
      <c r="L1" s="147"/>
      <c r="M1" s="147"/>
      <c r="N1" s="147"/>
      <c r="O1" s="147"/>
    </row>
    <row r="2" spans="1:15" s="84" customFormat="1">
      <c r="A2" s="146"/>
      <c r="B2" s="146"/>
      <c r="C2" s="146"/>
      <c r="D2" s="27"/>
      <c r="E2" s="27"/>
      <c r="F2" s="27"/>
      <c r="G2" s="27"/>
      <c r="H2" s="27"/>
      <c r="I2" s="27"/>
      <c r="J2" s="27"/>
      <c r="K2" s="27"/>
      <c r="L2" s="147"/>
      <c r="M2" s="147"/>
      <c r="N2" s="147"/>
      <c r="O2" s="147"/>
    </row>
    <row r="3" spans="1:15" s="84" customFormat="1">
      <c r="A3" s="146"/>
      <c r="B3" s="148"/>
      <c r="C3" s="146"/>
      <c r="D3" s="27"/>
      <c r="E3" s="27"/>
      <c r="F3" s="27"/>
      <c r="G3" s="27"/>
      <c r="H3" s="27"/>
      <c r="I3" s="27"/>
      <c r="J3" s="27"/>
      <c r="K3" s="27"/>
      <c r="L3" s="147"/>
      <c r="M3" s="147"/>
      <c r="N3" s="147"/>
      <c r="O3" s="147"/>
    </row>
    <row r="4" spans="1:15" s="84" customFormat="1">
      <c r="A4" s="146"/>
      <c r="B4" s="148"/>
      <c r="C4" s="146"/>
      <c r="D4" s="27"/>
      <c r="E4" s="27"/>
      <c r="F4" s="27"/>
      <c r="G4" s="27"/>
      <c r="H4" s="27"/>
      <c r="I4" s="27"/>
      <c r="J4" s="27"/>
      <c r="K4" s="27"/>
      <c r="L4" s="147"/>
      <c r="M4" s="147"/>
      <c r="N4" s="147"/>
      <c r="O4" s="147"/>
    </row>
    <row r="5" spans="1:15" s="84" customFormat="1">
      <c r="A5" s="146"/>
      <c r="B5" s="148"/>
      <c r="C5" s="146"/>
      <c r="D5" s="27"/>
      <c r="E5" s="27"/>
      <c r="F5" s="27"/>
      <c r="G5" s="27"/>
      <c r="H5" s="27"/>
      <c r="I5" s="27"/>
      <c r="J5" s="27"/>
      <c r="K5" s="27"/>
      <c r="L5" s="147"/>
      <c r="M5" s="147"/>
      <c r="N5" s="147"/>
      <c r="O5" s="147"/>
    </row>
    <row r="6" spans="1:15" ht="78.75" customHeight="1" thickBot="1">
      <c r="A6" s="961" t="s">
        <v>1129</v>
      </c>
      <c r="B6" s="962"/>
      <c r="C6" s="962"/>
      <c r="D6" s="962"/>
      <c r="E6" s="962"/>
      <c r="F6" s="962"/>
      <c r="G6" s="962"/>
      <c r="H6" s="962"/>
      <c r="I6" s="962"/>
      <c r="J6" s="962"/>
      <c r="K6" s="962"/>
      <c r="L6" s="962"/>
      <c r="M6" s="962"/>
      <c r="N6" s="963"/>
      <c r="O6" s="527"/>
    </row>
    <row r="7" spans="1:15">
      <c r="A7" s="527"/>
      <c r="B7" s="527"/>
      <c r="C7" s="527"/>
      <c r="D7" s="527"/>
      <c r="E7" s="527"/>
      <c r="F7" s="527"/>
      <c r="G7" s="527"/>
      <c r="H7" s="527"/>
      <c r="I7" s="527"/>
      <c r="J7" s="527"/>
      <c r="K7" s="527"/>
      <c r="L7" s="527"/>
      <c r="M7" s="527"/>
      <c r="N7" s="527"/>
      <c r="O7" s="527"/>
    </row>
    <row r="8" spans="1:15" ht="22.5" customHeight="1" thickBot="1">
      <c r="A8" s="964" t="s">
        <v>1130</v>
      </c>
      <c r="B8" s="965"/>
      <c r="C8" s="965"/>
      <c r="D8" s="965"/>
      <c r="E8" s="965"/>
      <c r="F8" s="965"/>
      <c r="G8" s="965"/>
      <c r="H8" s="965"/>
      <c r="I8" s="965"/>
      <c r="J8" s="965"/>
      <c r="K8" s="965"/>
      <c r="L8" s="965"/>
      <c r="M8" s="965"/>
      <c r="N8" s="966"/>
      <c r="O8" s="527"/>
    </row>
    <row r="9" spans="1:15">
      <c r="A9" s="149"/>
      <c r="B9" s="150"/>
      <c r="C9" s="150"/>
      <c r="D9" s="150"/>
      <c r="E9" s="150"/>
      <c r="F9" s="150"/>
      <c r="G9" s="150"/>
      <c r="H9" s="150"/>
      <c r="I9" s="150"/>
      <c r="J9" s="150"/>
      <c r="K9" s="150"/>
      <c r="L9" s="150"/>
      <c r="M9" s="150"/>
      <c r="N9" s="151"/>
      <c r="O9" s="527"/>
    </row>
    <row r="10" spans="1:15">
      <c r="A10" s="967" t="s">
        <v>1131</v>
      </c>
      <c r="B10" s="968"/>
      <c r="C10" s="969" t="s">
        <v>1132</v>
      </c>
      <c r="D10" s="969"/>
      <c r="E10" s="969"/>
      <c r="F10" s="969"/>
      <c r="G10" s="969"/>
      <c r="H10" s="969"/>
      <c r="I10" s="969"/>
      <c r="J10" s="969"/>
      <c r="K10" s="152"/>
      <c r="L10" s="152"/>
      <c r="M10" s="152"/>
      <c r="N10" s="153"/>
      <c r="O10" s="527"/>
    </row>
    <row r="11" spans="1:15" ht="27" customHeight="1">
      <c r="A11" s="967" t="s">
        <v>1133</v>
      </c>
      <c r="B11" s="968"/>
      <c r="C11" s="651" t="s">
        <v>1134</v>
      </c>
      <c r="D11" s="651"/>
      <c r="E11" s="651"/>
      <c r="F11" s="651"/>
      <c r="G11" s="651"/>
      <c r="H11" s="651"/>
      <c r="I11" s="651"/>
      <c r="J11" s="651"/>
      <c r="K11" s="152"/>
      <c r="L11" s="152"/>
      <c r="M11" s="152"/>
      <c r="N11" s="153"/>
      <c r="O11" s="527"/>
    </row>
    <row r="12" spans="1:15">
      <c r="A12" s="154"/>
      <c r="B12" s="152"/>
      <c r="C12" s="152"/>
      <c r="D12" s="152"/>
      <c r="E12" s="152"/>
      <c r="F12" s="152"/>
      <c r="G12" s="152"/>
      <c r="H12" s="152"/>
      <c r="I12" s="152"/>
      <c r="J12" s="152"/>
      <c r="K12" s="152"/>
      <c r="L12" s="152"/>
      <c r="M12" s="152"/>
      <c r="N12" s="153"/>
      <c r="O12" s="527"/>
    </row>
    <row r="13" spans="1:15" ht="32.25" customHeight="1">
      <c r="A13" s="967" t="s">
        <v>1135</v>
      </c>
      <c r="B13" s="968"/>
      <c r="C13" s="970" t="s">
        <v>1136</v>
      </c>
      <c r="D13" s="968"/>
      <c r="E13" s="968"/>
      <c r="F13" s="968"/>
      <c r="G13" s="968"/>
      <c r="H13" s="968"/>
      <c r="I13" s="968"/>
      <c r="J13" s="968"/>
      <c r="K13" s="968"/>
      <c r="L13" s="968"/>
      <c r="M13" s="968"/>
      <c r="N13" s="971"/>
      <c r="O13" s="527"/>
    </row>
    <row r="14" spans="1:15">
      <c r="A14" s="154"/>
      <c r="B14" s="152"/>
      <c r="C14" s="152"/>
      <c r="D14" s="152"/>
      <c r="E14" s="152"/>
      <c r="F14" s="152"/>
      <c r="G14" s="152"/>
      <c r="H14" s="152"/>
      <c r="I14" s="152"/>
      <c r="J14" s="152"/>
      <c r="K14" s="152"/>
      <c r="L14" s="152"/>
      <c r="M14" s="152"/>
      <c r="N14" s="153"/>
      <c r="O14" s="527"/>
    </row>
    <row r="15" spans="1:15" ht="30" customHeight="1">
      <c r="A15" s="949" t="s">
        <v>1137</v>
      </c>
      <c r="B15" s="951" t="s">
        <v>1138</v>
      </c>
      <c r="C15" s="954" t="s">
        <v>1139</v>
      </c>
      <c r="D15" s="955" t="s">
        <v>1140</v>
      </c>
      <c r="E15" s="956"/>
      <c r="F15" s="957" t="s">
        <v>1141</v>
      </c>
      <c r="G15" s="958"/>
      <c r="H15" s="958"/>
      <c r="I15" s="958"/>
      <c r="J15" s="959"/>
      <c r="K15" s="960" t="s">
        <v>1142</v>
      </c>
      <c r="L15" s="951" t="s">
        <v>1143</v>
      </c>
      <c r="M15" s="951" t="s">
        <v>1144</v>
      </c>
      <c r="N15" s="952" t="s">
        <v>1145</v>
      </c>
      <c r="O15" s="527"/>
    </row>
    <row r="16" spans="1:15" ht="34.5">
      <c r="A16" s="950"/>
      <c r="B16" s="887"/>
      <c r="C16" s="887"/>
      <c r="D16" s="524" t="s">
        <v>1146</v>
      </c>
      <c r="E16" s="524" t="s">
        <v>1147</v>
      </c>
      <c r="F16" s="524" t="s">
        <v>1148</v>
      </c>
      <c r="G16" s="524" t="s">
        <v>1149</v>
      </c>
      <c r="H16" s="524" t="s">
        <v>1150</v>
      </c>
      <c r="I16" s="524" t="s">
        <v>1151</v>
      </c>
      <c r="J16" s="524" t="s">
        <v>1152</v>
      </c>
      <c r="K16" s="887"/>
      <c r="L16" s="887"/>
      <c r="M16" s="887"/>
      <c r="N16" s="953"/>
      <c r="O16" s="527"/>
    </row>
    <row r="17" spans="1:15" ht="47.25">
      <c r="A17" s="652">
        <v>1</v>
      </c>
      <c r="B17" s="653" t="s">
        <v>1153</v>
      </c>
      <c r="C17" s="654" t="s">
        <v>1154</v>
      </c>
      <c r="D17" s="655">
        <v>43103</v>
      </c>
      <c r="E17" s="655">
        <v>44315</v>
      </c>
      <c r="F17" s="654">
        <v>57</v>
      </c>
      <c r="G17" s="654">
        <v>433</v>
      </c>
      <c r="H17" s="654"/>
      <c r="I17" s="428" t="s">
        <v>1155</v>
      </c>
      <c r="J17" s="654"/>
      <c r="K17" s="654" t="s">
        <v>1156</v>
      </c>
      <c r="L17" s="654"/>
      <c r="M17" s="654" t="s">
        <v>1157</v>
      </c>
      <c r="N17" s="656"/>
      <c r="O17" s="527"/>
    </row>
    <row r="18" spans="1:15" ht="47.25">
      <c r="A18" s="652">
        <v>2</v>
      </c>
      <c r="B18" s="653" t="s">
        <v>1153</v>
      </c>
      <c r="C18" s="654" t="s">
        <v>1158</v>
      </c>
      <c r="D18" s="655">
        <v>44218</v>
      </c>
      <c r="E18" s="655">
        <v>44818</v>
      </c>
      <c r="F18" s="654">
        <v>97</v>
      </c>
      <c r="G18" s="654">
        <v>679</v>
      </c>
      <c r="H18" s="657"/>
      <c r="I18" s="397" t="s">
        <v>1155</v>
      </c>
      <c r="J18" s="658"/>
      <c r="K18" s="654"/>
      <c r="L18" s="654"/>
      <c r="M18" s="654" t="s">
        <v>1157</v>
      </c>
      <c r="N18" s="656" t="s">
        <v>1159</v>
      </c>
      <c r="O18" s="527"/>
    </row>
    <row r="19" spans="1:15" ht="47.25">
      <c r="A19" s="652">
        <v>3</v>
      </c>
      <c r="B19" s="653" t="s">
        <v>1153</v>
      </c>
      <c r="C19" s="654" t="s">
        <v>1160</v>
      </c>
      <c r="D19" s="655">
        <v>44589</v>
      </c>
      <c r="E19" s="655">
        <v>45009</v>
      </c>
      <c r="F19" s="654">
        <v>90</v>
      </c>
      <c r="G19" s="654">
        <v>630</v>
      </c>
      <c r="H19" s="657"/>
      <c r="I19" s="397" t="s">
        <v>1155</v>
      </c>
      <c r="J19" s="658"/>
      <c r="K19" s="654" t="s">
        <v>1161</v>
      </c>
      <c r="L19" s="654"/>
      <c r="M19" s="654" t="s">
        <v>1157</v>
      </c>
      <c r="N19" s="656"/>
      <c r="O19" s="527"/>
    </row>
    <row r="20" spans="1:15" ht="47.25">
      <c r="A20" s="652">
        <v>4</v>
      </c>
      <c r="B20" s="653" t="s">
        <v>1153</v>
      </c>
      <c r="C20" s="654" t="s">
        <v>1162</v>
      </c>
      <c r="D20" s="655">
        <v>44945</v>
      </c>
      <c r="E20" s="655">
        <v>45211</v>
      </c>
      <c r="F20" s="654">
        <v>35</v>
      </c>
      <c r="G20" s="654">
        <v>245</v>
      </c>
      <c r="H20" s="657"/>
      <c r="I20" s="397" t="s">
        <v>1155</v>
      </c>
      <c r="J20" s="658"/>
      <c r="K20" s="654" t="s">
        <v>1163</v>
      </c>
      <c r="L20" s="654"/>
      <c r="M20" s="654" t="s">
        <v>1157</v>
      </c>
      <c r="N20" s="656" t="s">
        <v>1159</v>
      </c>
      <c r="O20" s="527"/>
    </row>
    <row r="21" spans="1:15" ht="87" customHeight="1">
      <c r="A21" s="652">
        <v>5</v>
      </c>
      <c r="B21" s="653" t="s">
        <v>1153</v>
      </c>
      <c r="C21" s="659" t="s">
        <v>1164</v>
      </c>
      <c r="D21" s="660">
        <v>43843</v>
      </c>
      <c r="E21" s="660">
        <v>45141</v>
      </c>
      <c r="F21" s="659"/>
      <c r="G21" s="661"/>
      <c r="H21" s="657"/>
      <c r="I21" s="397" t="s">
        <v>1155</v>
      </c>
      <c r="J21" s="658"/>
      <c r="K21" s="654"/>
      <c r="L21" s="654"/>
      <c r="M21" s="654" t="s">
        <v>1165</v>
      </c>
      <c r="N21" s="662" t="s">
        <v>1166</v>
      </c>
      <c r="O21" s="527"/>
    </row>
    <row r="22" spans="1:15" ht="48.75" customHeight="1">
      <c r="A22" s="652">
        <v>6</v>
      </c>
      <c r="B22" s="653" t="s">
        <v>1153</v>
      </c>
      <c r="C22" s="446" t="s">
        <v>1167</v>
      </c>
      <c r="D22" s="447">
        <v>43837</v>
      </c>
      <c r="E22" s="447">
        <v>44122</v>
      </c>
      <c r="F22" s="659">
        <v>1</v>
      </c>
      <c r="G22" s="661">
        <v>13</v>
      </c>
      <c r="H22" s="657"/>
      <c r="I22" s="397" t="s">
        <v>1155</v>
      </c>
      <c r="J22" s="658"/>
      <c r="K22" s="654" t="s">
        <v>1168</v>
      </c>
      <c r="L22" s="654"/>
      <c r="M22" s="654" t="s">
        <v>1165</v>
      </c>
      <c r="N22" s="429" t="s">
        <v>1169</v>
      </c>
      <c r="O22" s="527"/>
    </row>
    <row r="23" spans="1:15" ht="59.25" customHeight="1">
      <c r="A23" s="652">
        <v>7</v>
      </c>
      <c r="B23" s="653" t="s">
        <v>1153</v>
      </c>
      <c r="C23" s="446" t="s">
        <v>1170</v>
      </c>
      <c r="D23" s="447">
        <v>44271</v>
      </c>
      <c r="E23" s="447">
        <v>44335</v>
      </c>
      <c r="F23" s="446">
        <v>1</v>
      </c>
      <c r="G23" s="448">
        <v>14</v>
      </c>
      <c r="H23" s="657"/>
      <c r="I23" s="397" t="s">
        <v>1155</v>
      </c>
      <c r="J23" s="658"/>
      <c r="K23" s="654" t="s">
        <v>1168</v>
      </c>
      <c r="L23" s="654"/>
      <c r="M23" s="654" t="s">
        <v>1165</v>
      </c>
      <c r="N23" s="429" t="s">
        <v>1169</v>
      </c>
      <c r="O23" s="527"/>
    </row>
    <row r="24" spans="1:15" ht="80.25" customHeight="1">
      <c r="A24" s="652">
        <v>8</v>
      </c>
      <c r="B24" s="653" t="s">
        <v>1153</v>
      </c>
      <c r="C24" s="446" t="s">
        <v>1171</v>
      </c>
      <c r="D24" s="447">
        <v>44299</v>
      </c>
      <c r="E24" s="447">
        <v>44308</v>
      </c>
      <c r="F24" s="446">
        <v>2</v>
      </c>
      <c r="G24" s="448">
        <v>3</v>
      </c>
      <c r="H24" s="657"/>
      <c r="I24" s="397" t="s">
        <v>1155</v>
      </c>
      <c r="J24" s="658"/>
      <c r="K24" s="654" t="s">
        <v>1168</v>
      </c>
      <c r="L24" s="654"/>
      <c r="M24" s="654" t="s">
        <v>1165</v>
      </c>
      <c r="N24" s="429" t="s">
        <v>1172</v>
      </c>
      <c r="O24" s="527"/>
    </row>
    <row r="25" spans="1:15" ht="53.25" customHeight="1">
      <c r="A25" s="652">
        <v>9</v>
      </c>
      <c r="B25" s="653" t="s">
        <v>1153</v>
      </c>
      <c r="C25" s="446" t="s">
        <v>1173</v>
      </c>
      <c r="D25" s="447">
        <v>44299</v>
      </c>
      <c r="E25" s="447">
        <v>44308</v>
      </c>
      <c r="F25" s="446">
        <v>2</v>
      </c>
      <c r="G25" s="448">
        <v>3</v>
      </c>
      <c r="H25" s="657"/>
      <c r="I25" s="397" t="s">
        <v>1155</v>
      </c>
      <c r="J25" s="658"/>
      <c r="K25" s="654" t="s">
        <v>1168</v>
      </c>
      <c r="L25" s="654"/>
      <c r="M25" s="654" t="s">
        <v>1165</v>
      </c>
      <c r="N25" s="429" t="s">
        <v>1169</v>
      </c>
      <c r="O25" s="527"/>
    </row>
    <row r="26" spans="1:15" ht="50.25" customHeight="1">
      <c r="A26" s="652">
        <v>10</v>
      </c>
      <c r="B26" s="653" t="s">
        <v>1153</v>
      </c>
      <c r="C26" s="446" t="s">
        <v>1174</v>
      </c>
      <c r="D26" s="447">
        <v>44735</v>
      </c>
      <c r="E26" s="447">
        <v>44698</v>
      </c>
      <c r="F26" s="446">
        <v>2</v>
      </c>
      <c r="G26" s="448">
        <v>4</v>
      </c>
      <c r="H26" s="657"/>
      <c r="I26" s="397" t="s">
        <v>1155</v>
      </c>
      <c r="J26" s="658"/>
      <c r="K26" s="654" t="s">
        <v>1168</v>
      </c>
      <c r="L26" s="654"/>
      <c r="M26" s="654" t="s">
        <v>1165</v>
      </c>
      <c r="N26" s="429" t="s">
        <v>1169</v>
      </c>
      <c r="O26" s="527"/>
    </row>
    <row r="27" spans="1:15" ht="47.25">
      <c r="A27" s="652">
        <v>11</v>
      </c>
      <c r="B27" s="653" t="s">
        <v>1153</v>
      </c>
      <c r="C27" s="653" t="s">
        <v>1175</v>
      </c>
      <c r="D27" s="663">
        <v>43838</v>
      </c>
      <c r="E27" s="663">
        <v>45069</v>
      </c>
      <c r="F27" s="664">
        <v>2</v>
      </c>
      <c r="G27" s="664">
        <v>9</v>
      </c>
      <c r="H27" s="665"/>
      <c r="I27" s="397" t="s">
        <v>1155</v>
      </c>
      <c r="J27" s="666"/>
      <c r="K27" s="654" t="s">
        <v>1168</v>
      </c>
      <c r="L27" s="653"/>
      <c r="M27" s="654" t="s">
        <v>1165</v>
      </c>
      <c r="N27" s="667"/>
      <c r="O27" s="527"/>
    </row>
    <row r="28" spans="1:15" ht="47.25">
      <c r="A28" s="652">
        <v>12</v>
      </c>
      <c r="B28" s="653" t="s">
        <v>1153</v>
      </c>
      <c r="C28" s="653" t="s">
        <v>1176</v>
      </c>
      <c r="D28" s="449">
        <v>43843</v>
      </c>
      <c r="E28" s="449">
        <v>45152</v>
      </c>
      <c r="F28" s="450">
        <v>2</v>
      </c>
      <c r="G28" s="450">
        <v>13</v>
      </c>
      <c r="H28" s="665"/>
      <c r="I28" s="397" t="s">
        <v>1155</v>
      </c>
      <c r="J28" s="666"/>
      <c r="K28" s="654" t="s">
        <v>1168</v>
      </c>
      <c r="L28" s="653"/>
      <c r="M28" s="654" t="s">
        <v>1165</v>
      </c>
      <c r="N28" s="667"/>
      <c r="O28" s="527"/>
    </row>
    <row r="29" spans="1:15" ht="47.25">
      <c r="A29" s="652">
        <v>13</v>
      </c>
      <c r="B29" s="653" t="s">
        <v>1153</v>
      </c>
      <c r="C29" s="653" t="s">
        <v>1177</v>
      </c>
      <c r="D29" s="449">
        <v>43839</v>
      </c>
      <c r="E29" s="449">
        <v>44916</v>
      </c>
      <c r="F29" s="450">
        <v>2</v>
      </c>
      <c r="G29" s="450">
        <v>2</v>
      </c>
      <c r="H29" s="665"/>
      <c r="I29" s="397" t="s">
        <v>1155</v>
      </c>
      <c r="J29" s="666"/>
      <c r="K29" s="654" t="s">
        <v>1168</v>
      </c>
      <c r="L29" s="653"/>
      <c r="M29" s="654" t="s">
        <v>1165</v>
      </c>
      <c r="N29" s="667"/>
      <c r="O29" s="527"/>
    </row>
    <row r="30" spans="1:15" ht="47.25">
      <c r="A30" s="652">
        <v>14</v>
      </c>
      <c r="B30" s="653" t="s">
        <v>1153</v>
      </c>
      <c r="C30" s="653" t="s">
        <v>1178</v>
      </c>
      <c r="D30" s="449">
        <v>43832</v>
      </c>
      <c r="E30" s="449">
        <v>45291</v>
      </c>
      <c r="F30" s="450">
        <v>1</v>
      </c>
      <c r="G30" s="450">
        <v>5</v>
      </c>
      <c r="H30" s="665"/>
      <c r="I30" s="397" t="s">
        <v>1155</v>
      </c>
      <c r="J30" s="666"/>
      <c r="K30" s="654" t="s">
        <v>1168</v>
      </c>
      <c r="L30" s="653"/>
      <c r="M30" s="654" t="s">
        <v>1165</v>
      </c>
      <c r="N30" s="667" t="s">
        <v>1179</v>
      </c>
      <c r="O30" s="527"/>
    </row>
    <row r="31" spans="1:15" ht="47.25">
      <c r="A31" s="652">
        <v>15</v>
      </c>
      <c r="B31" s="653" t="s">
        <v>1153</v>
      </c>
      <c r="C31" s="653" t="s">
        <v>1180</v>
      </c>
      <c r="D31" s="449">
        <v>43832</v>
      </c>
      <c r="E31" s="449">
        <v>45291</v>
      </c>
      <c r="F31" s="450">
        <v>1</v>
      </c>
      <c r="G31" s="450">
        <v>7</v>
      </c>
      <c r="H31" s="665"/>
      <c r="I31" s="397" t="s">
        <v>1155</v>
      </c>
      <c r="J31" s="666"/>
      <c r="K31" s="654" t="s">
        <v>1168</v>
      </c>
      <c r="L31" s="653"/>
      <c r="M31" s="654" t="s">
        <v>1165</v>
      </c>
      <c r="N31" s="667" t="s">
        <v>1179</v>
      </c>
      <c r="O31" s="527"/>
    </row>
    <row r="32" spans="1:15" ht="47.25">
      <c r="A32" s="652">
        <v>16</v>
      </c>
      <c r="B32" s="653" t="s">
        <v>1153</v>
      </c>
      <c r="C32" s="653" t="s">
        <v>1181</v>
      </c>
      <c r="D32" s="449">
        <v>44563</v>
      </c>
      <c r="E32" s="449">
        <v>45291</v>
      </c>
      <c r="F32" s="450">
        <v>1</v>
      </c>
      <c r="G32" s="450">
        <v>5</v>
      </c>
      <c r="H32" s="665"/>
      <c r="I32" s="397" t="s">
        <v>1155</v>
      </c>
      <c r="J32" s="666"/>
      <c r="K32" s="654" t="s">
        <v>1168</v>
      </c>
      <c r="L32" s="653"/>
      <c r="M32" s="654" t="s">
        <v>1165</v>
      </c>
      <c r="N32" s="667" t="s">
        <v>1179</v>
      </c>
      <c r="O32" s="527"/>
    </row>
    <row r="33" spans="1:15" ht="47.25">
      <c r="A33" s="652">
        <v>17</v>
      </c>
      <c r="B33" s="653" t="s">
        <v>1153</v>
      </c>
      <c r="C33" s="653" t="s">
        <v>1178</v>
      </c>
      <c r="D33" s="449">
        <v>44564</v>
      </c>
      <c r="E33" s="449">
        <v>44926</v>
      </c>
      <c r="F33" s="450">
        <v>1</v>
      </c>
      <c r="G33" s="450">
        <v>3</v>
      </c>
      <c r="H33" s="665"/>
      <c r="I33" s="397" t="s">
        <v>1155</v>
      </c>
      <c r="J33" s="666"/>
      <c r="K33" s="654" t="s">
        <v>1168</v>
      </c>
      <c r="L33" s="653"/>
      <c r="M33" s="654" t="s">
        <v>1165</v>
      </c>
      <c r="N33" s="667" t="s">
        <v>1182</v>
      </c>
      <c r="O33" s="527"/>
    </row>
    <row r="34" spans="1:15" ht="47.25">
      <c r="A34" s="652">
        <v>18</v>
      </c>
      <c r="B34" s="653" t="s">
        <v>1153</v>
      </c>
      <c r="C34" s="653" t="s">
        <v>1183</v>
      </c>
      <c r="D34" s="449">
        <v>44307</v>
      </c>
      <c r="E34" s="449">
        <v>44614</v>
      </c>
      <c r="F34" s="450">
        <v>34</v>
      </c>
      <c r="G34" s="450">
        <v>439</v>
      </c>
      <c r="H34" s="665"/>
      <c r="I34" s="397" t="s">
        <v>1155</v>
      </c>
      <c r="J34" s="666"/>
      <c r="K34" s="653" t="s">
        <v>1163</v>
      </c>
      <c r="L34" s="653"/>
      <c r="M34" s="654" t="s">
        <v>1165</v>
      </c>
      <c r="N34" s="667" t="s">
        <v>1184</v>
      </c>
      <c r="O34" s="527"/>
    </row>
    <row r="35" spans="1:15" ht="47.25">
      <c r="A35" s="652">
        <v>19</v>
      </c>
      <c r="B35" s="653" t="s">
        <v>1153</v>
      </c>
      <c r="C35" s="653" t="s">
        <v>1183</v>
      </c>
      <c r="D35" s="449">
        <v>43845</v>
      </c>
      <c r="E35" s="449">
        <v>45126</v>
      </c>
      <c r="F35" s="450">
        <v>37</v>
      </c>
      <c r="G35" s="450">
        <v>465</v>
      </c>
      <c r="H35" s="665"/>
      <c r="I35" s="397" t="s">
        <v>1155</v>
      </c>
      <c r="J35" s="666"/>
      <c r="K35" s="653" t="s">
        <v>1185</v>
      </c>
      <c r="L35" s="653"/>
      <c r="M35" s="654" t="s">
        <v>1165</v>
      </c>
      <c r="N35" s="667" t="s">
        <v>1186</v>
      </c>
      <c r="O35" s="527"/>
    </row>
    <row r="36" spans="1:15" ht="47.25">
      <c r="A36" s="652">
        <v>20</v>
      </c>
      <c r="B36" s="653" t="s">
        <v>1153</v>
      </c>
      <c r="C36" s="653" t="s">
        <v>1183</v>
      </c>
      <c r="D36" s="449">
        <v>43833</v>
      </c>
      <c r="E36" s="449">
        <v>44495</v>
      </c>
      <c r="F36" s="450">
        <v>48</v>
      </c>
      <c r="G36" s="450">
        <v>614</v>
      </c>
      <c r="H36" s="665"/>
      <c r="I36" s="397" t="s">
        <v>1155</v>
      </c>
      <c r="J36" s="666"/>
      <c r="K36" s="653" t="s">
        <v>1187</v>
      </c>
      <c r="L36" s="653"/>
      <c r="M36" s="654" t="s">
        <v>1165</v>
      </c>
      <c r="N36" s="667" t="s">
        <v>1188</v>
      </c>
      <c r="O36" s="527"/>
    </row>
    <row r="37" spans="1:15" ht="47.25">
      <c r="A37" s="652">
        <v>21</v>
      </c>
      <c r="B37" s="653" t="s">
        <v>1153</v>
      </c>
      <c r="C37" s="653" t="s">
        <v>1183</v>
      </c>
      <c r="D37" s="449">
        <v>43853</v>
      </c>
      <c r="E37" s="449">
        <v>44088</v>
      </c>
      <c r="F37" s="450">
        <v>9</v>
      </c>
      <c r="G37" s="450">
        <v>141</v>
      </c>
      <c r="H37" s="665"/>
      <c r="I37" s="397" t="s">
        <v>1155</v>
      </c>
      <c r="J37" s="666"/>
      <c r="K37" s="654" t="s">
        <v>1168</v>
      </c>
      <c r="L37" s="653"/>
      <c r="M37" s="654" t="s">
        <v>1165</v>
      </c>
      <c r="N37" s="667" t="s">
        <v>1189</v>
      </c>
      <c r="O37" s="527"/>
    </row>
    <row r="38" spans="1:15" ht="47.25">
      <c r="A38" s="652">
        <v>22</v>
      </c>
      <c r="B38" s="653" t="s">
        <v>1153</v>
      </c>
      <c r="C38" s="653" t="s">
        <v>1190</v>
      </c>
      <c r="D38" s="449">
        <v>44932</v>
      </c>
      <c r="E38" s="449">
        <v>45162</v>
      </c>
      <c r="F38" s="450">
        <v>11</v>
      </c>
      <c r="G38" s="450">
        <v>54</v>
      </c>
      <c r="H38" s="665"/>
      <c r="I38" s="397" t="s">
        <v>1155</v>
      </c>
      <c r="J38" s="666"/>
      <c r="K38" s="653"/>
      <c r="L38" s="653"/>
      <c r="M38" s="654" t="s">
        <v>1165</v>
      </c>
      <c r="N38" s="667" t="s">
        <v>1184</v>
      </c>
      <c r="O38" s="527"/>
    </row>
    <row r="39" spans="1:15" ht="47.25">
      <c r="A39" s="652">
        <v>23</v>
      </c>
      <c r="B39" s="653" t="s">
        <v>1153</v>
      </c>
      <c r="C39" s="653" t="s">
        <v>1190</v>
      </c>
      <c r="D39" s="449">
        <v>43834</v>
      </c>
      <c r="E39" s="449">
        <v>45093</v>
      </c>
      <c r="F39" s="450">
        <v>1</v>
      </c>
      <c r="G39" s="450">
        <v>2</v>
      </c>
      <c r="H39" s="665"/>
      <c r="I39" s="397" t="s">
        <v>1155</v>
      </c>
      <c r="J39" s="666"/>
      <c r="K39" s="653" t="s">
        <v>1191</v>
      </c>
      <c r="L39" s="653"/>
      <c r="M39" s="654" t="s">
        <v>1165</v>
      </c>
      <c r="N39" s="667" t="s">
        <v>1192</v>
      </c>
      <c r="O39" s="527"/>
    </row>
    <row r="40" spans="1:15" ht="47.25">
      <c r="A40" s="652">
        <v>24</v>
      </c>
      <c r="B40" s="653" t="s">
        <v>1153</v>
      </c>
      <c r="C40" s="653" t="s">
        <v>1190</v>
      </c>
      <c r="D40" s="449">
        <v>43837</v>
      </c>
      <c r="E40" s="449">
        <v>44925</v>
      </c>
      <c r="F40" s="450">
        <v>48</v>
      </c>
      <c r="G40" s="450">
        <v>650</v>
      </c>
      <c r="H40" s="665"/>
      <c r="I40" s="397" t="s">
        <v>1155</v>
      </c>
      <c r="J40" s="666"/>
      <c r="K40" s="653" t="s">
        <v>1193</v>
      </c>
      <c r="L40" s="653"/>
      <c r="M40" s="654" t="s">
        <v>1165</v>
      </c>
      <c r="N40" s="667" t="s">
        <v>1188</v>
      </c>
      <c r="O40" s="527"/>
    </row>
    <row r="41" spans="1:15" ht="47.25">
      <c r="A41" s="652">
        <v>25</v>
      </c>
      <c r="B41" s="653" t="s">
        <v>1153</v>
      </c>
      <c r="C41" s="653" t="s">
        <v>1190</v>
      </c>
      <c r="D41" s="449">
        <v>43929</v>
      </c>
      <c r="E41" s="449">
        <v>44373</v>
      </c>
      <c r="F41" s="450">
        <v>4</v>
      </c>
      <c r="G41" s="450">
        <v>4</v>
      </c>
      <c r="H41" s="665"/>
      <c r="I41" s="397" t="s">
        <v>1155</v>
      </c>
      <c r="J41" s="666"/>
      <c r="K41" s="653" t="s">
        <v>1194</v>
      </c>
      <c r="L41" s="653"/>
      <c r="M41" s="654" t="s">
        <v>1165</v>
      </c>
      <c r="N41" s="667" t="s">
        <v>1195</v>
      </c>
      <c r="O41" s="527"/>
    </row>
    <row r="42" spans="1:15" ht="47.25">
      <c r="A42" s="652">
        <v>26</v>
      </c>
      <c r="B42" s="653" t="s">
        <v>1153</v>
      </c>
      <c r="C42" s="653" t="s">
        <v>1196</v>
      </c>
      <c r="D42" s="449">
        <v>43916</v>
      </c>
      <c r="E42" s="449">
        <v>44548</v>
      </c>
      <c r="F42" s="450">
        <v>2</v>
      </c>
      <c r="G42" s="450">
        <v>10</v>
      </c>
      <c r="H42" s="665"/>
      <c r="I42" s="397" t="s">
        <v>1155</v>
      </c>
      <c r="J42" s="666"/>
      <c r="K42" s="653" t="s">
        <v>1197</v>
      </c>
      <c r="L42" s="653"/>
      <c r="M42" s="654" t="s">
        <v>1165</v>
      </c>
      <c r="N42" s="667" t="s">
        <v>1198</v>
      </c>
      <c r="O42" s="527"/>
    </row>
    <row r="43" spans="1:15" ht="47.25">
      <c r="A43" s="652">
        <v>27</v>
      </c>
      <c r="B43" s="653" t="s">
        <v>1153</v>
      </c>
      <c r="C43" s="653" t="s">
        <v>1199</v>
      </c>
      <c r="D43" s="449">
        <v>43678</v>
      </c>
      <c r="E43" s="449">
        <v>45107</v>
      </c>
      <c r="F43" s="450"/>
      <c r="G43" s="450">
        <v>2</v>
      </c>
      <c r="H43" s="665"/>
      <c r="I43" s="397" t="s">
        <v>1155</v>
      </c>
      <c r="J43" s="666"/>
      <c r="K43" s="653" t="s">
        <v>1168</v>
      </c>
      <c r="L43" s="653"/>
      <c r="M43" s="654" t="s">
        <v>1165</v>
      </c>
      <c r="N43" s="667"/>
      <c r="O43" s="527"/>
    </row>
    <row r="44" spans="1:15" ht="47.25">
      <c r="A44" s="652">
        <v>28</v>
      </c>
      <c r="B44" s="653" t="s">
        <v>1153</v>
      </c>
      <c r="C44" s="653" t="s">
        <v>1200</v>
      </c>
      <c r="D44" s="449">
        <v>44197</v>
      </c>
      <c r="E44" s="449">
        <v>45016</v>
      </c>
      <c r="F44" s="450"/>
      <c r="G44" s="450">
        <v>2</v>
      </c>
      <c r="H44" s="665"/>
      <c r="I44" s="397" t="s">
        <v>1155</v>
      </c>
      <c r="J44" s="666"/>
      <c r="K44" s="653" t="s">
        <v>1168</v>
      </c>
      <c r="L44" s="653"/>
      <c r="M44" s="654" t="s">
        <v>1165</v>
      </c>
      <c r="N44" s="667"/>
      <c r="O44" s="527"/>
    </row>
    <row r="45" spans="1:15" ht="47.25">
      <c r="A45" s="652">
        <v>29</v>
      </c>
      <c r="B45" s="653" t="s">
        <v>1153</v>
      </c>
      <c r="C45" s="668" t="s">
        <v>1201</v>
      </c>
      <c r="D45" s="669">
        <v>43831</v>
      </c>
      <c r="E45" s="669">
        <v>45181</v>
      </c>
      <c r="F45" s="653"/>
      <c r="G45" s="653">
        <v>3</v>
      </c>
      <c r="H45" s="665"/>
      <c r="I45" s="397" t="s">
        <v>1155</v>
      </c>
      <c r="J45" s="666"/>
      <c r="K45" s="653" t="s">
        <v>1168</v>
      </c>
      <c r="L45" s="653"/>
      <c r="M45" s="654" t="s">
        <v>1165</v>
      </c>
      <c r="N45" s="667"/>
      <c r="O45" s="527"/>
    </row>
    <row r="46" spans="1:15" ht="47.25">
      <c r="A46" s="652">
        <v>30</v>
      </c>
      <c r="B46" s="653" t="s">
        <v>1153</v>
      </c>
      <c r="C46" s="653" t="s">
        <v>1202</v>
      </c>
      <c r="D46" s="669">
        <v>44593</v>
      </c>
      <c r="E46" s="669">
        <v>44926</v>
      </c>
      <c r="F46" s="653"/>
      <c r="G46" s="653">
        <v>2</v>
      </c>
      <c r="H46" s="665"/>
      <c r="I46" s="397" t="s">
        <v>1155</v>
      </c>
      <c r="J46" s="666"/>
      <c r="K46" s="653" t="s">
        <v>1168</v>
      </c>
      <c r="L46" s="653"/>
      <c r="M46" s="654" t="s">
        <v>1165</v>
      </c>
      <c r="N46" s="667"/>
      <c r="O46" s="527"/>
    </row>
    <row r="47" spans="1:15" ht="47.25">
      <c r="A47" s="652">
        <v>31</v>
      </c>
      <c r="B47" s="653" t="s">
        <v>1153</v>
      </c>
      <c r="C47" s="653" t="s">
        <v>1203</v>
      </c>
      <c r="D47" s="669">
        <v>44295</v>
      </c>
      <c r="E47" s="669">
        <v>45007</v>
      </c>
      <c r="F47" s="653">
        <v>1</v>
      </c>
      <c r="G47" s="653">
        <v>8</v>
      </c>
      <c r="H47" s="665"/>
      <c r="I47" s="397" t="s">
        <v>1155</v>
      </c>
      <c r="J47" s="666"/>
      <c r="K47" s="653" t="s">
        <v>1168</v>
      </c>
      <c r="L47" s="653"/>
      <c r="M47" s="654" t="s">
        <v>1165</v>
      </c>
      <c r="N47" s="667"/>
      <c r="O47" s="527"/>
    </row>
    <row r="48" spans="1:15" ht="141.75">
      <c r="A48" s="652">
        <v>32</v>
      </c>
      <c r="B48" s="653" t="s">
        <v>1153</v>
      </c>
      <c r="C48" s="653" t="s">
        <v>1204</v>
      </c>
      <c r="D48" s="669">
        <v>39386</v>
      </c>
      <c r="E48" s="669">
        <v>44185</v>
      </c>
      <c r="F48" s="653"/>
      <c r="G48" s="653">
        <v>82</v>
      </c>
      <c r="H48" s="665"/>
      <c r="I48" s="397" t="s">
        <v>1155</v>
      </c>
      <c r="J48" s="666"/>
      <c r="K48" s="653" t="s">
        <v>1205</v>
      </c>
      <c r="L48" s="653"/>
      <c r="M48" s="653" t="s">
        <v>1157</v>
      </c>
      <c r="N48" s="670" t="s">
        <v>1206</v>
      </c>
      <c r="O48" s="527"/>
    </row>
    <row r="49" spans="1:15" ht="99" customHeight="1">
      <c r="A49" s="652">
        <v>33</v>
      </c>
      <c r="B49" s="653" t="s">
        <v>1153</v>
      </c>
      <c r="C49" s="653" t="s">
        <v>1204</v>
      </c>
      <c r="D49" s="669">
        <v>42697</v>
      </c>
      <c r="E49" s="669">
        <v>44193</v>
      </c>
      <c r="F49" s="653"/>
      <c r="G49" s="653">
        <v>3</v>
      </c>
      <c r="H49" s="665"/>
      <c r="I49" s="397" t="s">
        <v>1155</v>
      </c>
      <c r="J49" s="666"/>
      <c r="K49" s="653" t="s">
        <v>1168</v>
      </c>
      <c r="L49" s="653"/>
      <c r="M49" s="653" t="s">
        <v>1157</v>
      </c>
      <c r="N49" s="670" t="s">
        <v>1206</v>
      </c>
      <c r="O49" s="527"/>
    </row>
    <row r="50" spans="1:15" ht="47.25">
      <c r="A50" s="652">
        <v>34</v>
      </c>
      <c r="B50" s="653" t="s">
        <v>1153</v>
      </c>
      <c r="C50" s="653" t="s">
        <v>1207</v>
      </c>
      <c r="D50" s="669">
        <v>43865</v>
      </c>
      <c r="E50" s="669">
        <v>45291</v>
      </c>
      <c r="F50" s="653">
        <v>3</v>
      </c>
      <c r="G50" s="653">
        <v>36</v>
      </c>
      <c r="H50" s="671"/>
      <c r="I50" s="398" t="s">
        <v>1155</v>
      </c>
      <c r="J50" s="672"/>
      <c r="K50" s="653" t="s">
        <v>1208</v>
      </c>
      <c r="L50" s="653"/>
      <c r="M50" s="653" t="s">
        <v>1165</v>
      </c>
      <c r="N50" s="670"/>
      <c r="O50" s="527"/>
    </row>
    <row r="51" spans="1:15" ht="47.25">
      <c r="A51" s="652">
        <v>35</v>
      </c>
      <c r="B51" s="653" t="s">
        <v>1153</v>
      </c>
      <c r="C51" s="668" t="s">
        <v>1209</v>
      </c>
      <c r="D51" s="673">
        <v>44562</v>
      </c>
      <c r="E51" s="673">
        <v>45291</v>
      </c>
      <c r="F51" s="653"/>
      <c r="G51" s="665"/>
      <c r="H51" s="399"/>
      <c r="I51" s="397" t="s">
        <v>1155</v>
      </c>
      <c r="J51" s="399"/>
      <c r="K51" s="653" t="s">
        <v>1168</v>
      </c>
      <c r="L51" s="653"/>
      <c r="M51" s="653" t="s">
        <v>1165</v>
      </c>
      <c r="N51" s="670" t="s">
        <v>1210</v>
      </c>
      <c r="O51" s="527"/>
    </row>
    <row r="52" spans="1:15" ht="47.25">
      <c r="A52" s="652">
        <v>36</v>
      </c>
      <c r="B52" s="653" t="s">
        <v>1153</v>
      </c>
      <c r="C52" s="668" t="s">
        <v>1211</v>
      </c>
      <c r="D52" s="451">
        <v>44927</v>
      </c>
      <c r="E52" s="451">
        <v>45138</v>
      </c>
      <c r="F52" s="653"/>
      <c r="G52" s="671"/>
      <c r="H52" s="400"/>
      <c r="I52" s="397" t="s">
        <v>1155</v>
      </c>
      <c r="J52" s="400"/>
      <c r="K52" s="653" t="s">
        <v>1168</v>
      </c>
      <c r="L52" s="653"/>
      <c r="M52" s="653" t="s">
        <v>1165</v>
      </c>
      <c r="N52" s="430" t="s">
        <v>1210</v>
      </c>
      <c r="O52" s="527"/>
    </row>
    <row r="53" spans="1:15" ht="47.25">
      <c r="A53" s="652">
        <v>37</v>
      </c>
      <c r="B53" s="653" t="s">
        <v>1153</v>
      </c>
      <c r="C53" s="674" t="s">
        <v>1212</v>
      </c>
      <c r="D53" s="675">
        <v>44562</v>
      </c>
      <c r="E53" s="675">
        <v>45138</v>
      </c>
      <c r="F53" s="665"/>
      <c r="G53" s="399"/>
      <c r="H53" s="399"/>
      <c r="I53" s="397" t="s">
        <v>1155</v>
      </c>
      <c r="J53" s="399"/>
      <c r="K53" s="653" t="s">
        <v>1168</v>
      </c>
      <c r="L53" s="666"/>
      <c r="M53" s="653" t="s">
        <v>1165</v>
      </c>
      <c r="N53" s="430" t="s">
        <v>1210</v>
      </c>
      <c r="O53" s="527"/>
    </row>
    <row r="54" spans="1:15" ht="47.25">
      <c r="A54" s="652">
        <v>38</v>
      </c>
      <c r="B54" s="653" t="s">
        <v>1153</v>
      </c>
      <c r="C54" s="674" t="s">
        <v>1213</v>
      </c>
      <c r="D54" s="675">
        <v>44606</v>
      </c>
      <c r="E54" s="675">
        <v>45014</v>
      </c>
      <c r="F54" s="665"/>
      <c r="G54" s="399"/>
      <c r="H54" s="399"/>
      <c r="I54" s="397" t="s">
        <v>1155</v>
      </c>
      <c r="J54" s="399"/>
      <c r="K54" s="653" t="s">
        <v>1168</v>
      </c>
      <c r="L54" s="666"/>
      <c r="M54" s="653" t="s">
        <v>1165</v>
      </c>
      <c r="N54" s="430" t="s">
        <v>1210</v>
      </c>
      <c r="O54" s="527"/>
    </row>
    <row r="55" spans="1:15" ht="47.25">
      <c r="A55" s="652">
        <v>39</v>
      </c>
      <c r="B55" s="653" t="s">
        <v>1153</v>
      </c>
      <c r="C55" s="674" t="s">
        <v>1214</v>
      </c>
      <c r="D55" s="675">
        <v>44542</v>
      </c>
      <c r="E55" s="675">
        <v>44922</v>
      </c>
      <c r="F55" s="665"/>
      <c r="G55" s="399"/>
      <c r="H55" s="399"/>
      <c r="I55" s="397" t="s">
        <v>1155</v>
      </c>
      <c r="J55" s="399"/>
      <c r="K55" s="653" t="s">
        <v>1168</v>
      </c>
      <c r="L55" s="666"/>
      <c r="M55" s="653" t="s">
        <v>1165</v>
      </c>
      <c r="N55" s="430" t="s">
        <v>1210</v>
      </c>
      <c r="O55" s="527"/>
    </row>
    <row r="56" spans="1:15" ht="47.25">
      <c r="A56" s="652">
        <v>40</v>
      </c>
      <c r="B56" s="676" t="s">
        <v>1153</v>
      </c>
      <c r="C56" s="677" t="s">
        <v>1215</v>
      </c>
      <c r="D56" s="678">
        <v>44621</v>
      </c>
      <c r="E56" s="678">
        <v>45322</v>
      </c>
      <c r="F56" s="671"/>
      <c r="G56" s="400"/>
      <c r="H56" s="400"/>
      <c r="I56" s="397" t="s">
        <v>1155</v>
      </c>
      <c r="J56" s="400"/>
      <c r="K56" s="653" t="s">
        <v>1168</v>
      </c>
      <c r="L56" s="672"/>
      <c r="M56" s="653" t="s">
        <v>1165</v>
      </c>
      <c r="N56" s="431" t="s">
        <v>1210</v>
      </c>
      <c r="O56" s="527"/>
    </row>
    <row r="57" spans="1:15" ht="47.25">
      <c r="A57" s="652">
        <v>41</v>
      </c>
      <c r="B57" s="399" t="s">
        <v>1153</v>
      </c>
      <c r="C57" s="392" t="s">
        <v>1216</v>
      </c>
      <c r="D57" s="393">
        <v>44575</v>
      </c>
      <c r="E57" s="393">
        <v>45211</v>
      </c>
      <c r="F57" s="399"/>
      <c r="G57" s="399"/>
      <c r="H57" s="399"/>
      <c r="I57" s="397" t="s">
        <v>1155</v>
      </c>
      <c r="J57" s="399"/>
      <c r="K57" s="653" t="s">
        <v>1168</v>
      </c>
      <c r="L57" s="399"/>
      <c r="M57" s="653" t="s">
        <v>1165</v>
      </c>
      <c r="N57" s="432" t="s">
        <v>1210</v>
      </c>
      <c r="O57" s="527"/>
    </row>
    <row r="58" spans="1:15" ht="47.25">
      <c r="A58" s="652">
        <v>42</v>
      </c>
      <c r="B58" s="399" t="s">
        <v>1153</v>
      </c>
      <c r="C58" s="392" t="s">
        <v>1217</v>
      </c>
      <c r="D58" s="393">
        <v>44686</v>
      </c>
      <c r="E58" s="393"/>
      <c r="F58" s="399"/>
      <c r="G58" s="399"/>
      <c r="H58" s="399"/>
      <c r="I58" s="397" t="s">
        <v>1155</v>
      </c>
      <c r="J58" s="399"/>
      <c r="K58" s="653" t="s">
        <v>1168</v>
      </c>
      <c r="L58" s="399"/>
      <c r="M58" s="653" t="s">
        <v>1165</v>
      </c>
      <c r="N58" s="432" t="s">
        <v>1210</v>
      </c>
      <c r="O58" s="527"/>
    </row>
    <row r="59" spans="1:15" ht="47.25">
      <c r="A59" s="652">
        <v>43</v>
      </c>
      <c r="B59" s="399" t="s">
        <v>1153</v>
      </c>
      <c r="C59" s="392" t="s">
        <v>1218</v>
      </c>
      <c r="D59" s="393">
        <v>44585</v>
      </c>
      <c r="E59" s="393">
        <v>45291</v>
      </c>
      <c r="F59" s="399"/>
      <c r="G59" s="399"/>
      <c r="H59" s="399"/>
      <c r="I59" s="397" t="s">
        <v>1155</v>
      </c>
      <c r="J59" s="399"/>
      <c r="K59" s="653" t="s">
        <v>1168</v>
      </c>
      <c r="L59" s="399"/>
      <c r="M59" s="653" t="s">
        <v>1165</v>
      </c>
      <c r="N59" s="432" t="s">
        <v>1210</v>
      </c>
      <c r="O59" s="527"/>
    </row>
    <row r="60" spans="1:15" ht="47.25">
      <c r="A60" s="652">
        <v>44</v>
      </c>
      <c r="B60" s="399" t="s">
        <v>1153</v>
      </c>
      <c r="C60" s="392" t="s">
        <v>1219</v>
      </c>
      <c r="D60" s="393">
        <v>44562</v>
      </c>
      <c r="E60" s="393">
        <v>45291</v>
      </c>
      <c r="F60" s="399"/>
      <c r="G60" s="399"/>
      <c r="H60" s="399"/>
      <c r="I60" s="397" t="s">
        <v>1155</v>
      </c>
      <c r="J60" s="399"/>
      <c r="K60" s="653" t="s">
        <v>1168</v>
      </c>
      <c r="L60" s="399"/>
      <c r="M60" s="653" t="s">
        <v>1165</v>
      </c>
      <c r="N60" s="432" t="s">
        <v>1210</v>
      </c>
      <c r="O60" s="527"/>
    </row>
    <row r="61" spans="1:15" ht="37.5" customHeight="1">
      <c r="A61" s="652">
        <v>45</v>
      </c>
      <c r="B61" s="399" t="s">
        <v>1153</v>
      </c>
      <c r="C61" s="392" t="s">
        <v>1220</v>
      </c>
      <c r="D61" s="393">
        <v>44562</v>
      </c>
      <c r="E61" s="393">
        <v>45291</v>
      </c>
      <c r="F61" s="399"/>
      <c r="G61" s="399"/>
      <c r="H61" s="399"/>
      <c r="I61" s="397" t="s">
        <v>1155</v>
      </c>
      <c r="J61" s="399"/>
      <c r="K61" s="653" t="s">
        <v>1168</v>
      </c>
      <c r="L61" s="399"/>
      <c r="M61" s="653" t="s">
        <v>1165</v>
      </c>
      <c r="N61" s="432" t="s">
        <v>1210</v>
      </c>
      <c r="O61" s="527"/>
    </row>
    <row r="62" spans="1:15" ht="39" customHeight="1">
      <c r="A62" s="652">
        <v>46</v>
      </c>
      <c r="B62" s="399" t="s">
        <v>1153</v>
      </c>
      <c r="C62" s="392" t="s">
        <v>1221</v>
      </c>
      <c r="D62" s="393">
        <v>44562</v>
      </c>
      <c r="E62" s="393">
        <v>45291</v>
      </c>
      <c r="F62" s="399"/>
      <c r="G62" s="399"/>
      <c r="H62" s="399"/>
      <c r="I62" s="397" t="s">
        <v>1155</v>
      </c>
      <c r="J62" s="399"/>
      <c r="K62" s="653" t="s">
        <v>1168</v>
      </c>
      <c r="L62" s="399"/>
      <c r="M62" s="653" t="s">
        <v>1165</v>
      </c>
      <c r="N62" s="432" t="s">
        <v>1210</v>
      </c>
      <c r="O62" s="527"/>
    </row>
    <row r="63" spans="1:15" ht="47.25">
      <c r="A63" s="652">
        <v>47</v>
      </c>
      <c r="B63" s="399" t="s">
        <v>1153</v>
      </c>
      <c r="C63" s="392" t="s">
        <v>1222</v>
      </c>
      <c r="D63" s="393">
        <v>44562</v>
      </c>
      <c r="E63" s="393">
        <v>45291</v>
      </c>
      <c r="F63" s="399"/>
      <c r="G63" s="399"/>
      <c r="H63" s="399"/>
      <c r="I63" s="397" t="s">
        <v>1155</v>
      </c>
      <c r="J63" s="399"/>
      <c r="K63" s="653" t="s">
        <v>1168</v>
      </c>
      <c r="L63" s="399"/>
      <c r="M63" s="653" t="s">
        <v>1165</v>
      </c>
      <c r="N63" s="432" t="s">
        <v>1210</v>
      </c>
      <c r="O63" s="527"/>
    </row>
    <row r="64" spans="1:15" ht="38.25" customHeight="1">
      <c r="A64" s="652">
        <v>48</v>
      </c>
      <c r="B64" s="399" t="s">
        <v>1153</v>
      </c>
      <c r="C64" s="392" t="s">
        <v>1223</v>
      </c>
      <c r="D64" s="393">
        <v>44668</v>
      </c>
      <c r="E64" s="393">
        <v>44991</v>
      </c>
      <c r="F64" s="399"/>
      <c r="G64" s="399"/>
      <c r="H64" s="399"/>
      <c r="I64" s="397" t="s">
        <v>1155</v>
      </c>
      <c r="J64" s="399"/>
      <c r="K64" s="653" t="s">
        <v>1168</v>
      </c>
      <c r="L64" s="399"/>
      <c r="M64" s="653" t="s">
        <v>1165</v>
      </c>
      <c r="N64" s="432" t="s">
        <v>1210</v>
      </c>
      <c r="O64" s="527"/>
    </row>
    <row r="65" spans="1:15" ht="47.25">
      <c r="A65" s="652">
        <v>49</v>
      </c>
      <c r="B65" s="399" t="s">
        <v>1153</v>
      </c>
      <c r="C65" s="392" t="s">
        <v>1224</v>
      </c>
      <c r="D65" s="393">
        <v>44861</v>
      </c>
      <c r="E65" s="393">
        <v>44991</v>
      </c>
      <c r="F65" s="399"/>
      <c r="G65" s="399"/>
      <c r="H65" s="399"/>
      <c r="I65" s="397" t="s">
        <v>1155</v>
      </c>
      <c r="J65" s="399"/>
      <c r="K65" s="653" t="s">
        <v>1168</v>
      </c>
      <c r="L65" s="399"/>
      <c r="M65" s="653" t="s">
        <v>1165</v>
      </c>
      <c r="N65" s="432" t="s">
        <v>1210</v>
      </c>
      <c r="O65" s="527"/>
    </row>
    <row r="66" spans="1:15" ht="47.25">
      <c r="A66" s="652">
        <v>50</v>
      </c>
      <c r="B66" s="399" t="s">
        <v>1153</v>
      </c>
      <c r="C66" s="394" t="s">
        <v>1225</v>
      </c>
      <c r="D66" s="393">
        <v>44769</v>
      </c>
      <c r="E66" s="393">
        <v>45211</v>
      </c>
      <c r="F66" s="399"/>
      <c r="G66" s="399"/>
      <c r="H66" s="399"/>
      <c r="I66" s="397" t="s">
        <v>1155</v>
      </c>
      <c r="J66" s="399"/>
      <c r="K66" s="653" t="s">
        <v>1168</v>
      </c>
      <c r="L66" s="399"/>
      <c r="M66" s="653" t="s">
        <v>1165</v>
      </c>
      <c r="N66" s="432" t="s">
        <v>1210</v>
      </c>
      <c r="O66" s="527"/>
    </row>
    <row r="67" spans="1:15" ht="47.25">
      <c r="A67" s="652">
        <v>51</v>
      </c>
      <c r="B67" s="399" t="s">
        <v>1153</v>
      </c>
      <c r="C67" s="394" t="s">
        <v>1226</v>
      </c>
      <c r="D67" s="393">
        <v>44799</v>
      </c>
      <c r="E67" s="393">
        <v>44807</v>
      </c>
      <c r="F67" s="399"/>
      <c r="G67" s="399"/>
      <c r="H67" s="399"/>
      <c r="I67" s="397" t="s">
        <v>1155</v>
      </c>
      <c r="J67" s="399"/>
      <c r="K67" s="653" t="s">
        <v>1168</v>
      </c>
      <c r="L67" s="399"/>
      <c r="M67" s="653" t="s">
        <v>1165</v>
      </c>
      <c r="N67" s="432" t="s">
        <v>1210</v>
      </c>
      <c r="O67" s="527"/>
    </row>
    <row r="68" spans="1:15" ht="47.25">
      <c r="A68" s="652">
        <v>52</v>
      </c>
      <c r="B68" s="399" t="s">
        <v>1153</v>
      </c>
      <c r="C68" s="394" t="s">
        <v>1227</v>
      </c>
      <c r="D68" s="393">
        <v>44623</v>
      </c>
      <c r="E68" s="401">
        <v>45291</v>
      </c>
      <c r="F68" s="399"/>
      <c r="G68" s="399"/>
      <c r="H68" s="399"/>
      <c r="I68" s="397" t="s">
        <v>1155</v>
      </c>
      <c r="J68" s="399"/>
      <c r="K68" s="653" t="s">
        <v>1168</v>
      </c>
      <c r="L68" s="399"/>
      <c r="M68" s="653" t="s">
        <v>1165</v>
      </c>
      <c r="N68" s="432" t="s">
        <v>1210</v>
      </c>
      <c r="O68" s="527"/>
    </row>
    <row r="69" spans="1:15" ht="47.25">
      <c r="A69" s="652">
        <v>53</v>
      </c>
      <c r="B69" s="399" t="s">
        <v>1153</v>
      </c>
      <c r="C69" s="394" t="s">
        <v>1228</v>
      </c>
      <c r="D69" s="393">
        <v>44592</v>
      </c>
      <c r="E69" s="402">
        <v>45291</v>
      </c>
      <c r="F69" s="394"/>
      <c r="G69" s="394"/>
      <c r="H69" s="394"/>
      <c r="I69" s="397" t="s">
        <v>1155</v>
      </c>
      <c r="J69" s="394"/>
      <c r="K69" s="653" t="s">
        <v>1168</v>
      </c>
      <c r="L69" s="394"/>
      <c r="M69" s="653" t="s">
        <v>1165</v>
      </c>
      <c r="N69" s="432" t="s">
        <v>1210</v>
      </c>
      <c r="O69" s="527"/>
    </row>
    <row r="70" spans="1:15" ht="47.25">
      <c r="A70" s="652">
        <v>54</v>
      </c>
      <c r="B70" s="399" t="s">
        <v>1153</v>
      </c>
      <c r="C70" s="394" t="s">
        <v>1229</v>
      </c>
      <c r="D70" s="393">
        <v>44588</v>
      </c>
      <c r="E70" s="393">
        <v>45041</v>
      </c>
      <c r="F70" s="399"/>
      <c r="G70" s="399"/>
      <c r="H70" s="399"/>
      <c r="I70" s="397" t="s">
        <v>1155</v>
      </c>
      <c r="J70" s="399"/>
      <c r="K70" s="653" t="s">
        <v>1168</v>
      </c>
      <c r="L70" s="399"/>
      <c r="M70" s="653" t="s">
        <v>1165</v>
      </c>
      <c r="N70" s="432" t="s">
        <v>1210</v>
      </c>
      <c r="O70" s="527"/>
    </row>
    <row r="71" spans="1:15" ht="47.25">
      <c r="A71" s="652">
        <v>55</v>
      </c>
      <c r="B71" s="399" t="s">
        <v>1153</v>
      </c>
      <c r="C71" s="394" t="s">
        <v>1230</v>
      </c>
      <c r="D71" s="393">
        <v>44809</v>
      </c>
      <c r="E71" s="393">
        <v>45169</v>
      </c>
      <c r="F71" s="399"/>
      <c r="G71" s="399"/>
      <c r="H71" s="399"/>
      <c r="I71" s="397" t="s">
        <v>1155</v>
      </c>
      <c r="J71" s="399"/>
      <c r="K71" s="653" t="s">
        <v>1168</v>
      </c>
      <c r="L71" s="399"/>
      <c r="M71" s="653" t="s">
        <v>1165</v>
      </c>
      <c r="N71" s="432" t="s">
        <v>1210</v>
      </c>
      <c r="O71" s="527"/>
    </row>
    <row r="72" spans="1:15" ht="47.25">
      <c r="A72" s="652">
        <v>56</v>
      </c>
      <c r="B72" s="399" t="s">
        <v>1153</v>
      </c>
      <c r="C72" s="395" t="s">
        <v>1231</v>
      </c>
      <c r="D72" s="396">
        <v>43831</v>
      </c>
      <c r="E72" s="401">
        <v>45291</v>
      </c>
      <c r="F72" s="399"/>
      <c r="G72" s="399"/>
      <c r="H72" s="399"/>
      <c r="I72" s="397" t="s">
        <v>1155</v>
      </c>
      <c r="J72" s="399"/>
      <c r="K72" s="653" t="s">
        <v>1168</v>
      </c>
      <c r="L72" s="399"/>
      <c r="M72" s="653" t="s">
        <v>1165</v>
      </c>
      <c r="N72" s="432" t="s">
        <v>1210</v>
      </c>
      <c r="O72" s="527"/>
    </row>
    <row r="73" spans="1:15" ht="47.25">
      <c r="A73" s="652">
        <v>57</v>
      </c>
      <c r="B73" s="399" t="s">
        <v>1153</v>
      </c>
      <c r="C73" s="394" t="s">
        <v>1232</v>
      </c>
      <c r="D73" s="393">
        <v>43871</v>
      </c>
      <c r="E73" s="393">
        <v>44966</v>
      </c>
      <c r="F73" s="399"/>
      <c r="G73" s="399"/>
      <c r="H73" s="399"/>
      <c r="I73" s="397" t="s">
        <v>1155</v>
      </c>
      <c r="J73" s="399"/>
      <c r="K73" s="653" t="s">
        <v>1168</v>
      </c>
      <c r="L73" s="399"/>
      <c r="M73" s="653" t="s">
        <v>1165</v>
      </c>
      <c r="N73" s="432" t="s">
        <v>1210</v>
      </c>
      <c r="O73" s="527"/>
    </row>
    <row r="74" spans="1:15" ht="47.25">
      <c r="A74" s="433">
        <v>58</v>
      </c>
      <c r="B74" s="434" t="s">
        <v>1153</v>
      </c>
      <c r="C74" s="435" t="s">
        <v>1233</v>
      </c>
      <c r="D74" s="436">
        <v>43872</v>
      </c>
      <c r="E74" s="436">
        <v>44291</v>
      </c>
      <c r="F74" s="434">
        <v>2</v>
      </c>
      <c r="G74" s="434">
        <v>6</v>
      </c>
      <c r="H74" s="434"/>
      <c r="I74" s="437" t="s">
        <v>1155</v>
      </c>
      <c r="J74" s="434"/>
      <c r="K74" s="438" t="s">
        <v>1168</v>
      </c>
      <c r="L74" s="434"/>
      <c r="M74" s="438" t="s">
        <v>1165</v>
      </c>
      <c r="N74" s="439"/>
      <c r="O74" s="527"/>
    </row>
    <row r="75" spans="1:15">
      <c r="A75" s="527"/>
      <c r="B75" s="527"/>
      <c r="C75" s="527"/>
      <c r="D75" s="527"/>
      <c r="E75" s="527"/>
      <c r="F75" s="527"/>
      <c r="G75" s="527"/>
      <c r="H75" s="527"/>
      <c r="I75" s="527"/>
      <c r="J75" s="527"/>
      <c r="K75" s="527"/>
      <c r="L75" s="527"/>
      <c r="M75" s="527"/>
      <c r="N75" s="527"/>
      <c r="O75" s="527"/>
    </row>
    <row r="76" spans="1:15" ht="38.25" customHeight="1">
      <c r="A76" s="527"/>
      <c r="B76" s="974" t="s">
        <v>1234</v>
      </c>
      <c r="C76" s="975"/>
      <c r="D76" s="975" t="s">
        <v>1235</v>
      </c>
      <c r="E76" s="975"/>
      <c r="F76" s="975"/>
      <c r="G76" s="975"/>
      <c r="H76" s="975"/>
      <c r="I76" s="972" t="s">
        <v>1236</v>
      </c>
      <c r="J76" s="972"/>
      <c r="K76" s="972"/>
      <c r="L76" s="973"/>
      <c r="M76" s="527"/>
      <c r="N76" s="527"/>
      <c r="O76" s="527"/>
    </row>
    <row r="77" spans="1:15">
      <c r="A77" s="527"/>
      <c r="B77" s="427"/>
      <c r="C77" s="427"/>
      <c r="D77" s="427"/>
      <c r="E77" s="427"/>
      <c r="F77" s="427"/>
      <c r="G77" s="427"/>
      <c r="H77" s="427"/>
      <c r="I77" s="427"/>
      <c r="J77" s="427"/>
      <c r="K77" s="427"/>
      <c r="L77" s="427"/>
      <c r="M77" s="527"/>
      <c r="N77" s="527"/>
      <c r="O77" s="527"/>
    </row>
    <row r="78" spans="1:15" ht="17.25" customHeight="1">
      <c r="A78" s="527"/>
      <c r="B78" s="975" t="s">
        <v>1237</v>
      </c>
      <c r="C78" s="975"/>
      <c r="D78" s="975" t="s">
        <v>1238</v>
      </c>
      <c r="E78" s="975"/>
      <c r="F78" s="975"/>
      <c r="G78" s="975"/>
      <c r="H78" s="975"/>
      <c r="I78" s="972" t="s">
        <v>1239</v>
      </c>
      <c r="J78" s="972"/>
      <c r="K78" s="972"/>
      <c r="L78" s="973"/>
      <c r="M78" s="527"/>
      <c r="N78" s="527"/>
      <c r="O78" s="527"/>
    </row>
    <row r="79" spans="1:15">
      <c r="A79" s="527"/>
      <c r="B79" s="427"/>
      <c r="C79" s="427"/>
      <c r="D79" s="427"/>
      <c r="E79" s="427"/>
      <c r="F79" s="427"/>
      <c r="G79" s="427"/>
      <c r="H79" s="427"/>
      <c r="I79" s="427"/>
      <c r="J79" s="427"/>
      <c r="K79" s="427"/>
      <c r="L79" s="427"/>
      <c r="M79" s="527"/>
      <c r="N79" s="527"/>
      <c r="O79" s="527"/>
    </row>
    <row r="80" spans="1:15" ht="17.25" customHeight="1">
      <c r="A80" s="527"/>
      <c r="B80" s="975" t="s">
        <v>1240</v>
      </c>
      <c r="C80" s="975"/>
      <c r="D80" s="975" t="s">
        <v>1240</v>
      </c>
      <c r="E80" s="975"/>
      <c r="F80" s="975"/>
      <c r="G80" s="975"/>
      <c r="H80" s="975"/>
      <c r="I80" s="972" t="s">
        <v>1240</v>
      </c>
      <c r="J80" s="972"/>
      <c r="K80" s="972"/>
      <c r="L80" s="973"/>
      <c r="M80" s="527"/>
      <c r="N80" s="527"/>
      <c r="O80" s="527"/>
    </row>
    <row r="81" spans="1:15">
      <c r="A81" s="527"/>
      <c r="B81" s="527"/>
      <c r="C81" s="527"/>
      <c r="D81" s="527"/>
      <c r="E81" s="527"/>
      <c r="F81" s="527"/>
      <c r="G81" s="527"/>
      <c r="H81" s="527"/>
      <c r="I81" s="527"/>
      <c r="J81" s="527"/>
      <c r="K81" s="527"/>
      <c r="L81" s="527"/>
      <c r="M81" s="527"/>
      <c r="N81" s="527"/>
      <c r="O81" s="527"/>
    </row>
    <row r="82" spans="1:15">
      <c r="A82" s="527"/>
      <c r="B82" s="527"/>
      <c r="C82" s="527"/>
      <c r="D82" s="527"/>
      <c r="E82" s="527"/>
      <c r="F82" s="527"/>
      <c r="G82" s="527"/>
      <c r="H82" s="527"/>
      <c r="I82" s="527"/>
      <c r="J82" s="527"/>
      <c r="K82" s="527"/>
      <c r="L82" s="527"/>
      <c r="M82" s="527"/>
      <c r="N82" s="527"/>
      <c r="O82" s="527"/>
    </row>
  </sheetData>
  <mergeCells count="25">
    <mergeCell ref="I80:L80"/>
    <mergeCell ref="B76:C76"/>
    <mergeCell ref="B78:C78"/>
    <mergeCell ref="B80:C80"/>
    <mergeCell ref="D76:H76"/>
    <mergeCell ref="D78:H78"/>
    <mergeCell ref="D80:H80"/>
    <mergeCell ref="I76:L76"/>
    <mergeCell ref="I78:L78"/>
    <mergeCell ref="A6:N6"/>
    <mergeCell ref="A8:N8"/>
    <mergeCell ref="A10:B10"/>
    <mergeCell ref="C10:J10"/>
    <mergeCell ref="C13:N13"/>
    <mergeCell ref="A11:B11"/>
    <mergeCell ref="A13:B13"/>
    <mergeCell ref="A15:A16"/>
    <mergeCell ref="B15:B16"/>
    <mergeCell ref="L15:L16"/>
    <mergeCell ref="N15:N16"/>
    <mergeCell ref="M15:M16"/>
    <mergeCell ref="C15:C16"/>
    <mergeCell ref="D15:E15"/>
    <mergeCell ref="F15:J15"/>
    <mergeCell ref="K15:K16"/>
  </mergeCells>
  <phoneticPr fontId="67" type="noConversion"/>
  <dataValidations count="2">
    <dataValidation type="date" allowBlank="1" showInputMessage="1" showErrorMessage="1" error="Fecha inicial NO válida" sqref="D53:D55 D72 D74" xr:uid="{00000000-0002-0000-0800-000000000000}">
      <formula1>9498</formula1>
      <formula2>47848</formula2>
    </dataValidation>
    <dataValidation type="date" allowBlank="1" showInputMessage="1" showErrorMessage="1" error="Fecha final NO válida" sqref="E53:E55" xr:uid="{00000000-0002-0000-0800-000001000000}">
      <formula1>10594</formula1>
      <formula2>47848</formula2>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F58069E46E04640BA83E6FC8632CF56" ma:contentTypeVersion="15" ma:contentTypeDescription="Crear nuevo documento." ma:contentTypeScope="" ma:versionID="a44cced2cbff6f5008e8a3429cf92d2b">
  <xsd:schema xmlns:xsd="http://www.w3.org/2001/XMLSchema" xmlns:xs="http://www.w3.org/2001/XMLSchema" xmlns:p="http://schemas.microsoft.com/office/2006/metadata/properties" xmlns:ns2="980f69fd-e8b9-4a56-8c7a-9254feb4ab48" xmlns:ns3="c2f0caee-9867-4a97-bdf7-64e6d9884b75" targetNamespace="http://schemas.microsoft.com/office/2006/metadata/properties" ma:root="true" ma:fieldsID="d154f6100d9100c57dd86e4ac97d2a86" ns2:_="" ns3:_="">
    <xsd:import namespace="980f69fd-e8b9-4a56-8c7a-9254feb4ab48"/>
    <xsd:import namespace="c2f0caee-9867-4a97-bdf7-64e6d9884b7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0f69fd-e8b9-4a56-8c7a-9254feb4ab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f0caee-9867-4a97-bdf7-64e6d9884b75"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caf5caa7-1faa-4a60-a90a-40ad149ae20b}" ma:internalName="TaxCatchAll" ma:showField="CatchAllData" ma:web="c2f0caee-9867-4a97-bdf7-64e6d9884b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2f0caee-9867-4a97-bdf7-64e6d9884b75" xsi:nil="true"/>
    <lcf76f155ced4ddcb4097134ff3c332f xmlns="980f69fd-e8b9-4a56-8c7a-9254feb4ab4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80BBC50-68CC-438B-A4D5-CD4C2DF877CA}">
  <ds:schemaRefs>
    <ds:schemaRef ds:uri="http://schemas.microsoft.com/sharepoint/v3/contenttype/forms"/>
  </ds:schemaRefs>
</ds:datastoreItem>
</file>

<file path=customXml/itemProps2.xml><?xml version="1.0" encoding="utf-8"?>
<ds:datastoreItem xmlns:ds="http://schemas.openxmlformats.org/officeDocument/2006/customXml" ds:itemID="{B8AE0943-D82F-4677-9197-9563605F83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0f69fd-e8b9-4a56-8c7a-9254feb4ab48"/>
    <ds:schemaRef ds:uri="c2f0caee-9867-4a97-bdf7-64e6d9884b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2933BD-FB9F-48AB-8671-51CC771C3890}">
  <ds:schemaRefs>
    <ds:schemaRef ds:uri="http://schemas.microsoft.com/office/2006/metadata/properties"/>
    <ds:schemaRef ds:uri="http://schemas.microsoft.com/office/infopath/2007/PartnerControls"/>
    <ds:schemaRef ds:uri="c2f0caee-9867-4a97-bdf7-64e6d9884b75"/>
    <ds:schemaRef ds:uri="980f69fd-e8b9-4a56-8c7a-9254feb4ab4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vt:i4>
      </vt:variant>
    </vt:vector>
  </HeadingPairs>
  <TitlesOfParts>
    <vt:vector size="25" baseType="lpstr">
      <vt:lpstr>a. LOGROS y retrasos por proy</vt:lpstr>
      <vt:lpstr>a. TEMAS PRIORITARIOS</vt:lpstr>
      <vt:lpstr>b. RECURSOS FÍSICOS (c 18)</vt:lpstr>
      <vt:lpstr>a.PLAN MEJORAMIENTO CONTRALOR</vt:lpstr>
      <vt:lpstr>a. HALLAZGOS AUDITORÍAS</vt:lpstr>
      <vt:lpstr>a. HALLAZGOS ADMINISTRATIVOS </vt:lpstr>
      <vt:lpstr>b. Informe FISC Y FINANC (C 18</vt:lpstr>
      <vt:lpstr>b. SISTEMAS (c 18)</vt:lpstr>
      <vt:lpstr>b. INVENTARIO DOCUMENTAL (c 18)</vt:lpstr>
      <vt:lpstr>c. CONTRATISTAS VIGENTES</vt:lpstr>
      <vt:lpstr>c. PERSONAL PLANTA</vt:lpstr>
      <vt:lpstr>c. PERSONAL TOTAL</vt:lpstr>
      <vt:lpstr>d. PROYECTOS (C 18)</vt:lpstr>
      <vt:lpstr>d. BALANCE PDL (C 18)</vt:lpstr>
      <vt:lpstr>d.METAS PDL 2021 - 2024</vt:lpstr>
      <vt:lpstr>d.METAS PDL 2021-2024</vt:lpstr>
      <vt:lpstr>d. EJECUCIÓN PRESUPUESTAL</vt:lpstr>
      <vt:lpstr>f. Relaci Contractual 2020-2023</vt:lpstr>
      <vt:lpstr>f. CONTRATACIÓN (C 18)</vt:lpstr>
      <vt:lpstr>k. INSTR EVALUAC RCC (C 18) </vt:lpstr>
      <vt:lpstr>k. LEY DE TRANSPARENCIA (C 18)</vt:lpstr>
      <vt:lpstr>k. PLAN ANTICORRUPCION (C 18)</vt:lpstr>
      <vt:lpstr>k. MAPA RIESGOS CORRUPC (C 18)</vt:lpstr>
      <vt:lpstr>'b. SISTEMAS (c 18)'!Área_de_impresión</vt:lpstr>
      <vt:lpstr>'k. INSTR EVALUAC RCC (C 18)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Alonso Serrano Acosta</dc:creator>
  <cp:keywords/>
  <dc:description/>
  <cp:lastModifiedBy>Sandra Mary Pereira Lizcano</cp:lastModifiedBy>
  <cp:revision/>
  <dcterms:created xsi:type="dcterms:W3CDTF">2015-11-23T16:22:04Z</dcterms:created>
  <dcterms:modified xsi:type="dcterms:W3CDTF">2024-09-25T13:33:39Z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0x0101002F58069E46E04640BA83E6FC8632CF56</vt:lpwstr>
  </property>
  <property fmtid="{D5CDD505-2E9C-101B-9397-08002B2CF9AE}" pid="3" name="MediaServiceImageTags">
    <vt:lpwstr/>
  </property>
</Properties>
</file>