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628"/>
  <workbookPr codeName="ThisWorkbook"/>
  <mc:AlternateContent xmlns:mc="http://schemas.openxmlformats.org/markup-compatibility/2006">
    <mc:Choice Requires="x15">
      <x15ac:absPath xmlns:x15ac="http://schemas.microsoft.com/office/spreadsheetml/2010/11/ac" url="C:\Users\Lizeth\Documents\SECRETARIA DE GOBIERNO\INFORMES\CTO 177-2024\5. Junio\"/>
    </mc:Choice>
  </mc:AlternateContent>
  <xr:revisionPtr revIDLastSave="0" documentId="13_ncr:1_{695B8310-AD68-4693-A00C-7FF76FB5F64A}" xr6:coauthVersionLast="47" xr6:coauthVersionMax="47" xr10:uidLastSave="{00000000-0000-0000-0000-000000000000}"/>
  <bookViews>
    <workbookView xWindow="810" yWindow="-120" windowWidth="19800" windowHeight="11760" tabRatio="717" activeTab="7" xr2:uid="{00000000-000D-0000-FFFF-FFFF00000000}"/>
  </bookViews>
  <sheets>
    <sheet name="7787" sheetId="251" r:id="rId1"/>
    <sheet name="7795" sheetId="261" r:id="rId2"/>
    <sheet name="7793" sheetId="262" r:id="rId3"/>
    <sheet name="7803" sheetId="263" r:id="rId4"/>
    <sheet name="7799" sheetId="264" r:id="rId5"/>
    <sheet name="7800" sheetId="265" r:id="rId6"/>
    <sheet name="7801" sheetId="266" r:id="rId7"/>
    <sheet name="TOTAL" sheetId="252" r:id="rId8"/>
    <sheet name="Hoja1" sheetId="267" r:id="rId9"/>
  </sheets>
  <externalReferences>
    <externalReference r:id="rId10"/>
  </externalReferences>
  <definedNames>
    <definedName name="_xlnm._FilterDatabase" localSheetId="0" hidden="1">'7787'!$A$6:$M$71</definedName>
    <definedName name="_xlnm._FilterDatabase" localSheetId="2" hidden="1">'7793'!$A$5:$N$141</definedName>
    <definedName name="_xlnm._FilterDatabase" localSheetId="1" hidden="1">'7795'!$A$6:$N$159</definedName>
    <definedName name="_xlnm._FilterDatabase" localSheetId="5" hidden="1">'7800'!$A$5:$M$58</definedName>
    <definedName name="_xlnm._FilterDatabase" localSheetId="6" hidden="1">'7801'!$A$7:$M$45</definedName>
    <definedName name="_xlnm.Print_Area" localSheetId="0">'7787'!$A$1:$M$72</definedName>
    <definedName name="_xlnm.Print_Area" localSheetId="7">TOTAL!$C$1:$O$25</definedName>
    <definedName name="_xlnm.Print_Titles" localSheetId="0">'7787'!$5:$6</definedName>
    <definedName name="_xlnm.Print_Titles" localSheetId="7">TOTAL!$1:$3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M19" i="265" l="1"/>
  <c r="K11" i="265"/>
  <c r="M11" i="265" s="1"/>
  <c r="N31" i="261"/>
  <c r="N23" i="261"/>
  <c r="N8" i="261"/>
  <c r="N9" i="261"/>
  <c r="N10" i="261"/>
  <c r="N11" i="261"/>
  <c r="N13" i="261"/>
  <c r="N14" i="261"/>
  <c r="N15" i="261"/>
  <c r="N16" i="261"/>
  <c r="N17" i="261"/>
  <c r="N18" i="261"/>
  <c r="N19" i="261"/>
  <c r="N20" i="261"/>
  <c r="N21" i="261"/>
  <c r="N22" i="261"/>
  <c r="N25" i="261"/>
  <c r="N26" i="261"/>
  <c r="N27" i="261"/>
  <c r="N28" i="261"/>
  <c r="N29" i="261"/>
  <c r="N30" i="261"/>
  <c r="N32" i="261"/>
  <c r="N33" i="261"/>
  <c r="N34" i="261"/>
  <c r="N35" i="261"/>
  <c r="N37" i="261"/>
  <c r="N38" i="261"/>
  <c r="N40" i="261"/>
  <c r="N41" i="261"/>
  <c r="N42" i="261"/>
  <c r="N43" i="261"/>
  <c r="N44" i="261"/>
  <c r="N45" i="261"/>
  <c r="N46" i="261"/>
  <c r="N47" i="261"/>
  <c r="N48" i="261"/>
  <c r="N49" i="261"/>
  <c r="N50" i="261"/>
  <c r="N51" i="261"/>
  <c r="N52" i="261"/>
  <c r="N53" i="261"/>
  <c r="N54" i="261"/>
  <c r="N56" i="261"/>
  <c r="N57" i="261"/>
  <c r="N58" i="261"/>
  <c r="N59" i="261"/>
  <c r="N60" i="261"/>
  <c r="N61" i="261"/>
  <c r="N62" i="261"/>
  <c r="N66" i="261"/>
  <c r="N67" i="261"/>
  <c r="N68" i="261"/>
  <c r="N69" i="261"/>
  <c r="N70" i="261"/>
  <c r="N71" i="261"/>
  <c r="N72" i="261"/>
  <c r="N73" i="261"/>
  <c r="N74" i="261"/>
  <c r="N75" i="261"/>
  <c r="N76" i="261"/>
  <c r="N77" i="261"/>
  <c r="N78" i="261"/>
  <c r="N79" i="261"/>
  <c r="N80" i="261"/>
  <c r="N81" i="261"/>
  <c r="N82" i="261"/>
  <c r="N83" i="261"/>
  <c r="N84" i="261"/>
  <c r="N85" i="261"/>
  <c r="N87" i="261"/>
  <c r="N88" i="261"/>
  <c r="N89" i="261"/>
  <c r="N91" i="261"/>
  <c r="N94" i="261"/>
  <c r="N96" i="261"/>
  <c r="N99" i="261"/>
  <c r="N100" i="261"/>
  <c r="N101" i="261"/>
  <c r="N102" i="261"/>
  <c r="N103" i="261"/>
  <c r="N104" i="261"/>
  <c r="N105" i="261"/>
  <c r="N106" i="261"/>
  <c r="N107" i="261"/>
  <c r="N113" i="261"/>
  <c r="N114" i="261"/>
  <c r="N116" i="261"/>
  <c r="N117" i="261"/>
  <c r="N118" i="261"/>
  <c r="N119" i="261"/>
  <c r="N120" i="261"/>
  <c r="N121" i="261"/>
  <c r="N122" i="261"/>
  <c r="N123" i="261"/>
  <c r="N124" i="261"/>
  <c r="N125" i="261"/>
  <c r="N126" i="261"/>
  <c r="N128" i="261"/>
  <c r="N131" i="261"/>
  <c r="N132" i="261"/>
  <c r="N133" i="261"/>
  <c r="N134" i="261"/>
  <c r="N135" i="261"/>
  <c r="N137" i="261"/>
  <c r="N138" i="261"/>
  <c r="N139" i="261"/>
  <c r="N140" i="261"/>
  <c r="N141" i="261"/>
  <c r="N143" i="261"/>
  <c r="N144" i="261"/>
  <c r="N145" i="261"/>
  <c r="N146" i="261"/>
  <c r="N147" i="261"/>
  <c r="N148" i="261"/>
  <c r="N149" i="261"/>
  <c r="N150" i="261"/>
  <c r="N151" i="261"/>
  <c r="N152" i="261"/>
  <c r="N154" i="261"/>
  <c r="N155" i="261"/>
  <c r="N156" i="261"/>
  <c r="N157" i="261"/>
  <c r="N7" i="261"/>
  <c r="M7" i="261"/>
  <c r="L71" i="251"/>
  <c r="M15" i="266"/>
  <c r="M16" i="266"/>
  <c r="M19" i="266"/>
  <c r="M20" i="266"/>
  <c r="M24" i="266"/>
  <c r="M28" i="266"/>
  <c r="M31" i="266"/>
  <c r="M32" i="266"/>
  <c r="M35" i="266"/>
  <c r="M36" i="266"/>
  <c r="M40" i="266"/>
  <c r="M44" i="266"/>
  <c r="M9" i="265"/>
  <c r="M10" i="265"/>
  <c r="M13" i="265"/>
  <c r="M15" i="265"/>
  <c r="M17" i="265"/>
  <c r="M18" i="265"/>
  <c r="M21" i="265"/>
  <c r="M23" i="265"/>
  <c r="M25" i="265"/>
  <c r="M26" i="265"/>
  <c r="M27" i="265"/>
  <c r="M29" i="265"/>
  <c r="M31" i="265"/>
  <c r="M33" i="265"/>
  <c r="M34" i="265"/>
  <c r="M35" i="265"/>
  <c r="M37" i="265"/>
  <c r="M39" i="265"/>
  <c r="M41" i="265"/>
  <c r="M42" i="265"/>
  <c r="M43" i="265"/>
  <c r="M45" i="265"/>
  <c r="M47" i="265"/>
  <c r="M49" i="265"/>
  <c r="M50" i="265"/>
  <c r="M51" i="265"/>
  <c r="M53" i="265"/>
  <c r="M55" i="265"/>
  <c r="M57" i="265"/>
  <c r="M8" i="264"/>
  <c r="M9" i="264"/>
  <c r="M10" i="264"/>
  <c r="M11" i="264"/>
  <c r="M7" i="264"/>
  <c r="M12" i="263"/>
  <c r="M16" i="263"/>
  <c r="M20" i="263"/>
  <c r="M9" i="263"/>
  <c r="M10" i="263"/>
  <c r="M11" i="263"/>
  <c r="M13" i="263"/>
  <c r="M14" i="263"/>
  <c r="M15" i="263"/>
  <c r="M17" i="263"/>
  <c r="M18" i="263"/>
  <c r="M19" i="263"/>
  <c r="M8" i="263"/>
  <c r="M8" i="262"/>
  <c r="M12" i="262"/>
  <c r="M16" i="262"/>
  <c r="M20" i="262"/>
  <c r="M24" i="262"/>
  <c r="M28" i="262"/>
  <c r="M32" i="262"/>
  <c r="M36" i="262"/>
  <c r="M40" i="262"/>
  <c r="M44" i="262"/>
  <c r="M48" i="262"/>
  <c r="M52" i="262"/>
  <c r="M56" i="262"/>
  <c r="M60" i="262"/>
  <c r="M64" i="262"/>
  <c r="M68" i="262"/>
  <c r="M72" i="262"/>
  <c r="M76" i="262"/>
  <c r="M80" i="262"/>
  <c r="M84" i="262"/>
  <c r="M88" i="262"/>
  <c r="M92" i="262"/>
  <c r="M96" i="262"/>
  <c r="M100" i="262"/>
  <c r="M104" i="262"/>
  <c r="M108" i="262"/>
  <c r="M112" i="262"/>
  <c r="M116" i="262"/>
  <c r="M120" i="262"/>
  <c r="M124" i="262"/>
  <c r="M128" i="262"/>
  <c r="M132" i="262"/>
  <c r="M136" i="262"/>
  <c r="M140" i="262"/>
  <c r="M9" i="262"/>
  <c r="M10" i="262"/>
  <c r="M11" i="262"/>
  <c r="M13" i="262"/>
  <c r="M14" i="262"/>
  <c r="M15" i="262"/>
  <c r="M17" i="262"/>
  <c r="M18" i="262"/>
  <c r="M19" i="262"/>
  <c r="M21" i="262"/>
  <c r="M22" i="262"/>
  <c r="M23" i="262"/>
  <c r="M25" i="262"/>
  <c r="M26" i="262"/>
  <c r="M27" i="262"/>
  <c r="M29" i="262"/>
  <c r="M30" i="262"/>
  <c r="M31" i="262"/>
  <c r="M33" i="262"/>
  <c r="M34" i="262"/>
  <c r="M35" i="262"/>
  <c r="M37" i="262"/>
  <c r="M38" i="262"/>
  <c r="M39" i="262"/>
  <c r="M41" i="262"/>
  <c r="M42" i="262"/>
  <c r="M43" i="262"/>
  <c r="M45" i="262"/>
  <c r="M46" i="262"/>
  <c r="M47" i="262"/>
  <c r="M49" i="262"/>
  <c r="M50" i="262"/>
  <c r="M51" i="262"/>
  <c r="M53" i="262"/>
  <c r="M54" i="262"/>
  <c r="M55" i="262"/>
  <c r="M57" i="262"/>
  <c r="M58" i="262"/>
  <c r="M59" i="262"/>
  <c r="M61" i="262"/>
  <c r="M62" i="262"/>
  <c r="M63" i="262"/>
  <c r="M65" i="262"/>
  <c r="M66" i="262"/>
  <c r="M67" i="262"/>
  <c r="M69" i="262"/>
  <c r="M70" i="262"/>
  <c r="M71" i="262"/>
  <c r="M73" i="262"/>
  <c r="M74" i="262"/>
  <c r="M75" i="262"/>
  <c r="M77" i="262"/>
  <c r="M78" i="262"/>
  <c r="M79" i="262"/>
  <c r="M81" i="262"/>
  <c r="M82" i="262"/>
  <c r="M83" i="262"/>
  <c r="M85" i="262"/>
  <c r="M86" i="262"/>
  <c r="M87" i="262"/>
  <c r="M89" i="262"/>
  <c r="M90" i="262"/>
  <c r="M91" i="262"/>
  <c r="M93" i="262"/>
  <c r="M94" i="262"/>
  <c r="M95" i="262"/>
  <c r="M97" i="262"/>
  <c r="M98" i="262"/>
  <c r="M99" i="262"/>
  <c r="M101" i="262"/>
  <c r="M102" i="262"/>
  <c r="M103" i="262"/>
  <c r="M105" i="262"/>
  <c r="M106" i="262"/>
  <c r="M107" i="262"/>
  <c r="M109" i="262"/>
  <c r="M110" i="262"/>
  <c r="M111" i="262"/>
  <c r="M113" i="262"/>
  <c r="M114" i="262"/>
  <c r="M115" i="262"/>
  <c r="M117" i="262"/>
  <c r="M118" i="262"/>
  <c r="M119" i="262"/>
  <c r="M121" i="262"/>
  <c r="M122" i="262"/>
  <c r="M123" i="262"/>
  <c r="M125" i="262"/>
  <c r="M126" i="262"/>
  <c r="M127" i="262"/>
  <c r="M129" i="262"/>
  <c r="M130" i="262"/>
  <c r="M131" i="262"/>
  <c r="M133" i="262"/>
  <c r="M134" i="262"/>
  <c r="M135" i="262"/>
  <c r="M137" i="262"/>
  <c r="M138" i="262"/>
  <c r="M139" i="262"/>
  <c r="M7" i="262"/>
  <c r="M8" i="261"/>
  <c r="M9" i="261"/>
  <c r="M10" i="261"/>
  <c r="M11" i="261"/>
  <c r="M12" i="261"/>
  <c r="M13" i="261"/>
  <c r="M14" i="261"/>
  <c r="M15" i="261"/>
  <c r="M16" i="261"/>
  <c r="M17" i="261"/>
  <c r="M18" i="261"/>
  <c r="M19" i="261"/>
  <c r="M20" i="261"/>
  <c r="M21" i="261"/>
  <c r="M22" i="261"/>
  <c r="M23" i="261"/>
  <c r="M24" i="261"/>
  <c r="M25" i="261"/>
  <c r="M26" i="261"/>
  <c r="M27" i="261"/>
  <c r="M28" i="261"/>
  <c r="M29" i="261"/>
  <c r="M30" i="261"/>
  <c r="M31" i="261"/>
  <c r="M32" i="261"/>
  <c r="M33" i="261"/>
  <c r="M34" i="261"/>
  <c r="M35" i="261"/>
  <c r="M36" i="261"/>
  <c r="M37" i="261"/>
  <c r="M38" i="261"/>
  <c r="M39" i="261"/>
  <c r="M40" i="261"/>
  <c r="M41" i="261"/>
  <c r="M42" i="261"/>
  <c r="M43" i="261"/>
  <c r="M44" i="261"/>
  <c r="M45" i="261"/>
  <c r="M46" i="261"/>
  <c r="M47" i="261"/>
  <c r="M48" i="261"/>
  <c r="M49" i="261"/>
  <c r="M50" i="261"/>
  <c r="M51" i="261"/>
  <c r="M52" i="261"/>
  <c r="M53" i="261"/>
  <c r="M54" i="261"/>
  <c r="M55" i="261"/>
  <c r="M56" i="261"/>
  <c r="M57" i="261"/>
  <c r="M58" i="261"/>
  <c r="M59" i="261"/>
  <c r="M60" i="261"/>
  <c r="M61" i="261"/>
  <c r="M62" i="261"/>
  <c r="M63" i="261"/>
  <c r="M64" i="261"/>
  <c r="M65" i="261"/>
  <c r="M66" i="261"/>
  <c r="M67" i="261"/>
  <c r="M68" i="261"/>
  <c r="M69" i="261"/>
  <c r="M70" i="261"/>
  <c r="M71" i="261"/>
  <c r="M72" i="261"/>
  <c r="M73" i="261"/>
  <c r="M74" i="261"/>
  <c r="M75" i="261"/>
  <c r="M76" i="261"/>
  <c r="M77" i="261"/>
  <c r="M78" i="261"/>
  <c r="M79" i="261"/>
  <c r="M80" i="261"/>
  <c r="M81" i="261"/>
  <c r="M82" i="261"/>
  <c r="M83" i="261"/>
  <c r="M84" i="261"/>
  <c r="M85" i="261"/>
  <c r="M86" i="261"/>
  <c r="M87" i="261"/>
  <c r="M88" i="261"/>
  <c r="M89" i="261"/>
  <c r="M90" i="261"/>
  <c r="M91" i="261"/>
  <c r="M92" i="261"/>
  <c r="M93" i="261"/>
  <c r="M94" i="261"/>
  <c r="M95" i="261"/>
  <c r="M96" i="261"/>
  <c r="M97" i="261"/>
  <c r="M98" i="261"/>
  <c r="M99" i="261"/>
  <c r="M100" i="261"/>
  <c r="M101" i="261"/>
  <c r="M102" i="261"/>
  <c r="M103" i="261"/>
  <c r="M104" i="261"/>
  <c r="M105" i="261"/>
  <c r="M106" i="261"/>
  <c r="M107" i="261"/>
  <c r="M108" i="261"/>
  <c r="M109" i="261"/>
  <c r="M110" i="261"/>
  <c r="M111" i="261"/>
  <c r="M112" i="261"/>
  <c r="M113" i="261"/>
  <c r="M114" i="261"/>
  <c r="M115" i="261"/>
  <c r="M116" i="261"/>
  <c r="M117" i="261"/>
  <c r="M118" i="261"/>
  <c r="M119" i="261"/>
  <c r="M120" i="261"/>
  <c r="M121" i="261"/>
  <c r="M122" i="261"/>
  <c r="M123" i="261"/>
  <c r="M124" i="261"/>
  <c r="M125" i="261"/>
  <c r="M126" i="261"/>
  <c r="M127" i="261"/>
  <c r="M128" i="261"/>
  <c r="M129" i="261"/>
  <c r="M130" i="261"/>
  <c r="M131" i="261"/>
  <c r="M132" i="261"/>
  <c r="M133" i="261"/>
  <c r="M134" i="261"/>
  <c r="M135" i="261"/>
  <c r="M136" i="261"/>
  <c r="M137" i="261"/>
  <c r="M138" i="261"/>
  <c r="M139" i="261"/>
  <c r="M140" i="261"/>
  <c r="M141" i="261"/>
  <c r="M142" i="261"/>
  <c r="M143" i="261"/>
  <c r="M144" i="261"/>
  <c r="M145" i="261"/>
  <c r="M146" i="261"/>
  <c r="M147" i="261"/>
  <c r="M148" i="261"/>
  <c r="M149" i="261"/>
  <c r="M150" i="261"/>
  <c r="M151" i="261"/>
  <c r="M152" i="261"/>
  <c r="M153" i="261"/>
  <c r="M154" i="261"/>
  <c r="M155" i="261"/>
  <c r="M156" i="261"/>
  <c r="M157" i="261"/>
  <c r="K8" i="251"/>
  <c r="M8" i="251" s="1"/>
  <c r="K9" i="251"/>
  <c r="M9" i="251" s="1"/>
  <c r="K10" i="251"/>
  <c r="M10" i="251" s="1"/>
  <c r="K11" i="251"/>
  <c r="M11" i="251" s="1"/>
  <c r="K12" i="251"/>
  <c r="M12" i="251" s="1"/>
  <c r="K13" i="251"/>
  <c r="M13" i="251" s="1"/>
  <c r="K14" i="251"/>
  <c r="M14" i="251" s="1"/>
  <c r="K15" i="251"/>
  <c r="M15" i="251" s="1"/>
  <c r="K16" i="251"/>
  <c r="M16" i="251" s="1"/>
  <c r="K17" i="251"/>
  <c r="M17" i="251" s="1"/>
  <c r="K18" i="251"/>
  <c r="M18" i="251" s="1"/>
  <c r="K19" i="251"/>
  <c r="M19" i="251" s="1"/>
  <c r="K20" i="251"/>
  <c r="M20" i="251" s="1"/>
  <c r="K21" i="251"/>
  <c r="M21" i="251" s="1"/>
  <c r="K22" i="251"/>
  <c r="M22" i="251" s="1"/>
  <c r="K23" i="251"/>
  <c r="M23" i="251" s="1"/>
  <c r="K24" i="251"/>
  <c r="M24" i="251" s="1"/>
  <c r="K25" i="251"/>
  <c r="M25" i="251" s="1"/>
  <c r="K26" i="251"/>
  <c r="M26" i="251" s="1"/>
  <c r="K27" i="251"/>
  <c r="M27" i="251" s="1"/>
  <c r="K28" i="251"/>
  <c r="M28" i="251" s="1"/>
  <c r="K29" i="251"/>
  <c r="M29" i="251" s="1"/>
  <c r="K30" i="251"/>
  <c r="M30" i="251" s="1"/>
  <c r="K31" i="251"/>
  <c r="M31" i="251" s="1"/>
  <c r="K32" i="251"/>
  <c r="M32" i="251" s="1"/>
  <c r="K33" i="251"/>
  <c r="M33" i="251" s="1"/>
  <c r="K34" i="251"/>
  <c r="M34" i="251" s="1"/>
  <c r="K35" i="251"/>
  <c r="M35" i="251" s="1"/>
  <c r="K36" i="251"/>
  <c r="M36" i="251" s="1"/>
  <c r="K37" i="251"/>
  <c r="M37" i="251" s="1"/>
  <c r="K38" i="251"/>
  <c r="M38" i="251" s="1"/>
  <c r="K39" i="251"/>
  <c r="M39" i="251" s="1"/>
  <c r="K40" i="251"/>
  <c r="M40" i="251" s="1"/>
  <c r="K41" i="251"/>
  <c r="M41" i="251" s="1"/>
  <c r="K42" i="251"/>
  <c r="M42" i="251" s="1"/>
  <c r="K43" i="251"/>
  <c r="M43" i="251" s="1"/>
  <c r="K44" i="251"/>
  <c r="M44" i="251" s="1"/>
  <c r="K45" i="251"/>
  <c r="M45" i="251" s="1"/>
  <c r="K46" i="251"/>
  <c r="M46" i="251" s="1"/>
  <c r="K47" i="251"/>
  <c r="M47" i="251" s="1"/>
  <c r="K48" i="251"/>
  <c r="M48" i="251" s="1"/>
  <c r="K49" i="251"/>
  <c r="M49" i="251" s="1"/>
  <c r="K50" i="251"/>
  <c r="M50" i="251" s="1"/>
  <c r="K51" i="251"/>
  <c r="M51" i="251" s="1"/>
  <c r="K52" i="251"/>
  <c r="M52" i="251" s="1"/>
  <c r="K53" i="251"/>
  <c r="M53" i="251" s="1"/>
  <c r="K54" i="251"/>
  <c r="M54" i="251" s="1"/>
  <c r="K55" i="251"/>
  <c r="M55" i="251" s="1"/>
  <c r="K56" i="251"/>
  <c r="M56" i="251" s="1"/>
  <c r="K57" i="251"/>
  <c r="M57" i="251" s="1"/>
  <c r="K58" i="251"/>
  <c r="M58" i="251" s="1"/>
  <c r="K59" i="251"/>
  <c r="M59" i="251" s="1"/>
  <c r="K60" i="251"/>
  <c r="M60" i="251" s="1"/>
  <c r="K61" i="251"/>
  <c r="M61" i="251" s="1"/>
  <c r="K62" i="251"/>
  <c r="M62" i="251" s="1"/>
  <c r="K63" i="251"/>
  <c r="M63" i="251" s="1"/>
  <c r="K64" i="251"/>
  <c r="M64" i="251" s="1"/>
  <c r="K65" i="251"/>
  <c r="M65" i="251" s="1"/>
  <c r="K66" i="251"/>
  <c r="M66" i="251" s="1"/>
  <c r="K67" i="251"/>
  <c r="M67" i="251" s="1"/>
  <c r="K68" i="251"/>
  <c r="M68" i="251" s="1"/>
  <c r="K69" i="251"/>
  <c r="M69" i="251" s="1"/>
  <c r="K70" i="251"/>
  <c r="M70" i="251" s="1"/>
  <c r="K7" i="251"/>
  <c r="I71" i="251"/>
  <c r="M17" i="266"/>
  <c r="M18" i="266"/>
  <c r="M21" i="266"/>
  <c r="M22" i="266"/>
  <c r="M23" i="266"/>
  <c r="M25" i="266"/>
  <c r="M26" i="266"/>
  <c r="M27" i="266"/>
  <c r="M29" i="266"/>
  <c r="M30" i="266"/>
  <c r="M33" i="266"/>
  <c r="M34" i="266"/>
  <c r="M37" i="266"/>
  <c r="M38" i="266"/>
  <c r="M39" i="266"/>
  <c r="M41" i="266"/>
  <c r="M42" i="266"/>
  <c r="M43" i="266"/>
  <c r="M8" i="265"/>
  <c r="M12" i="265"/>
  <c r="M14" i="265"/>
  <c r="M16" i="265"/>
  <c r="M20" i="265"/>
  <c r="M22" i="265"/>
  <c r="M24" i="265"/>
  <c r="M28" i="265"/>
  <c r="M30" i="265"/>
  <c r="M32" i="265"/>
  <c r="M36" i="265"/>
  <c r="M38" i="265"/>
  <c r="M40" i="265"/>
  <c r="M44" i="265"/>
  <c r="M46" i="265"/>
  <c r="M48" i="265"/>
  <c r="M52" i="265"/>
  <c r="M54" i="265"/>
  <c r="M56" i="265"/>
  <c r="L12" i="264"/>
  <c r="I12" i="264"/>
  <c r="I21" i="263"/>
  <c r="F58" i="267"/>
  <c r="F53" i="267"/>
  <c r="F46" i="267"/>
  <c r="F41" i="267"/>
  <c r="F33" i="267"/>
  <c r="F22" i="267"/>
  <c r="F9" i="267"/>
  <c r="F10" i="267"/>
  <c r="F11" i="267"/>
  <c r="F12" i="267"/>
  <c r="F13" i="267"/>
  <c r="F8" i="267"/>
  <c r="E14" i="267"/>
  <c r="D14" i="267"/>
  <c r="C14" i="267"/>
  <c r="I158" i="261"/>
  <c r="K12" i="264" l="1"/>
  <c r="M12" i="264"/>
  <c r="K71" i="251"/>
  <c r="M7" i="251"/>
  <c r="F14" i="267"/>
  <c r="J141" i="262"/>
  <c r="J158" i="261" l="1"/>
  <c r="J21" i="263" l="1"/>
  <c r="J71" i="251"/>
  <c r="J45" i="266" l="1"/>
  <c r="J58" i="265" l="1"/>
  <c r="K10" i="252" s="1"/>
  <c r="K158" i="261" l="1"/>
  <c r="L58" i="265"/>
  <c r="M9" i="266"/>
  <c r="M10" i="266"/>
  <c r="M11" i="266"/>
  <c r="M12" i="266"/>
  <c r="M13" i="266"/>
  <c r="M14" i="266"/>
  <c r="M8" i="266"/>
  <c r="M7" i="265"/>
  <c r="M71" i="251"/>
  <c r="K11" i="252"/>
  <c r="K9" i="252"/>
  <c r="K8" i="252"/>
  <c r="K7" i="252"/>
  <c r="K6" i="252"/>
  <c r="K5" i="252"/>
  <c r="K4" i="252" l="1"/>
  <c r="K12" i="252" s="1"/>
  <c r="K141" i="262"/>
  <c r="K21" i="263"/>
  <c r="K58" i="265"/>
  <c r="K45" i="266"/>
  <c r="L21" i="263" l="1"/>
  <c r="M8" i="252" s="1"/>
  <c r="L158" i="261"/>
  <c r="M6" i="252" l="1"/>
  <c r="M5" i="252"/>
  <c r="M10" i="252"/>
  <c r="I5" i="252" l="1"/>
  <c r="I58" i="265" l="1"/>
  <c r="I10" i="252" s="1"/>
  <c r="I45" i="266"/>
  <c r="I11" i="252" s="1"/>
  <c r="I8" i="252"/>
  <c r="I141" i="262"/>
  <c r="I7" i="252" s="1"/>
  <c r="L141" i="262"/>
  <c r="M7" i="252" l="1"/>
  <c r="M9" i="252"/>
  <c r="I9" i="252"/>
  <c r="I6" i="252"/>
  <c r="M58" i="265" l="1"/>
  <c r="F11" i="252"/>
  <c r="F10" i="252"/>
  <c r="F9" i="252"/>
  <c r="F8" i="252"/>
  <c r="F7" i="252"/>
  <c r="F6" i="252"/>
  <c r="E6" i="252"/>
  <c r="E7" i="252"/>
  <c r="E8" i="252"/>
  <c r="E9" i="252"/>
  <c r="E10" i="252"/>
  <c r="E11" i="252"/>
  <c r="H11" i="252" l="1"/>
  <c r="L45" i="266"/>
  <c r="H9" i="252"/>
  <c r="H8" i="252"/>
  <c r="L7" i="252"/>
  <c r="H6" i="252"/>
  <c r="M158" i="261"/>
  <c r="E5" i="252"/>
  <c r="F5" i="252"/>
  <c r="F4" i="252" s="1"/>
  <c r="G5" i="252"/>
  <c r="F28" i="252"/>
  <c r="M11" i="252" l="1"/>
  <c r="O7" i="252"/>
  <c r="N7" i="252"/>
  <c r="L10" i="252"/>
  <c r="M21" i="263"/>
  <c r="G4" i="252"/>
  <c r="G12" i="252" s="1"/>
  <c r="L9" i="252"/>
  <c r="J9" i="252"/>
  <c r="L6" i="252"/>
  <c r="J6" i="252"/>
  <c r="L11" i="252"/>
  <c r="O11" i="252" s="1"/>
  <c r="J11" i="252"/>
  <c r="H7" i="252"/>
  <c r="J7" i="252"/>
  <c r="H10" i="252"/>
  <c r="J10" i="252"/>
  <c r="M141" i="262"/>
  <c r="M45" i="266"/>
  <c r="E12" i="252"/>
  <c r="N6" i="252" l="1"/>
  <c r="O6" i="252"/>
  <c r="N9" i="252"/>
  <c r="O9" i="252"/>
  <c r="N11" i="252"/>
  <c r="O10" i="252"/>
  <c r="N10" i="252"/>
  <c r="L5" i="252"/>
  <c r="M4" i="252"/>
  <c r="M12" i="252" s="1"/>
  <c r="F12" i="252"/>
  <c r="H5" i="252"/>
  <c r="H4" i="252" s="1"/>
  <c r="J5" i="252"/>
  <c r="O5" i="252" l="1"/>
  <c r="N5" i="252"/>
  <c r="H12" i="252"/>
  <c r="J8" i="252" l="1"/>
  <c r="I4" i="252" l="1"/>
  <c r="L8" i="252"/>
  <c r="I12" i="252" l="1"/>
  <c r="L12" i="252" s="1"/>
  <c r="N12" i="252" s="1"/>
  <c r="J4" i="252"/>
  <c r="L4" i="252"/>
  <c r="N4" i="252" s="1"/>
  <c r="O8" i="252"/>
  <c r="O4" i="252" s="1"/>
  <c r="O12" i="252" s="1"/>
  <c r="N8" i="252"/>
  <c r="J12" i="252" l="1"/>
</calcChain>
</file>

<file path=xl/sharedStrings.xml><?xml version="1.0" encoding="utf-8"?>
<sst xmlns="http://schemas.openxmlformats.org/spreadsheetml/2006/main" count="2577" uniqueCount="2056">
  <si>
    <t>SALDO POR</t>
  </si>
  <si>
    <t>GIRAR</t>
  </si>
  <si>
    <t>OBJETO</t>
  </si>
  <si>
    <t>SALDO POR GIRAR</t>
  </si>
  <si>
    <t>FECHA</t>
  </si>
  <si>
    <t>GIROS</t>
  </si>
  <si>
    <t>VALOR</t>
  </si>
  <si>
    <t>CONTRATISTA</t>
  </si>
  <si>
    <t>REGISTRO</t>
  </si>
  <si>
    <t>CDP</t>
  </si>
  <si>
    <t xml:space="preserve">COMPROMISO </t>
  </si>
  <si>
    <t>TIPO Y No.</t>
  </si>
  <si>
    <t>COMPROMISOS</t>
  </si>
  <si>
    <t>TOTAL</t>
  </si>
  <si>
    <t>No.</t>
  </si>
  <si>
    <t>% GIROS</t>
  </si>
  <si>
    <t xml:space="preserve">PROYECTO  </t>
  </si>
  <si>
    <t>DEPENDENCIA</t>
  </si>
  <si>
    <t>SUBSECRETARÍA</t>
  </si>
  <si>
    <t>Subsecretaría para la Gobernabilidad y la Garantía de Derechos</t>
  </si>
  <si>
    <t>Subsecretaría de  Gestión Institucional</t>
  </si>
  <si>
    <t>Subsecretaría de Gestión Local</t>
  </si>
  <si>
    <t>Director de Relaciones Políticas</t>
  </si>
  <si>
    <t>% EJECUCIÓN</t>
  </si>
  <si>
    <t>EJECUCIÓN DETALLADA DE UN PROYECTO DE INVERSIÓN</t>
  </si>
  <si>
    <t>TOTAL INVERSIÓN</t>
  </si>
  <si>
    <t xml:space="preserve">CÓDIGO </t>
  </si>
  <si>
    <t>APROPIACIÓN INICIAL</t>
  </si>
  <si>
    <t>APROPIACIÓN DISPONIBLE</t>
  </si>
  <si>
    <t>MODIFICACIÓN</t>
  </si>
  <si>
    <t>SUSPENSIÓN</t>
  </si>
  <si>
    <t>RESUMEN EJECUCIÓN DE GASTOS DE INVERSIÓN - VIGENCIA 2020</t>
  </si>
  <si>
    <t>JOSE LUIS GARCIA ROJAS</t>
  </si>
  <si>
    <t>Prestar los servicios profesionales a la Dirección de Gestión del Talento Humano con el fin de brindar apoyo jurídico en los procesos a cargo de la Dirección</t>
  </si>
  <si>
    <t>FABIO HUMBERTO MONROY GARCIA</t>
  </si>
  <si>
    <t>LUIS EDUARDO GOMEZ NARVAEZ</t>
  </si>
  <si>
    <t>VALENTINA  ZULUAGA TAMAYO</t>
  </si>
  <si>
    <t>CLAUDIA PATRICIA GOMEZ ORTIZ</t>
  </si>
  <si>
    <t>SECRETARIA DISTRITAL DE GOBIERNO</t>
  </si>
  <si>
    <t>EDGAR JAIME MARTINEZ RODRIGUEZ</t>
  </si>
  <si>
    <t>CAROLINA  VELANDIA FLOREZ</t>
  </si>
  <si>
    <t>YADIRA FERNANDA ARIAS ESPINOSA</t>
  </si>
  <si>
    <t>YURY ANDREA SANCHEZ GALINDO</t>
  </si>
  <si>
    <t>SANDRA LUCIA ROJAS GARZON</t>
  </si>
  <si>
    <t>VIVIANA CAROLINA MONTAÑA CARVAJAL</t>
  </si>
  <si>
    <t>PAULA ALEJANDRA GUEVARA CORTES</t>
  </si>
  <si>
    <t>MARY LUZ RODRIGUEZ CALDERON</t>
  </si>
  <si>
    <t>LUZ YADIRA RIVERA CARO</t>
  </si>
  <si>
    <t>JAIME ALEJANDRO CARDENAS SENA</t>
  </si>
  <si>
    <t>MARIA JOSE BARRERA RANGEL</t>
  </si>
  <si>
    <t>CARLOS CAMILO HERNANDEZ BRITO</t>
  </si>
  <si>
    <t>MILTHON MAURICIO ROJAS MORA</t>
  </si>
  <si>
    <t>JOHANNA PATRICIA PLAZAS AVILA</t>
  </si>
  <si>
    <t>ROSA HELENA RAMIREZ VARGAS</t>
  </si>
  <si>
    <t>ANGELICA MARIA ALFONSO ALFONSO</t>
  </si>
  <si>
    <t>LUIS FERNANDO BETANCOURT MAYA</t>
  </si>
  <si>
    <t>YALESI LILIANA CORTES HUESO</t>
  </si>
  <si>
    <t>CRISTIAN CAMILO LEON RAMIREZ</t>
  </si>
  <si>
    <t>ADRIANA MARIBETH FEDULLO RUMBO</t>
  </si>
  <si>
    <t>PAULA YINETH CUERVO DELGADO</t>
  </si>
  <si>
    <t>MAURICIO  HERNANDEZ CACERES</t>
  </si>
  <si>
    <t>CARLOS EDUARDO CASTILLO VANEGAS</t>
  </si>
  <si>
    <t>CARLOS ANDRES CORREDOR CAIPA</t>
  </si>
  <si>
    <t>CAMILO ERNESTO PORTILLA ARIAS</t>
  </si>
  <si>
    <t>ELBA BRIDGETH PEREZ CUBILLOS</t>
  </si>
  <si>
    <t>Fortalecimiento de la capacidad institucional de las Alcaldías Locales y de los actores sociales para la garantia, promocion y proteccion de los derechos humanos en bogota.</t>
  </si>
  <si>
    <t>7787 -</t>
  </si>
  <si>
    <t>7795-</t>
  </si>
  <si>
    <t>Fortalecimiento de la convivencia y el ejercicio policivo a cargo de la SDG en el Distrito Capital Bogota.</t>
  </si>
  <si>
    <t>7793-</t>
  </si>
  <si>
    <t>Desarrollo de acciones colectivas  y confianza para la convivencia, el dialogo social y la cultura ciudadana en bogota.</t>
  </si>
  <si>
    <t>7803-</t>
  </si>
  <si>
    <t>Desarrollo de la participacion Digital e innovaciom Social para una Nueva Forma de Gobernabilidad en Bogota.</t>
  </si>
  <si>
    <t>7799-</t>
  </si>
  <si>
    <t>Fortalecimiento de las relaciones politicas entre la administracion Distrital y los actores politicos de los niveles nacionales, regionales, distrital y local.</t>
  </si>
  <si>
    <t>7800-</t>
  </si>
  <si>
    <t>Fortalecimiento de la capacidad y Gestiom Institucional de la Secretaria Distrital de Gobierno.</t>
  </si>
  <si>
    <t>7801-</t>
  </si>
  <si>
    <t>Fortalecimiento de la Gobernanza y Gobernabilidad en las localidades de Bogota.</t>
  </si>
  <si>
    <t>TOTAL "UN NUEVO CONTRATO SOCIAL Y AMBIENTYAL PARA EL SIGLO XXI"</t>
  </si>
  <si>
    <t>3-3-1-16-01-04-7795 Fortalecimiento de la convivencia y el ejercicio policivo a cargo de la SDG en el Distrito Capital</t>
  </si>
  <si>
    <t>3-3-1-16-01-04-7793 Desarrollo de Acciones colectivas y confianza para la convivencia, el dialogo social  y la cultura ciudadana</t>
  </si>
  <si>
    <t>3-3-1-16-01-04-7803 Desarrollo de la Participación digital e innovacion social para una nueva forma de gobernabilidad</t>
  </si>
  <si>
    <t>ORGANIZACION DE ESTADOS IBEROAMERICANOS O.E.I.</t>
  </si>
  <si>
    <t>3-3-1-16-01-04-7800 Fortalecimiento de la capacidad y gestión institucional de la Secretaría Distrital de Gobierno</t>
  </si>
  <si>
    <t>ANDREA PATRICIA AGUDELO MONJE</t>
  </si>
  <si>
    <t>MILENA ANTONIA DUARTE PRIETO</t>
  </si>
  <si>
    <t>CAROLINA  ANAYA FLOREZ</t>
  </si>
  <si>
    <t>EDWIN HARVEY GUTIERREZ LOZANO</t>
  </si>
  <si>
    <t>DIEGO MAURICIO HILARION NIÑO</t>
  </si>
  <si>
    <t>LIZETH PAOLA TORRES REYES</t>
  </si>
  <si>
    <t>MAXIMO ENRIQUE PEREZ CARDONA</t>
  </si>
  <si>
    <t>546</t>
  </si>
  <si>
    <t>1297</t>
  </si>
  <si>
    <t>1394</t>
  </si>
  <si>
    <t>1381</t>
  </si>
  <si>
    <t>1078</t>
  </si>
  <si>
    <t>1430</t>
  </si>
  <si>
    <t>1384</t>
  </si>
  <si>
    <t>137</t>
  </si>
  <si>
    <t>DIEGO ALEXANDER GONZALEZ GOMEZ</t>
  </si>
  <si>
    <t>1342</t>
  </si>
  <si>
    <t>1589</t>
  </si>
  <si>
    <t>1597</t>
  </si>
  <si>
    <t>470</t>
  </si>
  <si>
    <t>890</t>
  </si>
  <si>
    <t>1421</t>
  </si>
  <si>
    <t>887</t>
  </si>
  <si>
    <t>1282</t>
  </si>
  <si>
    <t>1264</t>
  </si>
  <si>
    <t>1547</t>
  </si>
  <si>
    <t>860</t>
  </si>
  <si>
    <t>869</t>
  </si>
  <si>
    <t>1289</t>
  </si>
  <si>
    <t>1527</t>
  </si>
  <si>
    <t>1590</t>
  </si>
  <si>
    <t>857</t>
  </si>
  <si>
    <t>859</t>
  </si>
  <si>
    <t>865</t>
  </si>
  <si>
    <t>867</t>
  </si>
  <si>
    <t>ADRIANA PATRICIA SANCHEZ SALGADO</t>
  </si>
  <si>
    <t>1486</t>
  </si>
  <si>
    <t>1502</t>
  </si>
  <si>
    <t>901</t>
  </si>
  <si>
    <t>774</t>
  </si>
  <si>
    <t>905</t>
  </si>
  <si>
    <t>904</t>
  </si>
  <si>
    <t>946</t>
  </si>
  <si>
    <t>BOGOTA DISTRITO CAPITAL</t>
  </si>
  <si>
    <t>964</t>
  </si>
  <si>
    <t>CRISTINA LILIANA RAMIREZ ARANGO</t>
  </si>
  <si>
    <t>Prestar los servicios profesionales brindando acompañamiento a losprocesos de espacios colaborativos y trámites a cargo de la Dirección deGestión de Talento Humano</t>
  </si>
  <si>
    <t>907</t>
  </si>
  <si>
    <t>908</t>
  </si>
  <si>
    <t>931</t>
  </si>
  <si>
    <t>940</t>
  </si>
  <si>
    <t>1432</t>
  </si>
  <si>
    <t>1460</t>
  </si>
  <si>
    <t>915</t>
  </si>
  <si>
    <t>921</t>
  </si>
  <si>
    <t>1677</t>
  </si>
  <si>
    <t>1681</t>
  </si>
  <si>
    <t>735</t>
  </si>
  <si>
    <t>995</t>
  </si>
  <si>
    <t>1841</t>
  </si>
  <si>
    <t>1846</t>
  </si>
  <si>
    <t>1885</t>
  </si>
  <si>
    <t>976</t>
  </si>
  <si>
    <t>769</t>
  </si>
  <si>
    <t>993</t>
  </si>
  <si>
    <t>992</t>
  </si>
  <si>
    <t>1925</t>
  </si>
  <si>
    <t>977</t>
  </si>
  <si>
    <t>994</t>
  </si>
  <si>
    <t>3-3-1-16-05-52-7799 Fortalecimiento de las relaciones politicas entre la administración distrital y los actores políticos</t>
  </si>
  <si>
    <t>3-3-1-16-05-57-7801 Fortalecimiento de la gobernanza y gobernabilidad en las localidades de Bogotá</t>
  </si>
  <si>
    <t>RESERVAS PRESUPUESTALES</t>
  </si>
  <si>
    <t>ANULACIONES</t>
  </si>
  <si>
    <t>RESERVAS DEFINITIVAS</t>
  </si>
  <si>
    <t>GIROS ACUMULADOS</t>
  </si>
  <si>
    <t>Prestar servicios profesionales en la Dirección de Derechos Humanos parala implementación de la estrategia de prevención de vulneraciones a losderechos a la vida, libertad, integridad y seguridad de personaspertenecientes a grupos de especial vulnerabilidad constitucional</t>
  </si>
  <si>
    <t>PRESTAR SERVICIOS PROFESIONALES A LA DIRECCIÓN DE DERECHOS HUMANOS PARA FORTALECER LA COORDINACIÓN DE LA TERRITORIALIZACIÓN DEL SISTEMA DISTRITAL DE DERECHOS HUMANOS Y LA POLÍTICA PÚBLICA INTEGRAL DE DERECHOS HUMANOS EN LAS LOCALIDADES DE BOGOTÁ D.C</t>
  </si>
  <si>
    <t>Prestación del servicio de transporte público terrestre automotor especial para las dependencias del nivel central de la Secretaría Distrital de Gobierno</t>
  </si>
  <si>
    <t>PRESTAR EL SERVICIO PERMANENTE DE COMUNICACIONES PARA LA EJECUCIÓN DE LOS PLANES DE MEDIOS QUE PERMITAN DIVULGAR DE MANERA MASIVA Y EN LOS MEDIOS COMUNITARIOS LOS PROYECTOS DE REACTIVACIÓN ECÓNOMICA, CONVOCATORIAS PARA APOYAR CON RECURSOS LOS PROGRAMAS DIRIGIDOS A LOS JOVENES Y OTRAS POBLACIONES, ESTRATEGIAS DE PARTICIPACIÓN CIUDADANA Y CAMPAÑAS PEDAGÓGICAS DE PREVENCIÓN CONTRA LOS DELITOS QUE ATENTEN CONTRA LOS DERECHOS HUMANOS, ENTRE OTROS PLANES QUE ADELANTA LA ENTIDAD EN BENEFICIO DE LA CIUDADANIA</t>
  </si>
  <si>
    <t>Prestar servicios profesionales en la Dirección de Derechos Humanos como enlace técnico para garantizar la atención requerida en la implementación de la ruta de prevención y protección para líderes y lideresas, en el marco del programa de prevención de vulneraciones a los derechos a la vida, libertad&lt;(&gt;,&lt;)&gt; integridad y seguridad de personas LGBTI, víctimas del delito de trata de personas, líderes, lideresas, defensores y defensoras de derechos humanos, que demanden medidas de prevención o protección.</t>
  </si>
  <si>
    <t>JUAN CARLOS BERNAL RIAÑO</t>
  </si>
  <si>
    <t>UNION TEMPORAL TRANSPORTRES BOGOTA</t>
  </si>
  <si>
    <t>UNION TEMPORAL MEDIOS GOBIERNO 2021</t>
  </si>
  <si>
    <t>UNION TEMPORAL B&amp;C 21</t>
  </si>
  <si>
    <t>MARLEY YESENIA CORTES AVILA</t>
  </si>
  <si>
    <t>JOHANN SEBASTIAN BARON BUITRAGO</t>
  </si>
  <si>
    <t>MARIA ANGELICA GRANADOS QUIÑONES</t>
  </si>
  <si>
    <t>ANGYE JULIETH JIMENEZ CHACON</t>
  </si>
  <si>
    <t>JENNY CAROLINA CORTES CANTE</t>
  </si>
  <si>
    <t>MABEL EDILSA BERNAL ORTIZ</t>
  </si>
  <si>
    <t>NILTON CESAR SALAS PEREZ</t>
  </si>
  <si>
    <t>528</t>
  </si>
  <si>
    <t>558</t>
  </si>
  <si>
    <t>541</t>
  </si>
  <si>
    <t>577</t>
  </si>
  <si>
    <t>588</t>
  </si>
  <si>
    <t>802</t>
  </si>
  <si>
    <t>671</t>
  </si>
  <si>
    <t>691</t>
  </si>
  <si>
    <t>761</t>
  </si>
  <si>
    <t>811</t>
  </si>
  <si>
    <t>1009</t>
  </si>
  <si>
    <t>1022</t>
  </si>
  <si>
    <t>1072</t>
  </si>
  <si>
    <t>868</t>
  </si>
  <si>
    <t>1096</t>
  </si>
  <si>
    <t>1102</t>
  </si>
  <si>
    <t>1103</t>
  </si>
  <si>
    <t>1221</t>
  </si>
  <si>
    <t>1248</t>
  </si>
  <si>
    <t>996</t>
  </si>
  <si>
    <t>1336</t>
  </si>
  <si>
    <t>1051</t>
  </si>
  <si>
    <t>1087</t>
  </si>
  <si>
    <t>1117</t>
  </si>
  <si>
    <t>1358</t>
  </si>
  <si>
    <t>1123</t>
  </si>
  <si>
    <t>1134</t>
  </si>
  <si>
    <t>1133</t>
  </si>
  <si>
    <t>1132</t>
  </si>
  <si>
    <t>1398</t>
  </si>
  <si>
    <t>1578</t>
  </si>
  <si>
    <t>1434</t>
  </si>
  <si>
    <t>667</t>
  </si>
  <si>
    <t>1870</t>
  </si>
  <si>
    <t>1915</t>
  </si>
  <si>
    <t>Prestar servicios profesionales a la Dirección de Gestión Policiva, paradiseñar e implementar estrategias orientadas a optimizar la articulacióninterinstitucional para la aplicación de la Ley 1801 de 2016</t>
  </si>
  <si>
    <t>Prestar los servicios profesionales especializados para adelantar r los desarrollos necesarios para estabilizar la herramienta ARCO O en su relación funcional.</t>
  </si>
  <si>
    <t>Prestar los servicios profesionales especializados para adelantar los desarrollos necesarios para estabilizar la herramienta ARCO en su relación funcional.</t>
  </si>
  <si>
    <t>Pago de la nómina general de septiembre de 2021 (Planta de Inversión).</t>
  </si>
  <si>
    <t>REALIZAR LA ADQUISICIÓN DE SERVICIOS DE DISEÑO, DESARROLLO E IMPLEMENTACIÓN DE ANALÍTICA DE DATOS BASADOS EN HERRAMIENTAS DE INTELIGENCIA ARTIFICIAL PARA LA ARTICULACIÓN INTELIGENTE DEL SISTEMA ARCO MEDIANTE LA PLATAFORMA TECNOLÓGICA DE LA NUBE DE ORACLE</t>
  </si>
  <si>
    <t>Prestar servicios de apoyo para el levantamiento técnico de inventarios documentales en los archivos de la Secretaría Distrital de Gobierno</t>
  </si>
  <si>
    <t>Prestar servicios profesionales especializados para el seguimiento estratégico de los proyectos de ley de interés de la Secretaría de gobierno&lt;(&gt;,&lt;)&gt; especialmente los tendientes al fortalecimiento de la gestión policiva</t>
  </si>
  <si>
    <t>CONTRATAR LOS SERVICIOS ESPECIALIZADOS DE ACTUALIZACIÓN DEL DIAGNÓSTICO INTEGRAL DE ARCHIVOS DE LAS DEPENDENCIAS Y PROYECTOS DE LA SDG ASÍ COMO LEVANTAR LOS INVENTARIOS DOCUMENTALES EN SU ESTADO NATURAL Y ORGANIZAR LOS ARCHIVOS DEL ÁREA DE GESTIÓN POLICIVA Y DE LAS INSPECCIONES DE POLICÍA DE BOGOTÁ BAJO LOS LINEAMIENTOS DE LA GESTIÓN DOCUMENTAL DE LA SECRETARÍA DISTRITAL DE GOBIERNO DE BOGOTÁ</t>
  </si>
  <si>
    <t>REALIZAR LA ADICIÓN, PRÓRROGA Y OTRO SI DEL CONTRATO 137 DE 2021 SUSCRITO ENTRE SECRETARIA DISTRITAL DE GOBIERNO Y CRISTIAN CAMILO LEON RAMIREZ</t>
  </si>
  <si>
    <t>Realizar un estudio de cargas, un estudio técnico de estructura interna de las Alcaldías Locales que incluya modificación de la planta de personal y su articulación con las disposiciones relativas al Gabinete Local, de conformidad con los lineamientos establecidos por el Departamento Administrativo del Servicio Civil Distrital DASC, el Decreto Ley 1421 de 1993, la Ley 2116 de 2021, y demás normatividad aplicable</t>
  </si>
  <si>
    <t>CONTRATAR BAJO EL SISTEMA DE PRECIOS FIJOS UNITARIOS Y CANTIDAD DE OBRA REALMENTE EJECUTADA LA ACTUALIZACIÓN A LA NORMA VIGENTE DE LA VENTILACIÓN MECÁNICA DE LOS PISOS 1, 2 y 3 y LA ADECUACIÓN DE ESPACIOS DE TRABAJO DEL PRIMER PISO DE LAS INSTALACIONES DEL NIVEL CENTRAL DE LA SECRETARÍA DISTRITAL DE GOBIERNO DE LA ALCALDÍA MAYOR DE BOGOTÁ</t>
  </si>
  <si>
    <t>DIANA MILENA JIMENEZ MORENO</t>
  </si>
  <si>
    <t>RAFAEL SANTIAGO LAVERDE BENITEZ</t>
  </si>
  <si>
    <t>DOUGLAS SMITH CANO MORENO</t>
  </si>
  <si>
    <t>DIANA CAROLINA LEON VALERO</t>
  </si>
  <si>
    <t>GABRIEL ALEJANDRO GONZALEZ DIAZ</t>
  </si>
  <si>
    <t>LEONARDO  ROJAS ACEVEDO</t>
  </si>
  <si>
    <t>JOHN WILSON CANO AVILA</t>
  </si>
  <si>
    <t>ALCIDES  AGUILAR PIRATOVA</t>
  </si>
  <si>
    <t>CATALINA  ARANZAZU MEJIA</t>
  </si>
  <si>
    <t>JORGE ELIECER RODRIGUEZ BERNAL</t>
  </si>
  <si>
    <t>ANDRES MAURICIO MARTINEZ MONTOYA</t>
  </si>
  <si>
    <t>DIEGO FERNANDO BUSTOS OROZCO</t>
  </si>
  <si>
    <t>JULIAN DAVID RUIZ SALGADO</t>
  </si>
  <si>
    <t>MARIA KAMILA ROJAS MUÑOZ</t>
  </si>
  <si>
    <t>JUAN DAVID CUADROS GARZON</t>
  </si>
  <si>
    <t>UNION TEMPORAL TECNOLOGIA ORACLE EFICIEN TE</t>
  </si>
  <si>
    <t>JEIMMY CAROLINA HERNANDEZ MARTIN</t>
  </si>
  <si>
    <t>MICHAEL BRAYAN PINILLA COY</t>
  </si>
  <si>
    <t>ANDRES CAMILO MOYANO DUARTE</t>
  </si>
  <si>
    <t>HECTOR JULIO RAMOS PRIETO</t>
  </si>
  <si>
    <t>INFOTIC S A</t>
  </si>
  <si>
    <t>KATHERINNE ALEXANDRA RIAÑO OVALLE</t>
  </si>
  <si>
    <t>JONATHAN WILMER LANDINEZ ROJAS</t>
  </si>
  <si>
    <t>EPYCA CONSULTORES S.A.S.</t>
  </si>
  <si>
    <t>SOLINOFF CORPORATION SAS</t>
  </si>
  <si>
    <t>554</t>
  </si>
  <si>
    <t>565</t>
  </si>
  <si>
    <t>521</t>
  </si>
  <si>
    <t>571</t>
  </si>
  <si>
    <t>591</t>
  </si>
  <si>
    <t>656</t>
  </si>
  <si>
    <t>650</t>
  </si>
  <si>
    <t>692</t>
  </si>
  <si>
    <t>712</t>
  </si>
  <si>
    <t>689</t>
  </si>
  <si>
    <t>894</t>
  </si>
  <si>
    <t>752</t>
  </si>
  <si>
    <t>1023</t>
  </si>
  <si>
    <t>1041</t>
  </si>
  <si>
    <t>1050</t>
  </si>
  <si>
    <t>1074</t>
  </si>
  <si>
    <t>934</t>
  </si>
  <si>
    <t>1288</t>
  </si>
  <si>
    <t>1254</t>
  </si>
  <si>
    <t>1058</t>
  </si>
  <si>
    <t>1095</t>
  </si>
  <si>
    <t>1097</t>
  </si>
  <si>
    <t>1114</t>
  </si>
  <si>
    <t>1121</t>
  </si>
  <si>
    <t>1393</t>
  </si>
  <si>
    <t>1139</t>
  </si>
  <si>
    <t>1140</t>
  </si>
  <si>
    <t>1405</t>
  </si>
  <si>
    <t>1872</t>
  </si>
  <si>
    <t>1322</t>
  </si>
  <si>
    <t>1897</t>
  </si>
  <si>
    <t>519</t>
  </si>
  <si>
    <t>1418</t>
  </si>
  <si>
    <t>1419</t>
  </si>
  <si>
    <t>CLAUDIA VIVIANA OSPINA VASQUEZ</t>
  </si>
  <si>
    <t>LEIDY PAULA CORDOBA MORENO</t>
  </si>
  <si>
    <t>ANA BEATRIZ ACEVEDO MORENO</t>
  </si>
  <si>
    <t>VIVIANA  VALENCIA CARDONA</t>
  </si>
  <si>
    <t>LUZ STELLA AMAYA NAVARRO</t>
  </si>
  <si>
    <t>JOHAN ANDREY SUTA ESPINEL</t>
  </si>
  <si>
    <t>JONATHAN  CARDENAS GARZON</t>
  </si>
  <si>
    <t>DIANA MARCELA RINCON ORTIZ</t>
  </si>
  <si>
    <t>JUAN SEBASTIAN MACHADO SANTOS</t>
  </si>
  <si>
    <t>HENRRY JOHAN GOMEZ CASTAÑEDA</t>
  </si>
  <si>
    <t>WILMER ALEXIS VALENCIA CONTO</t>
  </si>
  <si>
    <t>LUISA FERNANDA DUQUE PINEDA</t>
  </si>
  <si>
    <t>JUAN SEBASTIAN RODRIGUEZ ZAMUDIO</t>
  </si>
  <si>
    <t>JAIRO ANTONIO DIAZ ACHURY</t>
  </si>
  <si>
    <t>CAMILO ALEJANDRO RODRIGUEZ FONSECA</t>
  </si>
  <si>
    <t>ANGIE NATALIA MEDINA LEON</t>
  </si>
  <si>
    <t>JUAN DAVID RODRIGUEZ FAJARDO</t>
  </si>
  <si>
    <t>DAVID FABIAN CIFUENTES TELLEZ</t>
  </si>
  <si>
    <t>LEIDY TATIANA RESTREPO IDARRAGA</t>
  </si>
  <si>
    <t>MARTHA INES DEL RIO BETANCUR</t>
  </si>
  <si>
    <t>PRESTAR SERVICIOS DE APOYO A LA GESTIÓN PARA LA PROMOCIÓN DE LA SANA CONVIVENCIA EN EL FÚTBOL DENTRO Y FUERA DEL ESTADIO A TRAVÉS DEL PROGRAMA DE BARRISMO SOCIAL, ASISTIR LOS TEMAS RELACIONADOS CON LA CONVIVENCIA, DIALOGO SOCIAL Y PROTESTAS.</t>
  </si>
  <si>
    <t>PRESTAR LOS SERVICIOS DE APOYO A LA GESTIÓN A LA DIRECCIÓN DE CONVIVENCIA Y DIÁLOGO SOCIAL PARA BRINDAR ACOMPAÑAMIENTO EN LOS PROCESOS DE CONFLICTIVIDAD SOCIAL  MOVILIZACIÓN CIUDADANA, AGLOMERACIONES, APOYAR LA IMPLEMENTACIÓN DE ACCIONES DE DIÁLOGO Y PREVENCIÓN QUE SE  REQUIERAN EN MATERIA GOBERNABILIDAD, ASISTIR LOS TEMAS RELACIONADOS CON LA CONVIVENCIA, DIÁLOGO SOCIAL Y PROTESTAS.</t>
  </si>
  <si>
    <t>REALIZAR LA ADICION Y PRORROGA DEL CONTRATO No. 944 DE 2020 SUSCRITO POR LA SECRETARIA DISTRITAL DE GOBIERNO Y ORGANIZACIÓN DE ESTADOS IBEROAMERICANOS PARA LA EDUCACIÓN, LA CIENCIA Y LA CULTURA -OEI</t>
  </si>
  <si>
    <t>564</t>
  </si>
  <si>
    <t>791</t>
  </si>
  <si>
    <t>817</t>
  </si>
  <si>
    <t>998</t>
  </si>
  <si>
    <t>997</t>
  </si>
  <si>
    <t>1094</t>
  </si>
  <si>
    <t>1104</t>
  </si>
  <si>
    <t>886</t>
  </si>
  <si>
    <t>1141</t>
  </si>
  <si>
    <t>1145</t>
  </si>
  <si>
    <t>1144</t>
  </si>
  <si>
    <t>1138</t>
  </si>
  <si>
    <t>1127</t>
  </si>
  <si>
    <t>1158</t>
  </si>
  <si>
    <t>1128</t>
  </si>
  <si>
    <t>1160</t>
  </si>
  <si>
    <t>963</t>
  </si>
  <si>
    <t>1265</t>
  </si>
  <si>
    <t>1002</t>
  </si>
  <si>
    <t>1285</t>
  </si>
  <si>
    <t>1020</t>
  </si>
  <si>
    <t>1021</t>
  </si>
  <si>
    <t>1028</t>
  </si>
  <si>
    <t>1033</t>
  </si>
  <si>
    <t>1052</t>
  </si>
  <si>
    <t>1100</t>
  </si>
  <si>
    <t>1135</t>
  </si>
  <si>
    <t>1392</t>
  </si>
  <si>
    <t>1893</t>
  </si>
  <si>
    <t>1913</t>
  </si>
  <si>
    <t>1918</t>
  </si>
  <si>
    <t>1924</t>
  </si>
  <si>
    <t>CLAUDIA VICTORIA CASTAÑO MARTINEZ</t>
  </si>
  <si>
    <t>LEONOR  GUATIBONZA VALDERRAMA</t>
  </si>
  <si>
    <t>CLOUD CITY COLOMBIA SAS</t>
  </si>
  <si>
    <t>MARIA CAMILA HERNANDEZ MORA</t>
  </si>
  <si>
    <t>MARIA DEL CARMEN PRIETO CLAVIJO</t>
  </si>
  <si>
    <t>PRESTAR SERVICIOS PROFESIONALES EN LA SUBSECRETARÍA PARA LAGOBERNABILIDAD Y LA GARANTÍA DE DERECHO PARA LA DIFUSIÓN A LA CIUDADANÍA Y GRUPOS DE VALOR DEL DESARROLLO DE ACCIONES ESTRATEGICAS DE LASPOLÍTICAS, PLANES, PROGRAMAS, Y PROYECTOS EN EL MARCO DE LAIMPLEMENTACIÓN DEL LABORATORIO DE INNOVACIÓN SOCIAL CON ENFASIS EN LOSTEMAS DE DERECHOS HUMANOS, GOBERNABILIDAD Y PARTICIPACIÓN</t>
  </si>
  <si>
    <t>Prestar el servicio de mensajería masiva por mensajes de texto SMS, mensajería a través de WhatsApp, mensajería de voz, para informar y convocar ciudadanos a participar en los diferentes procesos de presupuestos participativos, causas y/o consultas ciudadanas y otros a cargo de la Secretaría Distrital de Gobierno</t>
  </si>
  <si>
    <t>Prestar los servicios de apoyo a la gestión en la Secretaría Distrital de Gobierno en los asuntos relacionados con las estrategias de comunicaciones desde el Despacho en cumplimiento al manejo efectivo de la información.</t>
  </si>
  <si>
    <t>593</t>
  </si>
  <si>
    <t>484</t>
  </si>
  <si>
    <t>662</t>
  </si>
  <si>
    <t>773</t>
  </si>
  <si>
    <t>718</t>
  </si>
  <si>
    <t>945</t>
  </si>
  <si>
    <t>885</t>
  </si>
  <si>
    <t>1084</t>
  </si>
  <si>
    <t>1156</t>
  </si>
  <si>
    <t>DANIELA CAROLINA SANABRIA GUERRERO</t>
  </si>
  <si>
    <t>NESTOR RAUL TORRES RAMOS</t>
  </si>
  <si>
    <t>NESTOR EDUARDO PARRA RODRIGUEZ</t>
  </si>
  <si>
    <t>PRESTAR LOS SERVICIOS DE APOYO A LAS LABORES DE MANTENIMIENTO LOCATIVO,PREVENTIVO Y CORRECTIVO, Y REPARACIONES Y ADECUACIONES QUE SE PRESENTENEN LAS SEDES DEL NIVEL CENTRAL DE LA SECRETARIA DISTRITAL DE GOBIERNO.</t>
  </si>
  <si>
    <t>Prestar servicios profesionales en la Secretaría Distrital de gobierno de Bogotá para el impulso en la gestión de la información que apoyen la toma decisiones basadas en datos, por medio de técnicas de analítica y del uso de herramientas computacionales, para el cumplimiento de sus funciones misionales.</t>
  </si>
  <si>
    <t>Prestar servicios profesionales para la administración de la infraestructura y los servicios de la nube de oracle (Bases de datos, servidores de aplicaciones e IAS) y on premises implementados en la Secretaria Distrital de Gobierno.</t>
  </si>
  <si>
    <t>488</t>
  </si>
  <si>
    <t>878</t>
  </si>
  <si>
    <t>916</t>
  </si>
  <si>
    <t>1125</t>
  </si>
  <si>
    <t>1875</t>
  </si>
  <si>
    <t>1912</t>
  </si>
  <si>
    <t>LUISA FERNANDA TIRADO LEON</t>
  </si>
  <si>
    <t>KAREN LUCIA MOLANO GRANADOS</t>
  </si>
  <si>
    <t>ANDREA DEL PILAR GUTIERREZ PARRA</t>
  </si>
  <si>
    <t>EDUARDO ANTONIO RINCON LOZANO</t>
  </si>
  <si>
    <t>Prestar los servicios profesionales como apoyo para el desarrollo de losproyectos estratégicos de la Subsecretaría de Gestión Local</t>
  </si>
  <si>
    <t>Prestación de servicios profesionales a la Dirección para la Gestión del desarrollo Local en desarrollo y planeación de los proyectos de inversión en materia de protección animal en el marco de asistencia técnica integral dirigida a los Fondos de Desarrollo Local FDL</t>
  </si>
  <si>
    <t>602</t>
  </si>
  <si>
    <t xml:space="preserve">PROYECTO </t>
  </si>
  <si>
    <t>VALOR RESERVA</t>
  </si>
  <si>
    <t xml:space="preserve">VALOR GIRADO </t>
  </si>
  <si>
    <t xml:space="preserve">SALDO POR GIRAR </t>
  </si>
  <si>
    <t>Subsecretaría de Gestión Institucional</t>
  </si>
  <si>
    <t>Dirección de Relaciones Politicas</t>
  </si>
  <si>
    <t xml:space="preserve">TOTALES </t>
  </si>
  <si>
    <t>Subsecretaría para la Gobernabilidad y Garantía de Derechos</t>
  </si>
  <si>
    <t>SALDO DE RESERVAS POR PROYECTOS DE INVERSION AL 19 DE OCTUBRE 2022</t>
  </si>
  <si>
    <t xml:space="preserve">BENEFICIARIO </t>
  </si>
  <si>
    <t>PROYECTO</t>
  </si>
  <si>
    <t>TOTAL PROYECTO</t>
  </si>
  <si>
    <t>No. Del contrato</t>
  </si>
  <si>
    <t>Objeto Contractual</t>
  </si>
  <si>
    <t xml:space="preserve"> </t>
  </si>
  <si>
    <t>77</t>
  </si>
  <si>
    <t>293</t>
  </si>
  <si>
    <t>148</t>
  </si>
  <si>
    <t>294</t>
  </si>
  <si>
    <t>295</t>
  </si>
  <si>
    <t>355</t>
  </si>
  <si>
    <t>259</t>
  </si>
  <si>
    <t>357</t>
  </si>
  <si>
    <t>270</t>
  </si>
  <si>
    <t>336</t>
  </si>
  <si>
    <t>748</t>
  </si>
  <si>
    <t>1613</t>
  </si>
  <si>
    <t>1635</t>
  </si>
  <si>
    <t>1697</t>
  </si>
  <si>
    <t>1245</t>
  </si>
  <si>
    <t>1758</t>
  </si>
  <si>
    <t>1819</t>
  </si>
  <si>
    <t>1821</t>
  </si>
  <si>
    <t>1831</t>
  </si>
  <si>
    <t>1412</t>
  </si>
  <si>
    <t>1962</t>
  </si>
  <si>
    <t>2009</t>
  </si>
  <si>
    <t>2022</t>
  </si>
  <si>
    <t>1467</t>
  </si>
  <si>
    <t>2038</t>
  </si>
  <si>
    <t>2039</t>
  </si>
  <si>
    <t>1458</t>
  </si>
  <si>
    <t>2049</t>
  </si>
  <si>
    <t>2063</t>
  </si>
  <si>
    <t>2064</t>
  </si>
  <si>
    <t>2082</t>
  </si>
  <si>
    <t>2087</t>
  </si>
  <si>
    <t>2108</t>
  </si>
  <si>
    <t>2121</t>
  </si>
  <si>
    <t>2125</t>
  </si>
  <si>
    <t>2126</t>
  </si>
  <si>
    <t>2141</t>
  </si>
  <si>
    <t>2163</t>
  </si>
  <si>
    <t>1614</t>
  </si>
  <si>
    <t>2234</t>
  </si>
  <si>
    <t>2277</t>
  </si>
  <si>
    <t>1754</t>
  </si>
  <si>
    <t>3358</t>
  </si>
  <si>
    <t>1929</t>
  </si>
  <si>
    <t>3370</t>
  </si>
  <si>
    <t>3379</t>
  </si>
  <si>
    <t>1944</t>
  </si>
  <si>
    <t>1945</t>
  </si>
  <si>
    <t>1943</t>
  </si>
  <si>
    <t>2000</t>
  </si>
  <si>
    <t>1987</t>
  </si>
  <si>
    <t>2143</t>
  </si>
  <si>
    <t>2135</t>
  </si>
  <si>
    <t>2008</t>
  </si>
  <si>
    <t>2138</t>
  </si>
  <si>
    <t>2232</t>
  </si>
  <si>
    <t>343</t>
  </si>
  <si>
    <t>723</t>
  </si>
  <si>
    <t>1113</t>
  </si>
  <si>
    <t>1247</t>
  </si>
  <si>
    <t>624</t>
  </si>
  <si>
    <t>669</t>
  </si>
  <si>
    <t>1369</t>
  </si>
  <si>
    <t>1404</t>
  </si>
  <si>
    <t>1423</t>
  </si>
  <si>
    <t>776</t>
  </si>
  <si>
    <t>821</t>
  </si>
  <si>
    <t>876</t>
  </si>
  <si>
    <t>109</t>
  </si>
  <si>
    <t>881</t>
  </si>
  <si>
    <t>497</t>
  </si>
  <si>
    <t>1126</t>
  </si>
  <si>
    <t>110</t>
  </si>
  <si>
    <t>ANGELICA MARIA ANGARITA SERRANO</t>
  </si>
  <si>
    <t>DAILY JOHANNA RIVEROS LUGO</t>
  </si>
  <si>
    <t>ANGELICA MARIA PRIETO ESCOBAR</t>
  </si>
  <si>
    <t>JORGE ARMANDO SUAREZ MEDINA</t>
  </si>
  <si>
    <t>CONSORCIO TRANSPORTES SG</t>
  </si>
  <si>
    <t>LIDIA DIYANIRE CASTAÑEDA GUTIERREZ</t>
  </si>
  <si>
    <t>OSCAR ALEJANDRO ALVARADO VALENCIA</t>
  </si>
  <si>
    <t>XIOMARA LISETH QUINO SANDOVAL</t>
  </si>
  <si>
    <t>RICHARD STEVEN VIRVIESCAS REY</t>
  </si>
  <si>
    <t>CRISTIAN CAMILO CHIGUASUQUE GONZALEZ</t>
  </si>
  <si>
    <t>DIEGO ALEJANDRO DIAZ RINCON</t>
  </si>
  <si>
    <t>JUAN PABLO CABRERA CIFUENTES</t>
  </si>
  <si>
    <t>MARIA CAROLINA ARIZA CARDOZO</t>
  </si>
  <si>
    <t>CRISTIAN ANDRES LOPEZ PARDO</t>
  </si>
  <si>
    <t>FANNY LUCIA LOZADA SILVA</t>
  </si>
  <si>
    <t>DEISY YISEL SANTIAGO ANZOLA</t>
  </si>
  <si>
    <t>SEBASTIAN CAMILO SILVA SUAREZ</t>
  </si>
  <si>
    <t>PRESTAR SERVICIOS PROFESIONALES A LA DIRECCIÓN DE DERECHOS HUMANOS DE LASECRETARIA DISTRITAL DE GOBIERNO EN LOS ASUNTOS JURÍDICOS Y LEGALES QUEREQUIERAN LOS PROCESOS MISIONALES Y ADMINISTRATIVOS QUE SE ADELANTAN ENLA DIRECCIÓN</t>
  </si>
  <si>
    <t>194</t>
  </si>
  <si>
    <t>281</t>
  </si>
  <si>
    <t>152</t>
  </si>
  <si>
    <t>269</t>
  </si>
  <si>
    <t>195</t>
  </si>
  <si>
    <t>220</t>
  </si>
  <si>
    <t>222</t>
  </si>
  <si>
    <t>563</t>
  </si>
  <si>
    <t>582</t>
  </si>
  <si>
    <t>672</t>
  </si>
  <si>
    <t>709</t>
  </si>
  <si>
    <t>1955</t>
  </si>
  <si>
    <t>2010</t>
  </si>
  <si>
    <t>1503</t>
  </si>
  <si>
    <t>2107</t>
  </si>
  <si>
    <t>2268</t>
  </si>
  <si>
    <t>2312</t>
  </si>
  <si>
    <t>3408</t>
  </si>
  <si>
    <t>1969</t>
  </si>
  <si>
    <t>3416</t>
  </si>
  <si>
    <t>1970</t>
  </si>
  <si>
    <t>1933</t>
  </si>
  <si>
    <t>3421</t>
  </si>
  <si>
    <t>1932</t>
  </si>
  <si>
    <t>1972</t>
  </si>
  <si>
    <t>1934</t>
  </si>
  <si>
    <t>2027</t>
  </si>
  <si>
    <t>3437</t>
  </si>
  <si>
    <t>2012</t>
  </si>
  <si>
    <t>3454</t>
  </si>
  <si>
    <t>2007</t>
  </si>
  <si>
    <t>2029</t>
  </si>
  <si>
    <t>3462</t>
  </si>
  <si>
    <t>3502</t>
  </si>
  <si>
    <t>1975</t>
  </si>
  <si>
    <t>1976</t>
  </si>
  <si>
    <t>2030</t>
  </si>
  <si>
    <t>2086</t>
  </si>
  <si>
    <t>2031</t>
  </si>
  <si>
    <t>2097</t>
  </si>
  <si>
    <t>2096</t>
  </si>
  <si>
    <t>2120</t>
  </si>
  <si>
    <t>2139</t>
  </si>
  <si>
    <t>2110</t>
  </si>
  <si>
    <t>2146</t>
  </si>
  <si>
    <t>2019</t>
  </si>
  <si>
    <t>2109</t>
  </si>
  <si>
    <t>2144</t>
  </si>
  <si>
    <t>2162</t>
  </si>
  <si>
    <t>2142</t>
  </si>
  <si>
    <t>2081</t>
  </si>
  <si>
    <t>2218</t>
  </si>
  <si>
    <t>2158</t>
  </si>
  <si>
    <t>2320</t>
  </si>
  <si>
    <t>35</t>
  </si>
  <si>
    <t>241</t>
  </si>
  <si>
    <t>854</t>
  </si>
  <si>
    <t>344</t>
  </si>
  <si>
    <t>95</t>
  </si>
  <si>
    <t>660</t>
  </si>
  <si>
    <t>123</t>
  </si>
  <si>
    <t>102</t>
  </si>
  <si>
    <t>240</t>
  </si>
  <si>
    <t>377</t>
  </si>
  <si>
    <t>378</t>
  </si>
  <si>
    <t>58</t>
  </si>
  <si>
    <t>211</t>
  </si>
  <si>
    <t>258</t>
  </si>
  <si>
    <t>627</t>
  </si>
  <si>
    <t>509</t>
  </si>
  <si>
    <t>1542</t>
  </si>
  <si>
    <t>838</t>
  </si>
  <si>
    <t>ANGELICA MARIA CHACON SALCEDO</t>
  </si>
  <si>
    <t>DIANA CAROLINA AVILA CRUZ</t>
  </si>
  <si>
    <t>CLAUDIA MARCELA RODRIGUEZ CARRILLO</t>
  </si>
  <si>
    <t>JORGE ALEXANDER CAICEDO RIVERA</t>
  </si>
  <si>
    <t>JULIANA CAMILA SAENZ GARCIA</t>
  </si>
  <si>
    <t>DAVID ANTONIO RODRIGUEZ PULIDO</t>
  </si>
  <si>
    <t>DEISY PAOLA VASQUEZ MOJICA</t>
  </si>
  <si>
    <t>ANGIEE LIZETH AVILA PEREZ</t>
  </si>
  <si>
    <t>NIBARDO ENRIQUE FUERTES MORALES</t>
  </si>
  <si>
    <t>ABRAHAM ANTONIO MELO POVEDA</t>
  </si>
  <si>
    <t>DEIBY LEONARDO URIBE ROLON</t>
  </si>
  <si>
    <t>LEIDY LAURA MONTOYA ALVAREZ</t>
  </si>
  <si>
    <t>CESAR AUGUSTO POSSO PORRAS</t>
  </si>
  <si>
    <t>SONIA MAYERLY RODRIGUEZ TORRES</t>
  </si>
  <si>
    <t>BELLI ROSA VELANDIA CONTRERAS</t>
  </si>
  <si>
    <t>JOSE DAVID MURGAS OÑATE</t>
  </si>
  <si>
    <t>HECTOR AUGUSTO CARREÑO</t>
  </si>
  <si>
    <t>NATHALIE XIMENA CARRILLO AVILA</t>
  </si>
  <si>
    <t>MANUEL ALEXANDER BEJARANO SALGADO</t>
  </si>
  <si>
    <t>JAVIER DARIO TUBERQUIA MARTINEZ</t>
  </si>
  <si>
    <t>OMAR JOSE OSORIO VILLABON</t>
  </si>
  <si>
    <t>OLGA ELENA MENDOZA NAVARRO</t>
  </si>
  <si>
    <t>DIANA MARITZA QUITIAN QUINTERO</t>
  </si>
  <si>
    <t>MARIA ISABEL DIAZ RIVERA</t>
  </si>
  <si>
    <t>GISELLE CONSUELO CAMARGO RONCANCIO</t>
  </si>
  <si>
    <t>WILLIAM ORLANDO CONTRERAS ALFONSO</t>
  </si>
  <si>
    <t>MARIA ADELAIDA SAMPER MARTINEZ</t>
  </si>
  <si>
    <t>PAULA ANDREA PEÑALOZA CAMARGO</t>
  </si>
  <si>
    <t>JOHANNA IVONNE MANJARRES RODRIGUEZ</t>
  </si>
  <si>
    <t>LUZ MIRYAM LOPEZ MORA</t>
  </si>
  <si>
    <t>Prestar los servicios profesionales a la Dirección para la GestiónPoliciva en el acompañamiento de actividades de inspección, vigilancia ycontrol IVC&lt;(&gt;,&lt;)&gt; referentes a las actividades económicas que efectúanlas autoridades de policía a cargo de la Secretaría Distrital deGobierno</t>
  </si>
  <si>
    <t>17</t>
  </si>
  <si>
    <t>158</t>
  </si>
  <si>
    <t>306</t>
  </si>
  <si>
    <t>302</t>
  </si>
  <si>
    <t>341</t>
  </si>
  <si>
    <t>434</t>
  </si>
  <si>
    <t>442</t>
  </si>
  <si>
    <t>526</t>
  </si>
  <si>
    <t>456</t>
  </si>
  <si>
    <t>549</t>
  </si>
  <si>
    <t>574</t>
  </si>
  <si>
    <t>866</t>
  </si>
  <si>
    <t>906</t>
  </si>
  <si>
    <t>1750</t>
  </si>
  <si>
    <t>1767</t>
  </si>
  <si>
    <t>1768</t>
  </si>
  <si>
    <t>1783</t>
  </si>
  <si>
    <t>1848</t>
  </si>
  <si>
    <t>1351</t>
  </si>
  <si>
    <t>1464</t>
  </si>
  <si>
    <t>1482</t>
  </si>
  <si>
    <t>2048</t>
  </si>
  <si>
    <t>1514</t>
  </si>
  <si>
    <t>1524</t>
  </si>
  <si>
    <t>2073</t>
  </si>
  <si>
    <t>1543</t>
  </si>
  <si>
    <t>1549</t>
  </si>
  <si>
    <t>1548</t>
  </si>
  <si>
    <t>2129</t>
  </si>
  <si>
    <t>2130</t>
  </si>
  <si>
    <t>2136</t>
  </si>
  <si>
    <t>2147</t>
  </si>
  <si>
    <t>2154</t>
  </si>
  <si>
    <t>2157</t>
  </si>
  <si>
    <t>2159</t>
  </si>
  <si>
    <t>2160</t>
  </si>
  <si>
    <t>2161</t>
  </si>
  <si>
    <t>1596</t>
  </si>
  <si>
    <t>1615</t>
  </si>
  <si>
    <t>1599</t>
  </si>
  <si>
    <t>2228</t>
  </si>
  <si>
    <t>1600</t>
  </si>
  <si>
    <t>2275</t>
  </si>
  <si>
    <t>1649</t>
  </si>
  <si>
    <t>2313</t>
  </si>
  <si>
    <t>1699</t>
  </si>
  <si>
    <t>1747</t>
  </si>
  <si>
    <t>1736</t>
  </si>
  <si>
    <t>1720</t>
  </si>
  <si>
    <t>1746</t>
  </si>
  <si>
    <t>1745</t>
  </si>
  <si>
    <t>1732</t>
  </si>
  <si>
    <t>1787</t>
  </si>
  <si>
    <t>1781</t>
  </si>
  <si>
    <t>1782</t>
  </si>
  <si>
    <t>1792</t>
  </si>
  <si>
    <t>1805</t>
  </si>
  <si>
    <t>1777</t>
  </si>
  <si>
    <t>1817</t>
  </si>
  <si>
    <t>1825</t>
  </si>
  <si>
    <t>1827</t>
  </si>
  <si>
    <t>1874</t>
  </si>
  <si>
    <t>2735</t>
  </si>
  <si>
    <t>3352</t>
  </si>
  <si>
    <t>3367</t>
  </si>
  <si>
    <t>3386</t>
  </si>
  <si>
    <t>3389</t>
  </si>
  <si>
    <t>3393</t>
  </si>
  <si>
    <t>3398</t>
  </si>
  <si>
    <t>3436</t>
  </si>
  <si>
    <t>2034</t>
  </si>
  <si>
    <t>3460</t>
  </si>
  <si>
    <t>3472</t>
  </si>
  <si>
    <t>71</t>
  </si>
  <si>
    <t>202</t>
  </si>
  <si>
    <t>229</t>
  </si>
  <si>
    <t>404</t>
  </si>
  <si>
    <t>300</t>
  </si>
  <si>
    <t>421</t>
  </si>
  <si>
    <t>581</t>
  </si>
  <si>
    <t>700</t>
  </si>
  <si>
    <t>786</t>
  </si>
  <si>
    <t>899</t>
  </si>
  <si>
    <t>1376</t>
  </si>
  <si>
    <t>538</t>
  </si>
  <si>
    <t>1403</t>
  </si>
  <si>
    <t>360</t>
  </si>
  <si>
    <t>368</t>
  </si>
  <si>
    <t>544</t>
  </si>
  <si>
    <t>572</t>
  </si>
  <si>
    <t>879</t>
  </si>
  <si>
    <t>553</t>
  </si>
  <si>
    <t>275</t>
  </si>
  <si>
    <t>641</t>
  </si>
  <si>
    <t>790</t>
  </si>
  <si>
    <t>170</t>
  </si>
  <si>
    <t>190</t>
  </si>
  <si>
    <t>214</t>
  </si>
  <si>
    <t>436</t>
  </si>
  <si>
    <t>GUSTAVO ARLEY TREJOS</t>
  </si>
  <si>
    <t>OSCAR DAVID PATERNINA NEITA</t>
  </si>
  <si>
    <t>DIANA JULIETH MARTINEZ CALDERON</t>
  </si>
  <si>
    <t>ROBERTH  VARGAS PABON</t>
  </si>
  <si>
    <t>JORGE ALBERTO RODRIGUEZ CAMACHO</t>
  </si>
  <si>
    <t>OLGA LUCIA MENDIETA DIAZ</t>
  </si>
  <si>
    <t>ANDRES FELIPE VARGAS GARRIDO</t>
  </si>
  <si>
    <t>WILSON PATRICIO BERGAÑO GUTIERREZ</t>
  </si>
  <si>
    <t>JAVIER FRANCISCO BECERRA CORNEJO</t>
  </si>
  <si>
    <t>KAREN MILENA ELINAN RODRIGUEZ</t>
  </si>
  <si>
    <t>GISSELLE TATIANA PERALTA MORALES</t>
  </si>
  <si>
    <t>BYRON DANILO PATIÑO LOZANO</t>
  </si>
  <si>
    <t>YAIRA ALEJANDRA FAJARDO GONZALEZ</t>
  </si>
  <si>
    <t>VALENTINA  SANCHEZ ESTUPIÑAN</t>
  </si>
  <si>
    <t>EVELYN JOHANNA SILVA SANCHEZ</t>
  </si>
  <si>
    <t>DIANA MARCELA SIERRA TORRALBA</t>
  </si>
  <si>
    <t>CARLOS ARTURO DIAZ CASTIBLANCO</t>
  </si>
  <si>
    <t>ANDRES FERNANDO MEJIA MARIN</t>
  </si>
  <si>
    <t>STEFANY ALEJANDRA ANTONIO FRANCO</t>
  </si>
  <si>
    <t>JHON JAIRO ARRIETA CORREA</t>
  </si>
  <si>
    <t>DIANA CAROLINA QUIROGA ARIAS</t>
  </si>
  <si>
    <t>MIGUEL LEONARDO MOLINA ALVARADO</t>
  </si>
  <si>
    <t>LAURA CATALINA ALVAREZ MOSQUERA</t>
  </si>
  <si>
    <t>ADRIANA  FORERO FERNANDEZ</t>
  </si>
  <si>
    <t>EDWIN ARMANDO RONCANCIO VELANDIA</t>
  </si>
  <si>
    <t>FABIAN HERNANDO LOPEZ NARANJO</t>
  </si>
  <si>
    <t>JOHN HENRY GONZALEZ VALBUENA</t>
  </si>
  <si>
    <t>JOHAN MAURICIO AREVALO CEPEDA</t>
  </si>
  <si>
    <t>LUIS ANGEL SALAZAR LARA</t>
  </si>
  <si>
    <t>MIGUEL ANGEL JIMENEZ SANCHEZ</t>
  </si>
  <si>
    <t>RICHARD ALEJANDRO MARIN ZIPACON</t>
  </si>
  <si>
    <t>FAVIO NELSON SANCHEZ POVEDA</t>
  </si>
  <si>
    <t>ENVER DUVAN VARGAS MURCIA</t>
  </si>
  <si>
    <t>JAIR MARCEL MAHECHA GARZON</t>
  </si>
  <si>
    <t>EDUARDO  GRUESO ZUÑIGA</t>
  </si>
  <si>
    <t>BLEIDY YURANY CRUZ MOYA</t>
  </si>
  <si>
    <t>460</t>
  </si>
  <si>
    <t>455</t>
  </si>
  <si>
    <t>1847</t>
  </si>
  <si>
    <t>2045</t>
  </si>
  <si>
    <t>2482</t>
  </si>
  <si>
    <t>3409</t>
  </si>
  <si>
    <t>1963</t>
  </si>
  <si>
    <t>3439</t>
  </si>
  <si>
    <t>1952</t>
  </si>
  <si>
    <t>3473</t>
  </si>
  <si>
    <t>1953</t>
  </si>
  <si>
    <t>2028</t>
  </si>
  <si>
    <t>2114</t>
  </si>
  <si>
    <t>192</t>
  </si>
  <si>
    <t>1544</t>
  </si>
  <si>
    <t>RAUL EDUARDO SILVA DIAZ</t>
  </si>
  <si>
    <t>VALENTINA  BAUTISTA GRIJALBA</t>
  </si>
  <si>
    <t>FELIPE  GONZALEZ MORALES</t>
  </si>
  <si>
    <t>ANGELA MARIA MALAGON VILLAMARIN</t>
  </si>
  <si>
    <t>LEONARDO  SANMIGUEL ROLDAN</t>
  </si>
  <si>
    <t>PAULINA  PASTRANA RAMIREZ</t>
  </si>
  <si>
    <t>DIANA PATRICIA ARENAS BLANCO</t>
  </si>
  <si>
    <t>GABRIELA  RODRIGUEZ JIMENEZ</t>
  </si>
  <si>
    <t>FABIAN CAMILO FONSECA JIMENEZ</t>
  </si>
  <si>
    <t>DIANA CAROLINA BELLO MILLAN</t>
  </si>
  <si>
    <t>ERIKA ESTEFANIA RODRIGUEZ VELOZA</t>
  </si>
  <si>
    <t>ANDREA  RODAS QUICENO</t>
  </si>
  <si>
    <t>SANTIAGO IGNACIO OSPINA RICO</t>
  </si>
  <si>
    <t>2267</t>
  </si>
  <si>
    <t>1648</t>
  </si>
  <si>
    <t>MARIA FERNANDA DIAZ GONZALEZ</t>
  </si>
  <si>
    <t>JESSICA ANDREA JIMENEZ POLANIA</t>
  </si>
  <si>
    <t>MIRYAM IVETTE NARANJO MOLINA</t>
  </si>
  <si>
    <t>COMERCIALIZADORA COMSILA SAS</t>
  </si>
  <si>
    <t>EDISON ALFONSO DIAZ BARAJAS</t>
  </si>
  <si>
    <t>291</t>
  </si>
  <si>
    <t>39</t>
  </si>
  <si>
    <t>31</t>
  </si>
  <si>
    <t>51</t>
  </si>
  <si>
    <t>13</t>
  </si>
  <si>
    <t>45</t>
  </si>
  <si>
    <t>230</t>
  </si>
  <si>
    <t>120</t>
  </si>
  <si>
    <t>613</t>
  </si>
  <si>
    <t>292</t>
  </si>
  <si>
    <t>315</t>
  </si>
  <si>
    <t>400</t>
  </si>
  <si>
    <t>438</t>
  </si>
  <si>
    <t>595</t>
  </si>
  <si>
    <t>741</t>
  </si>
  <si>
    <t>742</t>
  </si>
  <si>
    <t>1735</t>
  </si>
  <si>
    <t>1757</t>
  </si>
  <si>
    <t>1832</t>
  </si>
  <si>
    <t>2026</t>
  </si>
  <si>
    <t>3390</t>
  </si>
  <si>
    <t>3391</t>
  </si>
  <si>
    <t>1978</t>
  </si>
  <si>
    <t>2035</t>
  </si>
  <si>
    <t>3461</t>
  </si>
  <si>
    <t>2046</t>
  </si>
  <si>
    <t>2047</t>
  </si>
  <si>
    <t>2112</t>
  </si>
  <si>
    <t>2123</t>
  </si>
  <si>
    <t>2124</t>
  </si>
  <si>
    <t>2134</t>
  </si>
  <si>
    <t>2044</t>
  </si>
  <si>
    <t>2150</t>
  </si>
  <si>
    <t>2156</t>
  </si>
  <si>
    <t>2166</t>
  </si>
  <si>
    <t>2168</t>
  </si>
  <si>
    <t>2167</t>
  </si>
  <si>
    <t>28</t>
  </si>
  <si>
    <t>74</t>
  </si>
  <si>
    <t>180</t>
  </si>
  <si>
    <t>313</t>
  </si>
  <si>
    <t>321</t>
  </si>
  <si>
    <t>348</t>
  </si>
  <si>
    <t>247</t>
  </si>
  <si>
    <t>403</t>
  </si>
  <si>
    <t>725</t>
  </si>
  <si>
    <t>1112</t>
  </si>
  <si>
    <t>1</t>
  </si>
  <si>
    <t>86</t>
  </si>
  <si>
    <t>557</t>
  </si>
  <si>
    <t>517</t>
  </si>
  <si>
    <t>648</t>
  </si>
  <si>
    <t>KARINA PAOLA GOMEZ BERNAL</t>
  </si>
  <si>
    <t>JONATHAN FABIAN CASTRO SILVA</t>
  </si>
  <si>
    <t>MARIA MONICA CUESTA SIERRA</t>
  </si>
  <si>
    <t>GUILLERMO ARTURO PINILLA FARIAS</t>
  </si>
  <si>
    <t>PRESTAR SERVICIOS DE APOYO A LA GESTIÓN PARA LA IMPLEMENTACIÓN DE LAPOLÍTICA PÚBLICA DISTRITAL DE ATENCIÓN A LA CIUDADANÍA.EN LASUBSECRETARÍA DE GESTIÓN INSTITUCIONAL EN LA OFICINA DE ATENCIÓN A LACIUDADANÍA DE LA SECRETARÍA DISTRITAL DE GOBIERNO.</t>
  </si>
  <si>
    <t>YULY KATHERINE ALVARADO CAMACHO</t>
  </si>
  <si>
    <t>NASHLY  PEINADO MALAGON</t>
  </si>
  <si>
    <t>GINA PAOLA GARAY ROBAYO</t>
  </si>
  <si>
    <t>TERESA CRISTINA MARGARITA ALBANO TORRES</t>
  </si>
  <si>
    <t>KAROL JHOANA AYALA FORERO</t>
  </si>
  <si>
    <t>CARLOS ALFONSO PARRA MALAVER</t>
  </si>
  <si>
    <t>DIEGO EDINSON ROLDAN SOLANO</t>
  </si>
  <si>
    <t>NATHALIA ANDREA VASQUEZ ORJUELA</t>
  </si>
  <si>
    <t>ANGIE XIOMARA NIÑO RODRIGUEZ</t>
  </si>
  <si>
    <t>32</t>
  </si>
  <si>
    <t>279</t>
  </si>
  <si>
    <t>374</t>
  </si>
  <si>
    <t>583</t>
  </si>
  <si>
    <t>398</t>
  </si>
  <si>
    <t>537</t>
  </si>
  <si>
    <t>441</t>
  </si>
  <si>
    <t>745</t>
  </si>
  <si>
    <t>771</t>
  </si>
  <si>
    <t>1119</t>
  </si>
  <si>
    <t>1764</t>
  </si>
  <si>
    <t>1772</t>
  </si>
  <si>
    <t>1780</t>
  </si>
  <si>
    <t>1820</t>
  </si>
  <si>
    <t>3364</t>
  </si>
  <si>
    <t>1949</t>
  </si>
  <si>
    <t>3387</t>
  </si>
  <si>
    <t>1935</t>
  </si>
  <si>
    <t>1907</t>
  </si>
  <si>
    <t>255</t>
  </si>
  <si>
    <t>701</t>
  </si>
  <si>
    <t>43</t>
  </si>
  <si>
    <t>410</t>
  </si>
  <si>
    <t>918</t>
  </si>
  <si>
    <t>2309</t>
  </si>
  <si>
    <t>2588</t>
  </si>
  <si>
    <t>3447</t>
  </si>
  <si>
    <t>3459</t>
  </si>
  <si>
    <t>750</t>
  </si>
  <si>
    <t>787</t>
  </si>
  <si>
    <t>819</t>
  </si>
  <si>
    <t>1098</t>
  </si>
  <si>
    <t>1034</t>
  </si>
  <si>
    <t>1794</t>
  </si>
  <si>
    <t>1242</t>
  </si>
  <si>
    <t>2505</t>
  </si>
  <si>
    <t>2515</t>
  </si>
  <si>
    <t>1387</t>
  </si>
  <si>
    <t>2662</t>
  </si>
  <si>
    <t>2668</t>
  </si>
  <si>
    <t>2687</t>
  </si>
  <si>
    <t>2727</t>
  </si>
  <si>
    <t>2729</t>
  </si>
  <si>
    <t>2759</t>
  </si>
  <si>
    <t>2783</t>
  </si>
  <si>
    <t>1480</t>
  </si>
  <si>
    <t>2805</t>
  </si>
  <si>
    <t>1518</t>
  </si>
  <si>
    <t>2853</t>
  </si>
  <si>
    <t>2879</t>
  </si>
  <si>
    <t>2882</t>
  </si>
  <si>
    <t>2883</t>
  </si>
  <si>
    <t>2898</t>
  </si>
  <si>
    <t>1653</t>
  </si>
  <si>
    <t>2938</t>
  </si>
  <si>
    <t>1709</t>
  </si>
  <si>
    <t>3022</t>
  </si>
  <si>
    <t>3119</t>
  </si>
  <si>
    <t>3183</t>
  </si>
  <si>
    <t>3217</t>
  </si>
  <si>
    <t>1922</t>
  </si>
  <si>
    <t>3265</t>
  </si>
  <si>
    <t>2025</t>
  </si>
  <si>
    <t>3368</t>
  </si>
  <si>
    <t>3371</t>
  </si>
  <si>
    <t>2040</t>
  </si>
  <si>
    <t>3388</t>
  </si>
  <si>
    <t>2013</t>
  </si>
  <si>
    <t>2015</t>
  </si>
  <si>
    <t>3392</t>
  </si>
  <si>
    <t>2014</t>
  </si>
  <si>
    <t>3401</t>
  </si>
  <si>
    <t>2041</t>
  </si>
  <si>
    <t>3410</t>
  </si>
  <si>
    <t>2053</t>
  </si>
  <si>
    <t>3449</t>
  </si>
  <si>
    <t>2085</t>
  </si>
  <si>
    <t>3474</t>
  </si>
  <si>
    <t>3489</t>
  </si>
  <si>
    <t>3551</t>
  </si>
  <si>
    <t>909</t>
  </si>
  <si>
    <t>2667</t>
  </si>
  <si>
    <t>1487</t>
  </si>
  <si>
    <t>2773</t>
  </si>
  <si>
    <t>2789</t>
  </si>
  <si>
    <t>2899</t>
  </si>
  <si>
    <t>1708</t>
  </si>
  <si>
    <t>3039</t>
  </si>
  <si>
    <t>3066</t>
  </si>
  <si>
    <t>847-2021</t>
  </si>
  <si>
    <t>1016</t>
  </si>
  <si>
    <t>1017</t>
  </si>
  <si>
    <t>1025</t>
  </si>
  <si>
    <t>316</t>
  </si>
  <si>
    <t>314</t>
  </si>
  <si>
    <t>702</t>
  </si>
  <si>
    <t>783</t>
  </si>
  <si>
    <t>871</t>
  </si>
  <si>
    <t>266</t>
  </si>
  <si>
    <t>556</t>
  </si>
  <si>
    <t>524</t>
  </si>
  <si>
    <t>633</t>
  </si>
  <si>
    <t>252</t>
  </si>
  <si>
    <t>614</t>
  </si>
  <si>
    <t>645</t>
  </si>
  <si>
    <t>647</t>
  </si>
  <si>
    <t>668</t>
  </si>
  <si>
    <t>655</t>
  </si>
  <si>
    <t>481</t>
  </si>
  <si>
    <t>626</t>
  </si>
  <si>
    <t>323</t>
  </si>
  <si>
    <t>1080</t>
  </si>
  <si>
    <t>1083</t>
  </si>
  <si>
    <t>1085</t>
  </si>
  <si>
    <t>1079</t>
  </si>
  <si>
    <t>1086</t>
  </si>
  <si>
    <t>1091</t>
  </si>
  <si>
    <t>1092</t>
  </si>
  <si>
    <t>1093</t>
  </si>
  <si>
    <t>1101</t>
  </si>
  <si>
    <t>1106</t>
  </si>
  <si>
    <t>1109</t>
  </si>
  <si>
    <t>1108</t>
  </si>
  <si>
    <t>1110</t>
  </si>
  <si>
    <t>794</t>
  </si>
  <si>
    <t>611</t>
  </si>
  <si>
    <t>666</t>
  </si>
  <si>
    <t>779</t>
  </si>
  <si>
    <t>338</t>
  </si>
  <si>
    <t>DU BRANDS SAS</t>
  </si>
  <si>
    <t>CONSORCIO TRANSPORTES SG 23</t>
  </si>
  <si>
    <t>FONNEGRA GERLEIN S.A.S</t>
  </si>
  <si>
    <t>JOSE ARGEMIRO ANZOLA ESCALANTE</t>
  </si>
  <si>
    <t>CONSTRUCTORA INMOBILIARIA BOGOTA CENTRO SAS</t>
  </si>
  <si>
    <t>ANDREA PAOLA RODRIGUEZ NIETO</t>
  </si>
  <si>
    <t>DIANA CAROLINA GUANCHA NAVARRO</t>
  </si>
  <si>
    <t>CAROLINA  MORENO LEMOS</t>
  </si>
  <si>
    <t>ALVARO ANDRES FLOREZ CORDERO</t>
  </si>
  <si>
    <t>RAMON JESUS MARTINEZ SENIOR</t>
  </si>
  <si>
    <t>ALEYDA  AYALA CHAVARRIA</t>
  </si>
  <si>
    <t>LAURA FERNANDA MOLANO MENDEZ</t>
  </si>
  <si>
    <t>LAURA MARCELA VIGOYA TAPIERO</t>
  </si>
  <si>
    <t>CINDY GISETH ORDOÑEZ BORDA</t>
  </si>
  <si>
    <t>ROBERT  MATEUS MENDEZ</t>
  </si>
  <si>
    <t>GINELL CAMILA CUERVO BUITRAGO</t>
  </si>
  <si>
    <t>LAURA LEONOR ORTIZ CASALLAS</t>
  </si>
  <si>
    <t>ELIZABETH  BUITRAGO SANCHEZ</t>
  </si>
  <si>
    <t>ANDREA CATALINA TUNJO CHIGUASUQUE</t>
  </si>
  <si>
    <t>NILSON MAURICIO MAYORGA RINCON</t>
  </si>
  <si>
    <t>FRANCY JINETH MOLANO MENDEZ</t>
  </si>
  <si>
    <t>JENNY PAOLA MORALES DUARTE</t>
  </si>
  <si>
    <t>ANDREA LILIANA URIBE RIOS</t>
  </si>
  <si>
    <t>JUAN FELIPE RODRIGUEZ MAURY</t>
  </si>
  <si>
    <t>LINA MARIA OLAVE MENDEZ</t>
  </si>
  <si>
    <t>CRISTHIAN CAMILO PRADA MUÑOZ</t>
  </si>
  <si>
    <t>SOLICITUD DE CDP VIGENCIA FUTURA DEL CONTRATO VIGILANCIA - CTO 847-2021.objeto especifico:  prestar los servicios de vigilancia y seguridadprivada en las modalidades de vigilancia fija y móvil con y sin armas ymedios tecnológicos en las diferentes dependencias de la SecretaríaDistrital de Gobierno</t>
  </si>
  <si>
    <t>Prestar los Servicios de organización logística en los eventos y/oactividades institucionales de las dependencias y proyectos del NivelCentral de laSecretaría Distrital de Gobierno, así como facilitar la gestiónoperativa en el marco de las rutas de atención de derechos humanos,conforme a lascompetencias institucionales</t>
  </si>
  <si>
    <t>PRESTACIÓN DEL SERVICIO DE TRANSPORTE PÚBLICO TERRESTRE AUTOMOTORESPECIAL PARA LOS PROYECTOS Y LAS DEPENDENCIAS DEL NIVEL CENTRAL DE LASECRETARIA DISTRITAL DE GOBIERNO</t>
  </si>
  <si>
    <t>Prestar servicios de impresión, producción, instalación y desinstalaciónde piezas gráficas en pequeño, mediano y gran formato, así como deconfeccionespara la divulgación de campañas y estrategias institucionales de laSecretaría Distrital de Gobierno</t>
  </si>
  <si>
    <t>Entregar a título de arrendamiento a la Secretaría Distrital deGobierno, el uso y goce del inmueble ubicado en la Carrera 3 No. 10 -72de la Localidad de la Candelaria - Bogotá D.C., identificado con elfolio de matrícula inmobiliaria No.50C00452831</t>
  </si>
  <si>
    <t>REALIZAR LA ADICIÓN, PRORROGA Y OTRO SI DEL CONTRATO DE ARRENDAMIENTO N°314 DE 2023 SUSCRITO ENTRE LA SECRETARIA DISTRITAL DE GOBIERNO Y JOSEARGEMIRO ANZOLA ESCALANTE</t>
  </si>
  <si>
    <t>REALIZAR LA ADICIÓN, PRORROGA Y OTRO SI DEL CONTRATO DE ARRENDAMIENTO N°316 DE 2023 SUSCRITO ENTRE LA SECRETARIAD I S T R I T A L D E G O B I E R N O</t>
  </si>
  <si>
    <t>REALIZAR LA ADICIÓN, PRORROGA Y OTRO SI DEL CONTRATO DE ARRENDAMIENTO N°315 DE 2023 SUSCRITO ENTRE LA SECRETARIADISTRITAL DE GOBIERNO Y CONSTRUCTORA INMOBILIARIA BOGOTA CENTRO SAS</t>
  </si>
  <si>
    <t>PRESTAR SERVICIOS PROFESIONALES EN LA DIRECCIÓN DE DERECHOS HUMANOS PARAIMPLEMENTAR LAS ACCIONES DE TERRITORIALIZACIÓN DEL SISTEMA DISTRITAL DEDERECHOS HUMANOS Y LAS ACCIONESESTRATÉGICAS DE LA DIRECCIÓN A PARTIR DEUN ENFOQUE TERRITORIAL Y POBLACIONAL</t>
  </si>
  <si>
    <t>PRESTAR SERVICIOS PROFESIONALES EN LA DIRECCIÓN DE DERECHOS HUMANOS PARAGARANTIZAR LA ATENCIÓN PSICOSOCIAL REQUERIDA PARA LA IMPLEMENTACIÓN DELA ESTRATEGIA DE PREVENCIÓN DE VULNERACIONES A LOS DERECHOS A LA VIDA,LIBERTAD&lt;(&gt;,&lt;)&gt; INTEGRIDAD Y SEGURIDAD DE PERSONAS LGBTI, VÍCTIMAS DELDELITO DE TRATA DE PERSONAS O DE ABUSO DE AUTORIDAD Y/O DEFUERZA, LIDERES, LIDERESAS&lt;(&gt;,&lt;)&gt; POBLACIÓN EN PROCESO DE REINTEGRACIÓNY REINCORPORACIÓN A LA VIDA CIVIL, DEFENSORES Y DEFENSORAS DE DERECHOSHUMANOS, QUE DEMANDEN MEDIDAS DE PREVENCIÓN O PROTECCIÓN.</t>
  </si>
  <si>
    <t>PRESTAR SERVICIOS PROFESIONALES EN LA SUBDIRECCIÓN DE ASUNTOS INDÍGENASY RROM PARA ATENDER A LA CIUDADANÍA QUE ACUDA A LA CASA INDÍGENA (EAD) YREALIZAR EL ACOMPAÑAMIENTO A PROCESOS COMUNITARIOS Y ORGANIZACIONALES,EN EL MARCO DE LA ESTRATEGIA DE ARTICULACIÓN ENTRE LO DISTRITAL Y LOLOCAL.</t>
  </si>
  <si>
    <t>REALIZAR LA ADICIÓN Y PRÓRROGA DEL CONTRATO 192 DE 2023 SUSCRITO ENTRELA SECRETARIA DISTRITAL DE GOBIERNO YCAROLINA MORENO LEMOS</t>
  </si>
  <si>
    <t>REALIZAR LA ADICION Y PRORROGA DEL CONTRATO 258 DE 2023 SUSCRITO ENTRESECRETARIA DISTRITAL DE GOBIERNO Y JOHANN SEBASTIAN BARON BUITRAGO.</t>
  </si>
  <si>
    <t>REALIZAR LA ADICIÓN Y PRORROGA DEL CONTRATO 266 DE 2023 SUSCRITO ENTRELA SECRETARIA DISTRITAL DE GOBIERNO Y ALVARO ANDRES FLOREZ CORDERO</t>
  </si>
  <si>
    <t>REALIZAR LA ADICION Y PRORROGA DEL CONTRATO No. 556 DE 2023 SUSCRITO PORLA SECRETARIA DISTRITAL DE GOBIERNO Y DIANA MARCELA RODRÍGUEZ RAMÍREZCEDIDO A EDNA CAROLINA CAÑON ORTEGA CEDIDO A RAMÓN JESÚS MARTÍNEZ SENIOR</t>
  </si>
  <si>
    <t>REALIZAR LA ADICION Y PRORROGA DEL CONTRATO No. 509 DE 2023 SUSCRITO PORLA SECRETARIA DISTRITAL DE GOBIERNO Y DIEGO ALEJANDRO DIAZ RINCON</t>
  </si>
  <si>
    <t>REALIZAR LA ADICION Y PRORROGA DEL CONTRATO No. 526 DE 2023 SUSCRITO PORLA SECRETARIA DISTRITAL DE GOBIERNO YJHONATAN DAVID DIAZ JAIME cedido a ALEYDA AYALA CHAVARRÍA</t>
  </si>
  <si>
    <t>REALIZAR LA ADICION Y PRORROGA DEL CONTRATO No. 528 DE 2023 SUSCRITO PORLA SECRETARIA DISTRITAL DE GOBIERNO Y DEISYYISEL SANTIAGO ANZOLA</t>
  </si>
  <si>
    <t>REALIZAR LA ADICION Y PRORROGA DEL CONTRATO No. 524 DE 2023 SUSCRITO PORLA SECRETARIA DISTRITAL DE GOBIERNO Y ANGELICAMARIA PRIETO ESCOBAR</t>
  </si>
  <si>
    <t>REALIZAR LA ADICIÓN Y PRORROGA DEL CONTRATO No. 633 DE 2023 SUSCRITO PORLA SECRETARIA DISTRITAL DE GOBIERNO Y RICHARD STEVEN VIRVIESCAS REY</t>
  </si>
  <si>
    <t>REALIZAR LA ADICIÓN Y PRORROGA DEL CONTRATO No. 252 DE 2023 SUSCRITO PORLA SECRETARIA DISTRITAL DE GOBIERNO Y MARÍA ANGELICA GRANADOS QUIÑONES</t>
  </si>
  <si>
    <t>REALIZAR LA ADICIÓN Y PRORROGA DEL CONTRATO No. 614 DE 2023 SUSCRITO PORLA SECRETARIA DISTRITAL DE GOBIERNO Y OSCAR ALEJANDRO ALVARADO VALENCIA</t>
  </si>
  <si>
    <t>REALIZAR LA ADICIÓN Y PRORROGA DEL CONTRATO No. 645 DE 2023 SUSCRITO PORLA SECRETARIA DISTRITAL DE GOBIERNO YLEONARDO RUIZ CORREDOR CEDIDO A LAURA FERNANDA MOLANO MENDEZ</t>
  </si>
  <si>
    <t>REALIZAR LA ADICIÓN Y PRORROGA DEL CONTRATO No.647 DE 2023 SUSCRITO PORLA SECRETARIA DISTRITAL DE GOBIERNO Y JUANSEBASTIAN REYES PINILLA CEDIDO A VICTORIA ELENA NOGUERA AVILA CEDIDO ALAURA MARCELA VIGOYA</t>
  </si>
  <si>
    <t>REALIZAR LA ADICION Y PRORROGA DEL CONTRATO 668 DE 2023 SUSCRITO ENTRESECRETARIA DISTRITAL DE GOBIERNO Y HELBERT CAMILO MEDRANO CARDENASCEDIDO A CINDY GISETH ORDOÑEZ BORDA</t>
  </si>
  <si>
    <t>REALIZAR LA ADICION Y PRORROGA DEL CONTRATO 669 DE 2023 SUSCRITO ENTRESECRETARIA DISTRITAL DE GOBIERNO Y XIOMARA LISETH QUINO SANDOVAL.</t>
  </si>
  <si>
    <t>REALIZAR LA ADICIÓN Y PRORROGA DEL CONTRATO 655 DE 2023 SUSCRITO ENTRELA SECRETARIA DISTRITAL DE GOBIERNO Y ROSA MARIA TALERO FRANCO CEDIDO AROBERT MATEUS MENDEZ</t>
  </si>
  <si>
    <t>Realizar la adición y prórroga del contrato 712 de 2023 suscrito entreSecretaría Distrital de Gobierno y Angela Johana Patiño Quiroga cedido aGinell Camila Cuervo Buitrago</t>
  </si>
  <si>
    <t>REALIZAR LA ADICION Y PRORROGA DEL CONTRATO 994 DE 2023 SUSCRITO ENTRESECRETARIA DISTRITAL DE GOBIERNO Y LAURALEONOR ORTIZ CASALLAS.</t>
  </si>
  <si>
    <t>REALIZAR LA ADICION Y PRORROGA DEL CONTRATO 355 DE 2023 SUSCRITO ENTRESECRETARIA DISTRITAL DE GOBIERNO Y ELIZABETHBUITRAGO SANCHEZ</t>
  </si>
  <si>
    <t>REALIZAR LA ADICION Y PRORROGA DEL CONTRATO 438 DE 2023 SUSCRITO ENTRESECRETARIA DISTRITAL DE GOBIERNO Y ADRIANAPATRICIA SANCHEZ SALGADO</t>
  </si>
  <si>
    <t>REALIZAR LA ADICIÓN Y PRORROGA DEL CONTRATO 481 DE 2023 SUSCRITO ENTRELA SECRETARIA DISTRITAL DE GOBIERNO Y LOZADASILVA FANNY LUCIA</t>
  </si>
  <si>
    <t>REALIZAR LA ADICIÓN Y PRORROGA DEL CONTRATO 626 DE 2023 SUSCRITO ENTRELA SECRETARIA DISTRITAL DE GOBIERNO Y ANGYEJULIETH JIMENEZ CHACON</t>
  </si>
  <si>
    <t>REALIZAR LA ADICIÓN Y PRORROGA DEL CONTRATO 627 DE 2023 SUSCRITOENTRE LA SECRETARIA DISTRITAL DE GOBIERNO Y TUNJO CHIGUASUQUE ANDREACATALINA</t>
  </si>
  <si>
    <t>REALIZAR LA ADICION Y PRORROGA DEL CONTRATO 323 DE 2023 SUSCRITO ENTRESECRETARIA DISTRITAL DE GOBIERNO Y KARINE ALEJANDRA BAUTISTA FLOREZCEDIO A NILSON MAURICIO MAYORGA RINCON</t>
  </si>
  <si>
    <t>Prestar los servicios profesionales especializados a la subsecretaríapara la gobernabilidad y garantía de derechos en la ejecución de losprocesos misionales, planes estratégicos, proyectos de inversión,gestión contractual y aplicación del ciclo de políticas públicas conenfoque diferencial a cargo delas dependencias adscritas a la subsecretaria.</t>
  </si>
  <si>
    <t>Prestar servicios profesionales especializados en la Dirección deDerechos Humanos en el acompañamiento jurídico requerido en laimplementación de los planes, programas y proyectos que lidera ladependencia</t>
  </si>
  <si>
    <t>Prestar servicios profesionales en la Dirección de Derechos Humanos paraapoyar la coordinación de acciones de prevención de vulneraciones a losderechos a la vida, libertad, integridad y seguridad de personas, gruposo comunidades, en el marco de las competencias de la SecretaríaDistrital deGobierno, con población LGBTI, víctimas del delito de trata de personas,defensores y defensoras de Derechos Humanos, firmantes del acuerdo depaz&lt;(&gt;,&lt;)&gt; personas en proceso de reintegración y reincorporación, asícomo víctimas de abuso de autoridad por la fuerza pública.</t>
  </si>
  <si>
    <t>Prestar servicios profesionales especializados en la Dirección deDerechos Humanos apoyando la coordinación de los procesos misionales yestratégicos a cargo de la dirección y sus dependencias.</t>
  </si>
  <si>
    <t>Prestar servicios profesionales en la Dirección de Derechos Humanos paragarantizar la atención jurídica requerida para la implementación de laestrategia de prevención de vulneraciones a los derechos a la vida,libertad, integridad y seguridad de personas LGBTI, víctimas del delitode trata de personas&lt;(&gt;,&lt;)&gt;abuso de autoridad y/o de fuerza, defensores(as), población en procesode reincorporación y reintegración a la vida civil, que demanden medidasde prevención.</t>
  </si>
  <si>
    <t>Prestar servicios profesionales en la Dirección de Derechos Humanos paraapoyar la coordinación del programa distrital de educación en derechoshumanos para la paz y reconciliación</t>
  </si>
  <si>
    <t>Prestar servicios profesionales en la Dirección de Derechos Humanos comoenlace técnico para garantizar la atención requerida en laimplementación de la ruta de atención a víctimas del delito de trata depersonas en el marco del programa de prevención de vulneraciones a losderechos a la vida, libertad&lt;(&gt;,&lt;)&gt;integridad y seguridad de personas LGBTI, víctimas de abuso de autoridadpor parte de la fuerza pública, defensores y defensoras de derechoshumanos&lt;(&gt;,&lt;)&gt; firmantes del acuerdo de paz, personas en proceso dereintegración y reincorporación que demanden medidas de prevención.</t>
  </si>
  <si>
    <t>Prestar servicios profesionales en la Dirección de Derechos Humanos paragarantizar la atención psicosocial requerida para la implementación dela estrategia de prevención de vulneraciones a los derechos a la vida,libertad, integridad y seguridad de personas LGBTI, víctimas del delitode trata depersonas, de abuso de autoridad y/o de fuerza, lideres, lideresas,población en proceso de reintegración y reincorporación a la vida civil,defensores ydefensoras de derechos humanos, que demanden medidas de prevención.</t>
  </si>
  <si>
    <t>Prestar servicios profesionales en la Dirección de Derechos Humanos comoenlace técnico para garantizar la atención requerida en laimplementación de la ruta de prevención para víctimas de abuso policialen el marco del programa de prevención de vulneraciones a los derechos ala vida, libertad, integridad y seguridad de personas LGBTI, víctimasdel delito de trata de personas, defensores y defensoras de derechoshumanos, que demanden medidas de prevención.</t>
  </si>
  <si>
    <t>Prestar servicios profesionales en la Dirección de Derechos Humanos comoenlace técnico para garantizar la atención requerida en el marco delprograma de prevención de vulneraciones a los derechos a la vida,libertad, integridad y seguridad de personas LGBTI, víctimas del delitode trata de personas&lt;(&gt;,&lt;)&gt; defensores y defensoras de derechos humanos,que demanden medidas de prevención</t>
  </si>
  <si>
    <t>Prestar servicios profesionales en la Dirección de Derechos Humanos paraapoyar la coordinación e implementación de las acciones deterritorialización del sistema distrital de derechos humanos desde unenfoque territorial y poblacional.</t>
  </si>
  <si>
    <t>Prestar servicios profesionales en la Dirección de Derechos Humanos paragarantizar la implementación de la estrategia de prevención devulneraciones a los derechos a la vida, libertad, integridad y seguridadde personas LGBTI, víctimas del delito de trata de personas,defensores(as) de derechos humanosque demanden medidas de prevención</t>
  </si>
  <si>
    <t>PRESTAR SERVICIOS PROFESIONALES PARA APOYAR LA COORDINACIÓN TÉCNICA ENLA REFORMULACIÓN E IMPLEMENTACIÓN DE LASPOLÍTICAS PÚBLICAS ÉTNICAS.</t>
  </si>
  <si>
    <t>PRESTAR SERVICIOS PROFESIONALES PARA EL APOYO TÉCNICO EN EL MARCO DE LAFORMULACIÓN E IMPLEMENTACIÓN DE LASPOLÍTICAS PÚBLICAS ÉTNICAS</t>
  </si>
  <si>
    <t>PRESTAR SERVICIOS PROFESIONALES EN LA REVISIÓN JURÍDICA DE LOSDOCUMENTOS PARA LA IMPLEMENTACIÓN DE LAS POLÍTICASPÚBLICAS ÉTNICAS.</t>
  </si>
  <si>
    <t>Prestar servicios profesionales especializados para acompañar lacoordinación de la Dirección de Derechos Humanos en el diseño,implementación y evaluación de planes, programas y proyectos que liderala dependencia.</t>
  </si>
  <si>
    <t>REALIZAR LA ADICION, PRORROGA Y OTRO SI DEL CONTRATO 190 DE 202 SUSCRITOENTRE SECRETARIA DISTRITAL DE GOBIERNO Y ANGELICA MARIA ANGARITA SERRANO</t>
  </si>
  <si>
    <t>PRESTAR SERVICIOS DE APOYO PARA EL ACOMPAÑAMIENTO A LA GESTIÓN TÉCNICAREQUERIDA PARA LA IMPLEMENTACIÓN DEL PLAN DE VIDA DEL CABILDO INDÍGENAMUISCA DE BOSA CONCERTADO EN EL PROCESO DE CONSULTA PREVIA DEL PLANPARCIAL EL EDÉN EL DESCANSO</t>
  </si>
  <si>
    <t>REALIZAR LA ADICION Y PRORROGA DEL CONTRATO No. 434 DE 2023 SUSCRITO PORLA SECRETARIA DISTRITAL DE GOBIERNO YSEBASTIAN CAMILO SILVA SUAREZ</t>
  </si>
  <si>
    <t>REALIZAR LA ADICIÓN Y PRORROGA DEL CONTRATO No. 571 DE 2023 SUSCRITO PORLA SECRETARIA DISTRITAL DE GOBIERNO Y LIDIADIYANIRE CASTAÑEDA GUTIERREZ</t>
  </si>
  <si>
    <t>REALIZAR LA ADICIÓN Y PRORROGA DEL CONTRATO No. 611 DE 2023 SUSCRITO PORLA SECRETARIA DISTRITAL DE GOBIERNO YCRISTHIAN CAMILO PRADA MUÑOZ</t>
  </si>
  <si>
    <t>REALIZAR LA ADICIÓN Y PRORROGA DEL CONTRATO 666 DE 2023 SUSCRITO ENTRELA SECRETARIA DISTRITAL DE GOBIERNO Y JUAN PABLO CABRERA CIFUENTES</t>
  </si>
  <si>
    <t>REALIZAR LA ADICION Y PRORROGA DEL CONTRATO 779 DE 2023 SUSCRITO ENTRESECRETARIA DISTRITAL DE GOBIERNO Y CRISTIAN ANDRÉS LOPEZ PARDO.</t>
  </si>
  <si>
    <t>REALIZAR LA ADICION Y PRORROGA DEL CONTRATO 338 DE 2023 SUSCRITO ENTRESECRETARIA DISTRITAL DE GOBIERNO Y DAILY JOHANA RIVEROS LUGO</t>
  </si>
  <si>
    <t>978</t>
  </si>
  <si>
    <t>618</t>
  </si>
  <si>
    <t>638</t>
  </si>
  <si>
    <t>646</t>
  </si>
  <si>
    <t>585</t>
  </si>
  <si>
    <t>780</t>
  </si>
  <si>
    <t>798</t>
  </si>
  <si>
    <t>749</t>
  </si>
  <si>
    <t>849</t>
  </si>
  <si>
    <t>746</t>
  </si>
  <si>
    <t>747</t>
  </si>
  <si>
    <t>861</t>
  </si>
  <si>
    <t>837</t>
  </si>
  <si>
    <t>892</t>
  </si>
  <si>
    <t>833</t>
  </si>
  <si>
    <t>895</t>
  </si>
  <si>
    <t>1019</t>
  </si>
  <si>
    <t>910</t>
  </si>
  <si>
    <t>1036</t>
  </si>
  <si>
    <t>955</t>
  </si>
  <si>
    <t>951</t>
  </si>
  <si>
    <t>1081</t>
  </si>
  <si>
    <t>953</t>
  </si>
  <si>
    <t>1082</t>
  </si>
  <si>
    <t>937</t>
  </si>
  <si>
    <t>959</t>
  </si>
  <si>
    <t>1088</t>
  </si>
  <si>
    <t>960</t>
  </si>
  <si>
    <t>1089</t>
  </si>
  <si>
    <t>965</t>
  </si>
  <si>
    <t>952</t>
  </si>
  <si>
    <t>948</t>
  </si>
  <si>
    <t>962</t>
  </si>
  <si>
    <t>956</t>
  </si>
  <si>
    <t>1099</t>
  </si>
  <si>
    <t>943</t>
  </si>
  <si>
    <t>974</t>
  </si>
  <si>
    <t>957</t>
  </si>
  <si>
    <t>972</t>
  </si>
  <si>
    <t>1107</t>
  </si>
  <si>
    <t>961</t>
  </si>
  <si>
    <t>1111</t>
  </si>
  <si>
    <t>975</t>
  </si>
  <si>
    <t>1116</t>
  </si>
  <si>
    <t>979</t>
  </si>
  <si>
    <t>1004</t>
  </si>
  <si>
    <t>1124</t>
  </si>
  <si>
    <t>1006</t>
  </si>
  <si>
    <t>1003</t>
  </si>
  <si>
    <t>1011</t>
  </si>
  <si>
    <t>1731</t>
  </si>
  <si>
    <t>1752</t>
  </si>
  <si>
    <t>1753</t>
  </si>
  <si>
    <t>1005</t>
  </si>
  <si>
    <t>1012</t>
  </si>
  <si>
    <t>1789</t>
  </si>
  <si>
    <t>1790</t>
  </si>
  <si>
    <t>1964</t>
  </si>
  <si>
    <t>1059</t>
  </si>
  <si>
    <t>1060</t>
  </si>
  <si>
    <t>1055</t>
  </si>
  <si>
    <t>1066</t>
  </si>
  <si>
    <t>1071</t>
  </si>
  <si>
    <t>2105</t>
  </si>
  <si>
    <t>2577</t>
  </si>
  <si>
    <t>2585</t>
  </si>
  <si>
    <t>2589</t>
  </si>
  <si>
    <t>2590</t>
  </si>
  <si>
    <t>2937</t>
  </si>
  <si>
    <t>1842</t>
  </si>
  <si>
    <t>3226</t>
  </si>
  <si>
    <t>3237</t>
  </si>
  <si>
    <t>3257</t>
  </si>
  <si>
    <t>3284</t>
  </si>
  <si>
    <t>3287</t>
  </si>
  <si>
    <t>3296</t>
  </si>
  <si>
    <t>3299</t>
  </si>
  <si>
    <t>3303</t>
  </si>
  <si>
    <t>3323</t>
  </si>
  <si>
    <t>3326</t>
  </si>
  <si>
    <t>3348</t>
  </si>
  <si>
    <t>1942</t>
  </si>
  <si>
    <t>3354</t>
  </si>
  <si>
    <t>3438</t>
  </si>
  <si>
    <t>2088</t>
  </si>
  <si>
    <t>2113</t>
  </si>
  <si>
    <t>3490</t>
  </si>
  <si>
    <t>3496</t>
  </si>
  <si>
    <t>2106</t>
  </si>
  <si>
    <t>3497</t>
  </si>
  <si>
    <t>3499</t>
  </si>
  <si>
    <t>3508</t>
  </si>
  <si>
    <t>3510</t>
  </si>
  <si>
    <t>3511</t>
  </si>
  <si>
    <t>2122</t>
  </si>
  <si>
    <t>3516</t>
  </si>
  <si>
    <t>3518</t>
  </si>
  <si>
    <t>3524</t>
  </si>
  <si>
    <t>2128</t>
  </si>
  <si>
    <t>3532</t>
  </si>
  <si>
    <t>3546</t>
  </si>
  <si>
    <t>3549</t>
  </si>
  <si>
    <t>3550</t>
  </si>
  <si>
    <t>3557</t>
  </si>
  <si>
    <t>3559</t>
  </si>
  <si>
    <t>3565</t>
  </si>
  <si>
    <t>3566</t>
  </si>
  <si>
    <t>832</t>
  </si>
  <si>
    <t>912</t>
  </si>
  <si>
    <t>966</t>
  </si>
  <si>
    <t>1039</t>
  </si>
  <si>
    <t>3225</t>
  </si>
  <si>
    <t>3291</t>
  </si>
  <si>
    <t>3302</t>
  </si>
  <si>
    <t>3304</t>
  </si>
  <si>
    <t>3319</t>
  </si>
  <si>
    <t>3320</t>
  </si>
  <si>
    <t>3374</t>
  </si>
  <si>
    <t>3435</t>
  </si>
  <si>
    <t>3485</t>
  </si>
  <si>
    <t>3486</t>
  </si>
  <si>
    <t>3520</t>
  </si>
  <si>
    <t>3526</t>
  </si>
  <si>
    <t>3527</t>
  </si>
  <si>
    <t>3528</t>
  </si>
  <si>
    <t>3529</t>
  </si>
  <si>
    <t>3530</t>
  </si>
  <si>
    <t>3531</t>
  </si>
  <si>
    <t>3533</t>
  </si>
  <si>
    <t>3534</t>
  </si>
  <si>
    <t>3535</t>
  </si>
  <si>
    <t>2137</t>
  </si>
  <si>
    <t>3536</t>
  </si>
  <si>
    <t>3542</t>
  </si>
  <si>
    <t>3548</t>
  </si>
  <si>
    <t>3561</t>
  </si>
  <si>
    <t>2151</t>
  </si>
  <si>
    <t>3563</t>
  </si>
  <si>
    <t>3564</t>
  </si>
  <si>
    <t>724</t>
  </si>
  <si>
    <t>822</t>
  </si>
  <si>
    <t>4</t>
  </si>
  <si>
    <t>605</t>
  </si>
  <si>
    <t>657</t>
  </si>
  <si>
    <t>707</t>
  </si>
  <si>
    <t>743</t>
  </si>
  <si>
    <t>772</t>
  </si>
  <si>
    <t>778</t>
  </si>
  <si>
    <t>828</t>
  </si>
  <si>
    <t>863</t>
  </si>
  <si>
    <t>856</t>
  </si>
  <si>
    <t>875</t>
  </si>
  <si>
    <t>862</t>
  </si>
  <si>
    <t>872</t>
  </si>
  <si>
    <t>852</t>
  </si>
  <si>
    <t>853</t>
  </si>
  <si>
    <t>877</t>
  </si>
  <si>
    <t>882</t>
  </si>
  <si>
    <t>874</t>
  </si>
  <si>
    <t>888</t>
  </si>
  <si>
    <t>889</t>
  </si>
  <si>
    <t>898</t>
  </si>
  <si>
    <t>897</t>
  </si>
  <si>
    <t>900</t>
  </si>
  <si>
    <t>902</t>
  </si>
  <si>
    <t>911</t>
  </si>
  <si>
    <t>925</t>
  </si>
  <si>
    <t>936</t>
  </si>
  <si>
    <t>938</t>
  </si>
  <si>
    <t>941</t>
  </si>
  <si>
    <t>970</t>
  </si>
  <si>
    <t>971</t>
  </si>
  <si>
    <t>458</t>
  </si>
  <si>
    <t>197</t>
  </si>
  <si>
    <t>156</t>
  </si>
  <si>
    <t>1042</t>
  </si>
  <si>
    <t>982</t>
  </si>
  <si>
    <t>809</t>
  </si>
  <si>
    <t>973</t>
  </si>
  <si>
    <t>789</t>
  </si>
  <si>
    <t>847</t>
  </si>
  <si>
    <t>1115</t>
  </si>
  <si>
    <t>870</t>
  </si>
  <si>
    <t>1131</t>
  </si>
  <si>
    <t>1142</t>
  </si>
  <si>
    <t>1143</t>
  </si>
  <si>
    <t>990</t>
  </si>
  <si>
    <t>1056</t>
  </si>
  <si>
    <t>1065</t>
  </si>
  <si>
    <t>1075</t>
  </si>
  <si>
    <t>1122</t>
  </si>
  <si>
    <t>1120</t>
  </si>
  <si>
    <t>1136</t>
  </si>
  <si>
    <t>SUMIMAS S A S</t>
  </si>
  <si>
    <t>EMPRESA DE TELECOMUNICACIONES DE BOGOTÁ S.A. E.S.P. - ETB S.A. ESP</t>
  </si>
  <si>
    <t>MARIA FERNANDA PARADA RUEDA</t>
  </si>
  <si>
    <t>ARNOLD ANDRES CHARRY FIERRO</t>
  </si>
  <si>
    <t>DIANA CAROLINA MARTINEZ GONZALEZ</t>
  </si>
  <si>
    <t>GLORIA STELLA PAEZ MURCIA</t>
  </si>
  <si>
    <t>GUILLERMO ANDRES MURILLO HOYOS</t>
  </si>
  <si>
    <t>LUISA FERNANDA VELASQUEZ BERNAL</t>
  </si>
  <si>
    <t>LINA MARIA ORDOÑEZ FAJARDO</t>
  </si>
  <si>
    <t>ANDRES LEONARDO SOLER CARDENAS</t>
  </si>
  <si>
    <t>JONATHAN  SUAREZ DURANGO</t>
  </si>
  <si>
    <t>JHON FREDY ESPITIA BERNAL</t>
  </si>
  <si>
    <t>DIANA CAROLINA RAMIREZ PARRA</t>
  </si>
  <si>
    <t>KEVIN FRANCISCO ARBELAEZ BOHORQUEZ</t>
  </si>
  <si>
    <t>ANDRES CAMILO CASTIBLANCO TORRES</t>
  </si>
  <si>
    <t>CAROLINA ALEXANDRA CANO MERCHAN</t>
  </si>
  <si>
    <t>LADY SHIRLEY PRIETO TORRES</t>
  </si>
  <si>
    <t>CARLOS MANUEL GARZON HERNANDEZ</t>
  </si>
  <si>
    <t>JOAN DAVID FERRER JIMENEZ</t>
  </si>
  <si>
    <t>DAVID LEONARDO JIMENEZ VARGAS</t>
  </si>
  <si>
    <t>KAREN TATIANA AFANADOR SUAREZ</t>
  </si>
  <si>
    <t>EMILCE MARIA CARDENAS SOLANO</t>
  </si>
  <si>
    <t>WILSON KILIAN PATIÑO HERNANDEZ</t>
  </si>
  <si>
    <t>SANDRA MILENA DURAN NIETO</t>
  </si>
  <si>
    <t>MARCO LEONARDO PEREZ PABLOS</t>
  </si>
  <si>
    <t>JUAN CARLOS RODRIGUEZ GUZMAN</t>
  </si>
  <si>
    <t>WILLIAM ALEXANDER GOMEZ MUÑOZ</t>
  </si>
  <si>
    <t>LAURA DANIELA LOPEZ MORALES</t>
  </si>
  <si>
    <t>MITCHEL JOAN OVALLE RODRIGUEZ</t>
  </si>
  <si>
    <t>PAULA LORENA MORALES OCHOA</t>
  </si>
  <si>
    <t>MELISSA  PEDROZA BUITRAGO</t>
  </si>
  <si>
    <t>CARLOS IVAN RIVERA TRUJILLO</t>
  </si>
  <si>
    <t>DAVID  ROMERO ZAMUDIO</t>
  </si>
  <si>
    <t>ADRIANA PAOLA MORALES RODRIGUEZ</t>
  </si>
  <si>
    <t>JEIMY ALEJANDRA SOTELO LOPEZ</t>
  </si>
  <si>
    <t>ANGELICA MARIA BALLESTEROS SARAY</t>
  </si>
  <si>
    <t>LINA PAOLA LAGOS RUIZ</t>
  </si>
  <si>
    <t>KEREN JUDITH GUERRA GUTIERREZ</t>
  </si>
  <si>
    <t>HECTOR  LAVERDE MAHECHA</t>
  </si>
  <si>
    <t>JAIBER  USECHE LINARES</t>
  </si>
  <si>
    <t>PAOLA ANDREA PEDRAZA BERNAL</t>
  </si>
  <si>
    <t>CARMEN ELENA BONILLA MORENO</t>
  </si>
  <si>
    <t>JOSE IGNACIO BAQUERO RODRIGUEZ</t>
  </si>
  <si>
    <t>LINA JHINET REY VELASQUEZ</t>
  </si>
  <si>
    <t>ASTRID CAROLINA PEÑA NIÑO</t>
  </si>
  <si>
    <t>ANGELIS  POVEDA LOPEZ</t>
  </si>
  <si>
    <t>FREDY ENRIQUE RODRIGUEZ MORA</t>
  </si>
  <si>
    <t>MARIA ESPERANZA RIAÑO GONZALEZ</t>
  </si>
  <si>
    <t>KAREN JOHANNA BOHORQUEZ RODRIGUEZ</t>
  </si>
  <si>
    <t>JAIME ALBERTO SILVA RODRIGUEZ</t>
  </si>
  <si>
    <t>JONATHAN  HURTADO RINCON</t>
  </si>
  <si>
    <t>MARIANNE CHARLHOTTE ORTIZ CASTRO</t>
  </si>
  <si>
    <t>PETRONA  CARDONA REYES</t>
  </si>
  <si>
    <t>ROSA ANGELICA GARCIA LOPEZ</t>
  </si>
  <si>
    <t>FERNANDO  VALENZUELA CORREDOR</t>
  </si>
  <si>
    <t>OSCAR FERNANDO CASTELBLANCO CALLEJAS</t>
  </si>
  <si>
    <t>PRESTAR EL SERVICIO DE ALQUILER DE IMPRESORAS CON SUMINISTROS PARA LASECRETARIA DISTRITAL DE GOBIERNO</t>
  </si>
  <si>
    <t>PRESTAR EL SERVICIO PERMANENTE DE COMUNICACIONES PARA LA EJECUCIÓN DELOS PLANES DE MEDIOS EN LA SECRETARÍA DISTRITAL DE GOBIERNO, DESDE ELPROCESO CREATIVO, DE PLANEACIÓN, EJECUCIÓN, INTERMEDIACIÓN Y DIVULGACIÓNDE LA INFORMACIÓN, COMUNICACIONES DE LOS TEMAS MISIONALES DE LA ENTIDADEN MEDIOS DE COMUNICACIÓN DE CARÁCTER MASIVO, ALTERNATIVO, COMUNITARIO YDIGITAL</t>
  </si>
  <si>
    <t>Prestar servicios profesionales especializados en la Subsecretaría deGestión Local para el acompañamiento jurídico requeridos en laimplementación de los planes, programas y proyectos que lidera ladependencia</t>
  </si>
  <si>
    <t>PRESTAR LOS SERVICIOS PROFESIONALES ESPECIALIZADOS EN LA DIRECCIÓN PARALA GESTIÓN ADMINISTRATIVA ESPECIAL DE POLICÍA&lt;(&gt;,&lt;)&gt;PARA APOYAR LA SUSTANCIACIÓN Y EL TRÁMITE DE LOS RECURSOS INTERPUESTOSCONTRA LAS DECISIONES DE LOS INSPECTORES DEPOLICÍA, CORREGIDORES Y ALCALDES LOCALES, APOYAR LA RECOPILACIÓN,REGISTRO Y/O CONSOLIDACIÓN DE INFORMACIÓN, DATOS E INFORMES REQUERIDOSPARA EL ANÁLISIS DE LAS LÍNEAS DECISIONALES Y LOS LINEAMIENTOS INTERNOSPARA LA TOMA DEDECISIONES</t>
  </si>
  <si>
    <t>PRESTAR LOS SERVICIOS PROFESIONALES PARA APOYAR EL CUMPLIMIENTO DE LASMETAS Y ACTIVIDADES ADMINISTRATIVAS A CARGO DE LA DIRECCIÓN PARA LAGESTIÓN POLICIVA</t>
  </si>
  <si>
    <t>Prestar los servicios profesionales a la Dirección para la GestiónPoliciva, para brindar soporte técnico, mantenimiento y realizar laadministración de los sistemas de información, bases de datos yrepositorios de la DGP</t>
  </si>
  <si>
    <t>Prestar los servicios profesionales a la Dirección para la GestiónPoliciva, apoyando la producción de piezas sonoras de las actividades enel marco de la estrategia juntos confiamos más, las campañas encaminadasa la prevención de comportamientos contrarios a la convivencia y lasrelacionadas con el cumplimiento de las metas de la dirección</t>
  </si>
  <si>
    <t>Prestar los servicios profesionales a la Dirección para la GestiónPoliciva, en el acompañamiento, desarrollo e implementación de lasactividades en el marco de la estrategia juntos confiamos más, lascampañas encaminadas a la prevención de comportamientos contrarios a laconvivencia y las relacionadas con el cumplimiento de las metas de ladirección</t>
  </si>
  <si>
    <t>PRESTAR LOS SERVICIOS PROFESIONALES EN EL ACOMPAÑAMIENTO, DESARROLLO EIMPLEMENTACIÓN DE LA PREPRODUCCIÓN&lt;(&gt;,&lt;)&gt; PRODUCCIÓN Y POSPRODUCCIÓN ENEL COMPONENTE LOGÍSTICO Y SONORO, DE LOS EVENTOS Y ACTIVIDADES QUEACOMPAÑE LA DIRECCIÓN</t>
  </si>
  <si>
    <t>Prestar los servicios profesionales para el desarrollo y seguimiento delos trámites y servicios a cargo de la Dirección para la GestiónPoliciva, así como enel acompañamiento de las actividades de inspección, vigilancia y controlen materia de reactivación económica y espacio público que efectúan lasautoridades de policía a cargo de la Secretaria Distrital de Gobierno,en especial en las localidades de Santa Fe y San Cristóbal</t>
  </si>
  <si>
    <t>Prestar los servicios profesionales para apoyar a la Dirección para laGestión Policiva en las actividades relacionadas con las instancias decoordinación&lt;(&gt;,&lt;)&gt; la sustanciación del proceso sancionatorio dedelegados y demás labores administrativas jurídicas y administrativas dela Dirección.</t>
  </si>
  <si>
    <t>Prestar los servicios profesionales para brindar apoyo en las gestionesjurídicas y administrativas a cargo de la Dirección para la GestiónPoliciva, en especial las referidas con las competencias de la Direccióny relacionadas con las localidades de Suba, Usaquén, Los Martires,Antonio Nariño, Puente Aranda, Rafael Uribe Uribe, Ciudad Bolivar , SanCristobal, Chapinero.</t>
  </si>
  <si>
    <t>Prestar los servicios profesionales para brindar apoyo en las gestionesjurídicas y administrativas a cargo de la Dirección para la GestiónPoliciva, en especial las referidas con las competencias de la Direccióny relacionadas con las localidades de Santa Fe, Usme, Tunjuelito, Bosa,Kennedy, Fobtibón&lt;(&gt;,&lt;)&gt; Engativa, Barrios Unidos, Teusaquillo,Candelaria.</t>
  </si>
  <si>
    <t>Prestar los servicios profesionales para apoyar las actividadesrelacionadas con la gestión y los asuntos jurídicos y administrativos dela Dirección para la Gestión Policiva.</t>
  </si>
  <si>
    <t>PRESTAR LOS SERVICIOS PROFESIONALES EN LA DIRECCIÓN PARA LA GESTIÓNPOLICIVA, EN LOS PROCESOS DE RECUPERACIÓN DEL ESPACIO PÚBLICO ASOCIADOSA LA PROTECCIÓN DE LA ESTRUCTURA ECOLÓGICA PRINCIPAL, PARA ELFORTALECIMIENTO DE LA GESTIÓN DE LAS AUTORIDADES DE POLICÍA A CARGO DELA SECRETARÍA DISTRITAL DE GOBIERNO.</t>
  </si>
  <si>
    <t>PRESTAR LOS SERVICIOS PROFESIONALES DE CARÁCTER JURÍDICO A LA DIRECCIÓNPARA LA GESTIÓN POLICIVA DE LA SECRETARÍA DISTRITAL DE GOBIERNO, EN LAARTICULACIÓN DE LAS ACCIONES ENMARCADAS EN EL PLAN ESTRATÉGICO DEDESCONGESTIÓN DE LAS ACTUACIONES ADMINISTRATIVAS DE LAS ALCALDÍASLOCALES.</t>
  </si>
  <si>
    <t>Prestar los servicios profesionales a la Dirección para la GestiónPoliciva en el acompañamiento de actividades de inspección, vigilancia ycontrol IVC&lt;(&gt;,&lt;)&gt; referentes a las actividades económicas que efectúanlas autoridades de policía a cargo de la Secretaría Distrital deGobierno, en especial en el componente de Metrología Legal</t>
  </si>
  <si>
    <t>Prestar los servicios profesionales a la Dirección para la GestiónPoliciva en el acompañamiento de actividades de inspección, vigilancia ycontrol IVC, referentes a las actividades económicas que efectúan lasautoridades de policía a cargo de la Secretaría Distrital de Gobierno</t>
  </si>
  <si>
    <t>Prestar los servicios profesionales en la dirección para la gestiónpoliciva, mediante el apoyo a las acciones de inspección, vigilancia ycontrol a la minería&lt;(&gt;,&lt;)&gt; así como a aquellas actividades que generenafectaciones al componente ambiental, desarrolladas por las alcaldíaslocales y/o las inspecciones de policía de la secretaría distrital degobierno.</t>
  </si>
  <si>
    <t>Prestar los servicios profesionales a la Dirección para la GestiónPoliciva, en el desarrollo y seguimiento de los trámites y servicios acargo de esta, así como acompañando actividades de inspección vigilanciay control en materia de espacio público, reactivación económica queefectúan las Alcaldías Locales y/o las autoridades de policía a cargo dela Secretaria Distrital de Gobierno.</t>
  </si>
  <si>
    <t>Prestar los servicios profesionales para brindar soporte jurídico en lasacciones de Inspección, Vigilancia y control a establecimientos decomercio, así como en aquellas actividades que guarden relación contemas ambientales y de protección y bienestar animal y acompañar elproceso de comparendo ambiental</t>
  </si>
  <si>
    <t>PRESTAR LOS SERVICIOS PROFESIONALES PARA APOYAR A LA DIRECCIÓN PARA LAGESTIÓN POLICIVA EN LA VERIFICACIÓN&lt;(&gt;,&lt;)&gt;RETROALIMENTACIÓN, ACTUALIZACIÓN, SOPORTE Y CAPACITACIÓN DE LOSAPLICATIVOS Y SISTEMAS DE INFORMACIÓN EN EL MARCO DEL PROCESO DEDESCONGESTIÓN DE ACTUACIONES DE POLICÍA DEL FACTOR LOCAL Y DISTRITAL.</t>
  </si>
  <si>
    <t>Prestar los servicios profesionales para realizar la administración,soporte, mantenimiento, consolidación, respuesta, y análisis de losprocesos en el sistema Arco, Orfeo, así como de la información que seencuentra en los repositorios de la Dirección para la Gestión Policiva ysoportar el proceso de seguimiento y monitoreo de las estrategias dedescongestión asignadas a la DGP.</t>
  </si>
  <si>
    <t>Prestar los servicios profesionales a la Dirección para la GestiónPoliciva en el acompañamiento de actividades de inspección, vigilancia ycontrol IVC&lt;(&gt;,&lt;)&gt; referentes a las actividades económicas que efectúanlas autoridades de policía a cargo de la Secretaría Distrital deGobierno.</t>
  </si>
  <si>
    <t>PRESTAR LOS SERVICIOS PROFESIONALES A LA DIRECCIÓN PARA LA GESTIÓNPOLICIVA PARA ADELANTAR LAS ACCIONES RELACIONADAS CON EL SISTREMAINTEGRADO DE GESTIÓN "MATIZ" Y EL MODELO INTEGRADO DE PLANEACIÓN YGESTIÓN</t>
  </si>
  <si>
    <t>Prestar los servicios profesionales a la Dirección para la GestiónPoliciva, para brindar soporte técnico, mantenimiento y realizar laadministración de los sistemas de información, bases de datos yrepositorios de la DGP.</t>
  </si>
  <si>
    <t>PRESTAR LOS SERVICIOS PROFESIONALES PARA APOYAR A LA DIRECCIÓN PARA LAGESTIÓN POLICIVA EN LA VERIFICACIÓN&lt;(&gt;,&lt;)&gt; RETROALIMENTACIÓN,ACTUALIZACIÓN, SOPORTE Y CAPACITACIÓN DE LOS APLICATIVOS Y SISTEMAS DEINFORMACIÓN EN EL MARCO DEL PROCESO DE DESCONGESTIÓN DE ACTUACIONES DEPOLICÍA DEL FACTOR LOCAL Y DISTRITAL.</t>
  </si>
  <si>
    <t>Prestar los servicios profesionales a la Dirección para la GestiónPoliciva en el acompañamiento de actividades de inspección, vigilancia ycontrol IVC&lt;(&gt;,&lt;)&gt; referentes a las actividades económicas que efectúanlas autoridades de policía a cargo de la Secretaría Distrital deGobierno, en especial en el componente de bicicletas</t>
  </si>
  <si>
    <t>PRESTAR LOS SERVICIOS PROFESIONALES A LA DIRECCIÓN PARA LA GESTIÓNPOLICIVA, EN EL DESARROLLO Y SEGUIMIENTO DE LOS TRÁMITES Y SERVICIOS ACARGO DE ESTA, ASÍ COMO ACOMPAÑANDO ACTIVIDADES DE INSPECCIÓN VIGILANCIAY CONTROL EN MATERIA DE ESPACIO PÚBLICO, REACTIVACIÓN ECONÓMICA QUEEFECTÚAN LAS ALCALDÍAS LOCALES Y/O LAS AUTORIDADES DE POLICÍA A CARGO DELA SECRETARIA DISTRITAL DE GOBIERNO</t>
  </si>
  <si>
    <t>Prestar los servicios profesionales a la dirección para la gestiónpoliciva de la Secretaría Distrital de Gobierno, apoyando el planestratégico dedescongestión a partir de la capacitación y soporte técnico en sitio alos usuarios del aplicativo institucional si actua en las alcaldíaslocales en lo que respecta con actuaciones administrativas</t>
  </si>
  <si>
    <t>PRESTAR SERVICIOS PARA APOYAR JURÍDICAMENTE A LA SECRETARÍA DISTRITAL DEGOBIERNO EN LA GESTIÓN REQUERIDA PARA LAEJECUCIÓN DE ACCIONES RELACIONADAS CON EL CUMPLIMIENTO DE LANORMATIVIDAD EXIGIBLE, ESPECIALMENTE EN MATERIAPOLICIVA PARA EL DESARROLLO DE ACTIVIDADES ECONÓMICAS DE HABILIDAD YDESTREZA, LA AUTORIZACIÓN, SEGUIMIENTO Y CIERREDE LOS CONCURSOS, ASÍ COMO EL REGISTRO DE LOS PARQUES DE DIVERSIONES,ATRACCIONES MECÁNICAS Y CENTROS YDISPOSITIVOS DE ENTRETENIMIENTO EN BOGOTÁ, D.C.</t>
  </si>
  <si>
    <t>Prestar los servicios profesionales para la organización del archivo ylos procedimientos de gestión documental.</t>
  </si>
  <si>
    <t>Prestar los servicios profesionales apoyando los procesos asignados a laDirección relacionados con las autoridades de policía a cargo de laSecretaría Distrital de Gobierno</t>
  </si>
  <si>
    <t>Prestar los servicios profesionales a la dirección para la gestiónpoliciva con la finalidad de formular e implementar estrategiasartísticas en el marco de laestrategia juntos confiamos más que permita la prevención decomportamientos contrarios a la convivencia. desde el enfoque pedagógico</t>
  </si>
  <si>
    <t>Prestar los servicios profesionales a la Dirección para la GestiónPoliciva de la Secretaria Distrital de Gobierno, brindando apoyointegral a la ejecución de las estrategias y actividades enmarcadas enel plan estratégico de descongestión, igualmente realizar el seguimientoy control en la aplicación de los mecanismos de terminación anticipadaestablecidos en el decreto distrital 042 de 2022, por parte de lasalcaldías locales.</t>
  </si>
  <si>
    <t>Prestar los servicios profesionales a la dirección para la gestiónpoliciva, acompañando el programa especial de descongestión, en el marcode laimplementación de la ley 2116, de las actuaciones administrativas de lasalcaldías locales y las temáticas de urbanismo que sean competencia deladirección</t>
  </si>
  <si>
    <t>PRESTAR LOS SERVICIOS PROFESIONALES PARA EL DESARROLLO Y SEGUIMIENTO DELOS TRÁMITES Y SERVICIOS A CARGO DE LA DIRECCIÓN PARA LA GESTIÓNPOLICIVA, ASÍ COMO EN EL ACOMPAÑAMIENTO DE LAS ACTIVIDADES DEINSPECCIÓN, VIGILANCIA Y CONTROL EN MATERIA DE REACTIVACIÓN ECONÓMICA YESPACIO PÚBLICO QUE EFECTÚAN LAS AUTORIDADES DE POLICÍA A CARGO DELA SECRETARIA DISTRITAL DE GOBIERNO, EN ESPECIAL EN LAS LOCALIDADES DECHAPINERO, BOSA Y LOS MÁRTIRES</t>
  </si>
  <si>
    <t>PRESTAR LOS SERVICIOS PROFESIONALES A LA DIRECCIÓN PARA LA GESTIÓNPOLICIVA EN EL ACOMPAÑAMIENTO DE ACTIVIDADES DEINSPECCIÓN, VIGILANCIA Y CONTROL IVC, REFERENTES A LAS ACTIVIDADESECONÓMICAS QUE EFECTÚAN LAS AUTORIDADES DE POLICÍA A CARGO DE LASECRETARÍA DISTRITAL DE GOBIERNO, EN ESPECIAL EL COMPONENTE DEMETROLOGÍA LEGAL Y DIALOGO SOCIAL</t>
  </si>
  <si>
    <t>PRESTAR LOS SERVICIOS PROFESIONALES A LA DIRECCIÓN PARA LA GESTIÓNPOLICIVA EN EL MARCO DE LA REACTIVACION ECONOMICAEN EL ACOMPAÑAMIENTO DE ACTIVIDADES DE INSPECCIÓN, VIGILANCIA Y CONTROLIVC, REFERENTEAS A LAS ACTIVIDADES ECONOMICASQUE EFECTÚAN LAS AUTORIDADES DE POLICÍA A CARGO DE LA SECRETARÍADISTRITAL DE GOBIERNO EN ESPECIAL ENESTABLECIMIENTOS DE COMERCIO.</t>
  </si>
  <si>
    <t>PRESTAR SERVICIOS PARA APOYAR PROFESIONALMENTE A LA SECRETARÍA DISTRITALDE GOBIERNO EN LA GESTIÓN POLICIVA DE ACCIONES VINCULADAS CON ELCUMPLIMIENTO DE CONDICIONES ESPECIALES PARA LA OPERACIÓN, EL EJERCICIODE LAS SUPERVISIONES Y CONTROL DE LAS ACTIVIDADES DE LOS SECTORES DEJUEGOS DE SUERTE Y AZAR, HABILIDAD Y DESTREZA, ASÍ COMO EL DE PARQUES DEDIVERSIONES, ATRACCIONES MECÁNICAS Y CENTROS Y DISPOSITIVOS DEENTRETENIMIENTO EN BOGOTÁ, D.C</t>
  </si>
  <si>
    <t>PRESTAR LOS SERVICIOS PROFESIONALES A LA DIRECCIÓN PARA LA GESTIÓNPOLICIVA EN EL SEGUIMIENTO Y VERIFICACIÓN DEL CUMPLIMIENTO DE LASACCIONES TENDIENTES AL ACATAMIENTO DE SENTENCIAS JUDICIALES Y/OSANCIONES ADMINISTRATIVAS IMPUESTAS POR LA SECRETARÍA DISTRITAL DEGOBIERNO Y/O LAS ALCALDÍAS LOCALES RELACIONADAS CON LOS CERROSORIENTALES YEL RÍO BOGOTÁ.</t>
  </si>
  <si>
    <t>PRESTAR LOS SERVICIOS PROFESIONALES A LA DIRECCIÓN PARA LA GESTIÓNPOLICIVA, ACOMPAÑANDO EL PROGRAMA ESPECIAL DE DESCONGESTIÓN, EN EL MARCODE LA IMPLEMENTACIÓN DE LA LEY 2116, DE LAS ACTUACIONES ADMINISTRATIVASDE LAS ALCALDÍAS LOCALES Y LAS TEMATICAS DE URBANISMO QUE SEANCOMPETENCIA DE LA DIRECCIÓN</t>
  </si>
  <si>
    <t>PRESTAR LOS SERVICIOS PROFESIONALES A LA DIRECCIÓN PARA LA GESTIÓNPOLICIVA EN EL ACOMPAÑAMIENTO DE ACTIVIDADES DE INSPECCIÓN, VIGILANCIA YCONTROL IVC, REFERENTES A LAS ACTIVIDADES ECONÓMICAS QUE EFECTÚAN LASAUTORIDADES DE POLICÍA A CARGO DE LA SECRETARÍA DISTRITAL DE GOBIERNO,EN ESPECIAL EN EL COMPONENTE DE BICICLETAS</t>
  </si>
  <si>
    <t>PRESTAR LOS SERVICIOS PROFESIONALES PARA ACOMPAÑAR A LA DIRECCIÓN PARALA GESTIÓN POLICIVA EN EL DIAGNOSTICO YDESARROLLO DE LAS ACTIVIDADES QUE EN MATERIA DE GESTIÓN DOCUMENTAL SEDEBAN ADELANTAR DE ACUERDO A LOSLINEAMIENTOS INSTITUCIONALES Y NORMAS APLICABLES.</t>
  </si>
  <si>
    <t>PRESTAR LOS SERVICIOS PROFESIONALES PARA APOYAR A LA DIRECCIÓN PARA LAGESTIÓN POLICIVA EN LA VERIFICACIÓN&lt;(&gt;,&lt;)&gt;RETROALIMENTACIÓN, ACTUALIZACIÓN, SOPORTE Y CAPACITACIÓN DE LOSAPLICATIVOS Y SISTEMAS DE INFORMACIÓN EN EL MARCO DEL PROCESO DEDESCONGESTIÓN DE ACTUACIONES DE POLICÍA DEL FACTOR LOCAL Y DISTRITAL</t>
  </si>
  <si>
    <t>Prestar los servicios profesionales a la dirección para la gestiónpoliciva de la secretaría distrital de gobierno, para efectuaracompañamiento a las acciones enmarcadas en el plan estratégico dedescongestión de las actuaciones administrativas, al igual que apoyar elseguimiento a la aplicación de losmecanismos de terminación anticipada establecidos en el decretodistrital 042 de 2022, por parte de las alcaldías locales.</t>
  </si>
  <si>
    <t>PRESTAR LOS SERVICIOS PROFESIONALES A LA DIRECCIÓN PARA LA GESTIÓNPOLICIVA EN EL ACOMPAÑAMIENTO DE ACTIVIDADES DE INSPECCIÓN, VIGILANCIA YCONTROL IVC, REFERENTES A LAS ACTIVIDADES ECONÓMICAS QUE EFECTÚAN LASAUTORIDADES DE POLICÍA A CARGO DE LA SECRETARÍA DISTRITAL DE GOBIERNO,EN ESPECIAL EN EL COMPONENTE DE HOTELES Y MOTELES</t>
  </si>
  <si>
    <t>Prestar los servicios profesionales como abogado para apoyar y acompañara la Dirección para la Gestión Policiva en el seguimiento y cumplimientode lasacciones populares impuestas a la Secretaría Distrital de Gobierno y lasAlcaldías Locales en las temáticas específicas de los Cerros Orientalesy el RíoBogotá.</t>
  </si>
  <si>
    <t>Prestar los servicios profesionales especializados a la dirección parala gestión policiva en el marco de la reactivación económica en elacompañamiento&lt;(&gt;,&lt;)&gt; seguimiento y articulación de las actividades deinspección vigilancia y control que efectúan las alcaldías locales y/olas autoridades de policía a cargo de la secretaria distrital degobierno.</t>
  </si>
  <si>
    <t>PRESTAR LOS SERVICIOS PROFESIONALES A LA DIRECCIÓN PARA LA GESTIÓNPOLICIVA CON LA FINALIDAD DE FORMULAR EIMPLEMENTAR ESTRATEGIAS ARTÍSTICAS EN EL MARCO DE LA ESTRATEGIA JUNTOSCONFIAMOS MÁS, LAS ESTRATEGIAS TENDIENTES A DISMINUIR LOSCOMPARTAMIENTOS CONTRARIOS A LA CONVIVENCIA Y DE CULTURA CIUDADANA.</t>
  </si>
  <si>
    <t>PRESTAR LOS SERVICIOS PROFESIONALES A LA DIRECCIÓN PARA LA GESTIÓNPOLICIVA, APOYANDO EL REGISTRO Y LA PRODUCCIÓN AUDIVISUAL DE LASACTIVIDADES QUE SE IMPLEMENTEN TENDIENTES A DISMINUIR LA CONGESTIÓN ENLA JUSTICIA POLICIVA Y LA PREVENCIÓN DE COMPORTAMIENTOS CONTRARIOS A LACONVIVENCIA EN ARTICULACIÓN CON LA OFICINA ASESORA DE COMUNICACIONES.</t>
  </si>
  <si>
    <t>PRESTAR LOS SERVICIOS PROFESIONALES PARA APOYAR LAS ESTRATEGIAS DECOMUNICACIÓN DE LA DIRECCIÓN PARA LA GESTIÓN POLICIVA, EN ESPECIAL LASRELACIONADAS CON LA ESTRATEGIA DE PREVENCION DE COMPORTAMIENTOSCONTRARIOS A LA CONVIVENCIA Y DE CULTURA CIUDADANA</t>
  </si>
  <si>
    <t>Prestar los servicios profesionales a la Dirección para la GestiónPoliciva y la Secretaría Distrital de Gobierno para el fortalecimiento eimplementación de las estrategias tendientes al acatamiento desentencias judiciales o sanciones administrativas impuestas a laSecretaría Distrital de Gobierno en lo referente a los Cerros Orientalesy el Río Bogotá.</t>
  </si>
  <si>
    <t>PRESTAR LOS SERVICIOS PROFESIONALES A LA DIRECCIÓN PARA LA GESTIÓNPOLICIVA EN EL ACOMPAÑAMIENTO Y SEGUIMIENTO A LAS ACTIVIDADES DESOCIALIZACIÓN Y PLANEACIÓN DEL PLAN ESTRATÉGICO DE INSPECCIÓN VIGILANCIAY CONTROL, A LAS ACTIVIDADESDEL SISTEMA ÚNICO DE GESTIÓN DE AGLOMERACIONES Y A LAS INSTANCIAS DECORDINACIÓN Y ARTICULACIÓN DE LAS QUE HAGA PARTE LA DIRECCIÓN PARA LAGESTIÓN POLICIVA</t>
  </si>
  <si>
    <t>PRESTAR LOS SERVICIOS PROFESIONALES EN EL APOYO A LAS ACTIVIDADES DEINSPECCIÓN, VIGILANCIA Y CONTROL QUE REALIZAN LAS ALCALDÍAS LOCALES Y/OLAS INSPECCIONES DE POLICÍA A CARGO DE LA SECRETARÍA DISTRITAL DEGOBIERNO.</t>
  </si>
  <si>
    <t>Prestar los servicios profesionales a la Dirección para la GestiónPoliciva, para la articulación y organización de las actividades deplaneación y seguimiento a los procesos desarrollados por la Direcciónque permitan el cumplimiento de las metas definidas en los diferentesinstrumentos de planeación.</t>
  </si>
  <si>
    <t>Prestar los servicios profesionales a la dirección para la gestiónpoliciva de la secretaría distrital de gobierno, para efectuaracompañamiento y seguimiento a las acciones que se enmarquen lasactuaciones administrativas relacionadas con la implementación deldecreto 555 de 2021 y su reglamentación a cargo de la SDG</t>
  </si>
  <si>
    <t>Prestar los servicios profesionales en la Dirección para la GestiónPoliciva, mediante el apoyo a las acciones de Inspección, Vigilancia yControl a aquellasactividades que generen afectaciones al componente ambiental,desarrolladas por las Alcaldías Locales y/o las Inspecciones de Policíaa cargo de laSecretaría Distrital de Gobierno</t>
  </si>
  <si>
    <t>Prestar los servicios profesionales de carácter jurídico para acompañarlas gestiones contractuales y administrativas a cargo de la Direcciónpara la Gestión Policiva</t>
  </si>
  <si>
    <t>Prestar los servicios profesionales brindando soporte técnico a laDirección para la Gestión Policiva, frente al cumplimiento de lasSentencias Judiciales impuestas a la Secretaría Distrital de Gobierno enlas temáticas Cerros Orientales y Río Bogotá.</t>
  </si>
  <si>
    <t>PRESTAR LOS SERVICIOS PROFESIONALES A LA DIRECCIÓN PARA LA GESTIÓNPOLICIVA EN EL MARCO DE LA REACTIVACION ECONOMICA EN EL ACOMPAÑAMIENTODE ACTIVIDADES DE INSPECCIÓN, VIGILANCIA Y CONTROL IVC, REFERENTES A LASACTIVIDADES ECONOMICAS QUE EFECTÚAN LAS AUTORIDADES DE POLICÍA A CARGODE LA SECRETARÍA DISTRITAL DE GOBIERNO EN ESPECIAL PARQUEADEROS.</t>
  </si>
  <si>
    <t>Prestar los servicios profesionales en la Dirección para la GestiónPoliciva, mediante el apoyo a las acciones de Inspección, Vigilancia yControl a aquellas actividades que generen afectaciones al componenteambiental, desarrolladas por las Alcaldías Locales y/o las Inspeccionesde Policía a cargo de la Secretaría Distrital de Gobierno.</t>
  </si>
  <si>
    <t>REALIZAR LA ADICIÓN Y PRORROGA DEL CONTRATO No. 456 DE 2023 SUSCRITO PORLA SECRETARÍA DISTRITAL DE GOBIERNO Y EMILCEMARIA CARDENAS SOLANO</t>
  </si>
  <si>
    <t>REALIZAR LA ADICIÓN Y PRORROGA DEL CONTRATO No. 455 DE 2023 SUSCRITO PORLA SECRETARIA DISTRITAL DE GOBIERNO Y WILSON KILIAN PATIÑO HERNANDEZ</t>
  </si>
  <si>
    <t>REALIZAR LA ADICIÓN Y PRORROGA DEL CONTRATO No. 517 DE 2023 SUSCRITO PORLA SECRETARIA DISTRITAL DE GOBIERNO Y SANDRAMILENA DURAN NIETO</t>
  </si>
  <si>
    <t>REALIZAR LA ADICIÓN Y PRORROGA DEL CONTRATO No. 458 DE 2023 SUSCRITO PORLA SECRETARIA DISTRITAL DE GOBIERNO Y DIANA PAOLA CARDONA ORTEGON CEDIDOA MARCO LEONARDO PÉREZ PABLOS</t>
  </si>
  <si>
    <t>REALIZAR LA ADICION Y PRORROGA Y OTRO SI DEL CONTRATO 123 DE 2023SUSCRITO ENTRE SECRETARIA DISTRITAL DE GOBIERNO Y JUAN CARLOS RODRIGUEZGUZMAN.</t>
  </si>
  <si>
    <t>REALIZAR LA ADICIÓN, PRORROGA Y OTRO SÍ DEL CONTRATO No. 197 DE 2023SUSCRITO POR LA SECRETARÍA DISTRITAL DE GOBIERNO YJAVIER ALFONSO OROZCO FERNANDEZ cedido a WILLIAM ALEXANDER GOMEZ MUÑOZ</t>
  </si>
  <si>
    <t>REALIZAR LA ADICIÓN Y PRORROGA DEL CONTRATO No. 156 DE 2023 SUSCRITO PORLA SECRETARIA DISTRITAL DE GOBIERNO Y CLAUDIAMARCELA RODRIGUEZ CARRILLO</t>
  </si>
  <si>
    <t>Prestar servicios profesionales a la subsecretaría de gestión local parabrindar acompañamiento requerido en la implementación de los planes,programas y proyectos que lidera la dependencia</t>
  </si>
  <si>
    <t>REALIZAR LA ADICIÓN Y PRORROGA DEL CONTRATO 867 DE 2023 SUSCRITO ENTRELA SECRETARIA DISTRITAL DE GOBIERNO Y MAURICIOHERNANDEZ CACERES</t>
  </si>
  <si>
    <t>REALIZAR LA ADICIÓN, PRORROGA Y OTRO SÍ DEL CONTRATO No. 982 DE 2023SUSCRITO POR LA SECRETARIA DISTRITAL DE GOBIERNO YMARIA CAMILA ROJAS PATERNINA</t>
  </si>
  <si>
    <t>REALIZAR LA ADICIÓN, PRORROGA Y OTRO SÍ DEL CONTRATO No. 809 DE 2023SUSCRITO POR LA SECRETARIA DISTRITAL DE GOBIERNO YPAULA LORENA MORALES OCHOA</t>
  </si>
  <si>
    <t>REALIZAR LA ADICIÓN, PRORROGA Y OTRO SÍ DEL CONTRATO No. 973 DE 2023SUSCRITO POR LA SECRETARIA DISTRITAL DE GOBIERNO YMELISSA PEDROZA BUITRAGO</t>
  </si>
  <si>
    <t>Prestar servicios Profesionales en la Subsecretaría de Gestión Localpara las acciones administrativas contractuales que requieran</t>
  </si>
  <si>
    <t>REALIZAR LA ADICIÓN, PRORROGA Y OTRO SÍ DEL CONTRATO No. 978 DE 2023SUSCRITO POR LA SECRETARIA DISTRITAL DE GOBIERNO YCARLOS IVAN RIVERA TRUJILLO</t>
  </si>
  <si>
    <t>REALIZAR LA ADICIÓN Y PRORROGA DEL CONTRATO 875 DE 2023 SUSCRITO ENTRELA SECRETARIA DISTRITAL DE GOBIERNO Y JAIMEALEJANDRO CARDENAS SENA</t>
  </si>
  <si>
    <t>REALIZAR LA ADICION, PRORROGA Y OTRO SI DEL CONTRATO 916 DE 2023SUSCRITO ENTRE SECRETARIA DISTRITAL DE GOBIERNO Y LINAMARIA ORDOÑEZ FAJARDO</t>
  </si>
  <si>
    <t>REALIZAR LA ADICIÓN, PRORROGA Y OTRO SI DEL CONTRATO 541 DE 2023SUSCRITO ENTRE LA SECRETARIA DISTRITAL DE GOBIERNO YMICHAEL BRAYAN PINILLA COY</t>
  </si>
  <si>
    <t>REALIZAR LA ADICION, PRORROGA Y OTRO SI DEL CONTRATO 936 DE 2023SUSCRITO ENTRE SECRETARIA DISTRITAL DE GOBIERNO YJONATHAN SUAREZ DURANGO</t>
  </si>
  <si>
    <t>REALIZAR LA ADICIÓN, PRORROGA Y OTRO SÍ DEL CONTRATO No. 789 DE 2023SUSCRITO POR LA SECRETARIA DISTRITAL DE GOBIERNO YCARLOS ALFONSO PARRA MALAVER</t>
  </si>
  <si>
    <t>REALIZAR LA ADICIÓN Y PRORROGA DEL CONTRATO 441 DE 2023 SUSCRITOENTRE LA SECRETARIA DISTRITAL DE GOBIERNO Y JOHANNA IVONNE MANJARRESRODRIGUEZ</t>
  </si>
  <si>
    <t>Prestar los servicios profesionales a la Secretaría Distrital deGobierno en el desarrollo técnico y metodológico para el proceso deejecución y seguimiento de los proyectos de inversión en el marco delfortalecimiento del modelo de gestión policiva y alcaldías locales</t>
  </si>
  <si>
    <t>REALIZAR LA ADICION Y PRORROGA Y OTRO SI DEL CONTRATO 847 DE 2023SUSCRITO ENTRE SECRETARIA DISTRITAL DE GOBIERNO YGISELLE CONSUELO CAMARGO RONCANCIO.</t>
  </si>
  <si>
    <t>PRESTAR SERVICIOS PROFESIONALES ESPECIALIZADOS PARA REALIZAR ELACOMPAÑAMIENTO EN LA FORMULACIÓN, PLANEACIÓN YEJECUCIÓN DE LAS METAS DEL PLAN DISTRITAL DE DESARROLLO DE LOS PROYECTOSDE INVERSIÓN QUE LIDERA LA SUBSECRETARÍA DEGESTIÓN LOCAL EN EL MARCO DEL MODELO DE GESTIÓN POLICIVA.</t>
  </si>
  <si>
    <t>Prestar servicios profesionales especializados para el fortalecimientode la gestión jurídica y contractual de la secretaría distrital degobierno en el marcodel modelo de gestión y de los procesos misionales de la entidad.</t>
  </si>
  <si>
    <t>REALIZAR LA ADICION, PRORROGA Y OTRO SI DEL CONTRATO 774 DE 2023SUSCRITO ENTRE SECRETARIA DISTRITAL DE GOBIERNO YGLORIA STELLA PAEZ MURCIA</t>
  </si>
  <si>
    <t>REALIZAR LA ADICIÓN Y PRORROGA DEL CONTRATO 866 DE 2023 SUSCRITOENTRE LA SECRETARIA DISTRITAL DE GOBIERNO Y JONATHAN WILMER LANDINEZROJAS</t>
  </si>
  <si>
    <t>REALIZAR LA ADICIÓN, PRORROGA Y OTRO SI DEL CONTRATO 869 DE 2023SUSCRITO ENTRE LA SECRETARIA DISTRITAL DE GOBIERNO YMARY LUZ RODRIGUEZ CALDERON</t>
  </si>
  <si>
    <t>Prestar servicios profesionales a la Secretaría Distrital de Gobiernopara brindar apoyo en el seguimiento e implementación de políticas,planes, programas y proyectos encaminados al fortalecimiento de lagobernabilidad democrática en el ámbito distrital y local.</t>
  </si>
  <si>
    <t>REALIZAR LA ADICIÓN Y PRORROGA DEL CONTRATO 605 DE 2023 SUSCRITOENTRE LA SECRETARIA DISTRITAL DE GOBIERNO Y ARNOLD ANDRES CHARRY FIERRO</t>
  </si>
  <si>
    <t>Prestar servicios profesionales a la Secretaría Distrital de Gobiernopara apoyar la implementación de políticas públicas, planes y proyectos.</t>
  </si>
  <si>
    <t>REALIZAR LA ADICION Y PRORROGA Y OTRO SI DEL CONTRATO 772 DE 2023SUSCRITO ENTRE SECRETARIA DISTRITAL DE GOBIERNO YDIANA CAROLINA MARTINEZ GONZALEZ.</t>
  </si>
  <si>
    <t>REALIZAR LA ADICION Y PRORROGA DEL CONTRATO 860 DE 2023 SUSCRITO ENTRESECRETARIA DISTRITAL DE GOBIERNO Y ANDREAPATRICIA AGUDELO MONJE</t>
  </si>
  <si>
    <t>REALIZAR LA ADICION Y PRORROGA Y OTRO SI DEL CONTRATO 887 DE 2023SUSCRITO ENTRE SECRETARIA DISTRITAL DE GOBIERNO YCARLOS CAMILO HERNANDEZ BRITO</t>
  </si>
  <si>
    <t>Prestar los servicios profesionales para proyectar, tramitar y hacer elseguimiento de las respuestas a los requerimientos, derechos de peticióny solicitudes de información, de acuerdo con lo establecido en lanormatividad vigente y los instructivos que sobre esta materia tengaadoptados la Secretaría Distritalde Gobierno</t>
  </si>
  <si>
    <t>REALIZAR LA ADICIÓN, PRORROGA Y OTRO SÍ DEL CONTRATO No. 870 DE 2023SUSCRITO POR LA SECRETARIA DISTRITAL DE GOBIERNO YJENNY PAOLA LAGOS DIAZ CEDIDO A JEIMY ALEJANDRA SOTELO LÓPEZ</t>
  </si>
  <si>
    <t>PRESTAR LOS SERVICIOS PROFESIONALES PARA BRINDAR APOYO JURÍDICO EN LASDIFERENTES ETAPAS DE LOS TRÁMITES DE LOSPROCESOS CONTRACTUALES Y ADMINISTRATIVOS DE LA SECRETARIA DISTRITAL DEGOBIERNO</t>
  </si>
  <si>
    <t>Prestar los servicios profesionales en la Secretaría Distrital deGobierno para adelantar las actividades relacionadas con el SistemaÚnico de Gestión para el registro, evaluación y autorización deactividades de aglomeración de público en el Distrito Capital</t>
  </si>
  <si>
    <t>Prestar servicios profesionales a la Entidad en la ejecución de losprocesos misionales y la gestión administrativa en el marco del modelointegrado de planeación y gestión</t>
  </si>
  <si>
    <t>Prestar servicios Profesional a la Subsecretaria de Gestión Local parael acompañamiento estratégico que lidere la dependencia</t>
  </si>
  <si>
    <t>Prestar servicios Profesionales en la construcción de insumos ylogística para la Subsecretaria de Gestión Local</t>
  </si>
  <si>
    <t>PRESTAR SERVICIOS PROFESIONALES PARA EL DESARROLLO DE ACTIVIDADESADMINISTRATIVAS EN EL MARCO EN EL MODELOINTEGRADO DE PLANEACIÓN Y GESTIÓN DE LA SECRETARIA DISTRITAL DE GOBIERNO</t>
  </si>
  <si>
    <t>PRESTAR SERVICIOS PROFESIONALES PARA EL DESARROLLO DE ACTIVIDADESADMINISTRATIVAS EN EL MARCO DEL MODELO INTEGRADODE PLANEACIÓN Y GESTIÓN DE LA SECRETARIA DISTRITAL DE GOBIERNO</t>
  </si>
  <si>
    <t>Prestar los servicios técnicos a la Dirección para la Gestión Policiva,mediante el apoyo a las actividades de Inspección, Vigilancia y controlaestablecimientos de comercio, así como aquellas tendientes a larecuperación y preservación del espacio público adelantadas por lasAlcaldías Locales.</t>
  </si>
  <si>
    <t>Prestar los servicios técnicos para la organización y trámite de lagestión administrativa, contable y documental propios de la Direcciónpara la Gestión Policiva</t>
  </si>
  <si>
    <t>REALIZAR LA ADICIÓN Y PRORROGA DEL CONTRATO 1590 DE 2022 SUSCRITO ENTRELA SECRETARIA DISTRITAL DE GOBIERNO Y LUZ MIRYAM LOPEZ MORA</t>
  </si>
  <si>
    <t>REALIZAR LA ADICIÓN Y PRORROGA DEL CONTRATO 990 DE 2023 SUSCRITO ENTRELA SECRETARIA DISTRITAL DE GOBIERNO Y JAIBERUSECHE LINARES</t>
  </si>
  <si>
    <t>Prestar servicios de apoyo a la gestión a la secretaría distrital degobierno en la implementación de la estrategia pedagógica para elfortalecimiento de la cultura ciudadana, tendientes a disminuir loscomportamientos contrarios a la convivencia, el escalamiento de losconflictos y la promoción del diálogo social.</t>
  </si>
  <si>
    <t>Prestar servicio de apoyo de forma administrativa y demás realizandosoporte de forma operativa para la dependencia</t>
  </si>
  <si>
    <t>PRESTAR LOS SERVICIOS DE APOYO A LA GESTIÓN EN LA SECRETARÍA DISTRITALDE GOBIERNO CON EL FIN DE DESARROLLARESTRATEGIAS Y ACTIVIDADES PARA EL FORTALECIMIENTO DE CULTURA YCONVIVENCIA CIUDADANA EN EL ESPACIO PÚBLICO</t>
  </si>
  <si>
    <t>Prestar servicios de apoyo a la gestión a la Secretaría Distrital deGobierno en la implementación de la estrategia pedagógica para elfortalecimiento de la cultura ciudadana, tendientes a disminuir loscomportamientos contrarios a la convivencia, el escalamiento de losconflictos y la promoción del diálogo social.</t>
  </si>
  <si>
    <t>Prestar servicios de apoyo a la gestión a la secretaría distrital degobierno en la implementación de la estrategia pedagógica para elfortalecimiento de la cultura ciudadana, tendientes a disminuir loscomportamientos contrarios a la convivencia, el escalamiento de losconflictos y la promoción del diálogo social</t>
  </si>
  <si>
    <t>PRESTAR SERVICIOS DE APOYO A LA GESTIÓN A LA SECRETARIA DISTRITAL DEGOBIERNO PARA EL SEGUIMIENTO, CUMPLIMIENTO YEJECUCIÓN DE LOS PLANES, PROGRAMAS Y PROYECTOS ASOCIADOS A LOS PROYECTOSDE INVERSIÓN EN EL MARCO DEL FORTALECIMIENTO DEL MODELO DE GESTIÓNPOLICIVA Y ALCALDÍAS LOCALES</t>
  </si>
  <si>
    <t>PRESTAR SERVICIOS DE APOYO A LA GESTIÓN A LA SECRETARÍA DISTRITAL DEGOBIERNO EN LA IMPLEMENTACIÓN DE LA ESTRATEGIAPEDAGÓGICA PARA EL FORTALECIMIENTO DE LA CULTURA CIUDADANA, TENDIENTES ADISMINUIR LOS COMPORTAMIENTOS CONTRARIOSA LA CONVIVENCIA, EL ESCALAMIENTO DE LOS CONFLICTOS Y LA PROMOCIÓN DELDIÁLOGO SOCIAL</t>
  </si>
  <si>
    <t>Prestar servicios de apoyo a la gestión a la Secretaría Distrital deGobierno en la implementación de la estrategia pedagógica para elfortalecimiento de la cultura ciudadana, tendientes a disminuir loscomportamientos contrarios a la convivencia, el escalamiento de losconflictos y la promoción del diálogo social</t>
  </si>
  <si>
    <t>REALIZAR LA ADICION Y PRORROGA DEL CONTRATO 1042 DE 2023 SUSCRITO ENTRESECRETARIA DISTRITAL DE GOBIERNO Y LAURADANIELA LOPEZ MORALES</t>
  </si>
  <si>
    <t>PRESTAR SERVICIOS DE APOYO A LA GESTIÓN A LA SECRETARÍA DISTRITAL DEGOBIERNO EN LA IMPLEMENTACIÓN DE LA ESTRATEGIAPEDAGÓGICA PARA EL FORTALECIMIENTO DE LA CULTURA CIUDADANA, TENDIENTES ADISMINUIR LOS COMPORTAMIENTOS CONTRARIOSA LA CONVIVENCIA, EL ESCALAMIENTO DE LOS CONFLICTOS Y LA PROMOCIÓN DELDIÁLOGO SOCIAL.</t>
  </si>
  <si>
    <t>RESTAR SERVICIOS DE APOYO A LA GESTIÓN A LA SECRETARÍA DISTRITAL DEGOBIERNO EN LA IMPLEMENTACIÓN DE LA ESTRATEGIAPEDAGÓGICA PARA EL FORTALECIMIENTO DE LA CULTURA CIUDADANA, TENDIENTES ADISMINUIR LOS COMPORTAMIENTOS CONTRARIOSA LA CONVIVENCIA, EL ESCALAMIENTO DE LOS CONFLICTOS Y LA PROMOCIÓN DELDIÁLOGO SOCIAL</t>
  </si>
  <si>
    <t>Prestar servicios de apoyo a la gestión a la Secretaría Distrital deGobierno para el desarrollo de estrategias y actividades de acuerdo a lacultura ciudadana y la convivencia</t>
  </si>
  <si>
    <t>347</t>
  </si>
  <si>
    <t>415</t>
  </si>
  <si>
    <t>770</t>
  </si>
  <si>
    <t>796</t>
  </si>
  <si>
    <t>2111</t>
  </si>
  <si>
    <t>2571</t>
  </si>
  <si>
    <t>2596</t>
  </si>
  <si>
    <t>2643</t>
  </si>
  <si>
    <t>2673</t>
  </si>
  <si>
    <t>2724</t>
  </si>
  <si>
    <t>2777</t>
  </si>
  <si>
    <t>2782</t>
  </si>
  <si>
    <t>2818</t>
  </si>
  <si>
    <t>2838</t>
  </si>
  <si>
    <t>2842</t>
  </si>
  <si>
    <t>2848</t>
  </si>
  <si>
    <t>2861</t>
  </si>
  <si>
    <t>2884</t>
  </si>
  <si>
    <t>2885</t>
  </si>
  <si>
    <t>1721</t>
  </si>
  <si>
    <t>3048</t>
  </si>
  <si>
    <t>1734</t>
  </si>
  <si>
    <t>3052</t>
  </si>
  <si>
    <t>1759</t>
  </si>
  <si>
    <t>3055</t>
  </si>
  <si>
    <t>3070</t>
  </si>
  <si>
    <t>3077</t>
  </si>
  <si>
    <t>1760</t>
  </si>
  <si>
    <t>3094</t>
  </si>
  <si>
    <t>1811</t>
  </si>
  <si>
    <t>3105</t>
  </si>
  <si>
    <t>3112</t>
  </si>
  <si>
    <t>3113</t>
  </si>
  <si>
    <t>1815</t>
  </si>
  <si>
    <t>3135</t>
  </si>
  <si>
    <t>3145</t>
  </si>
  <si>
    <t>3301</t>
  </si>
  <si>
    <t>1966</t>
  </si>
  <si>
    <t>3377</t>
  </si>
  <si>
    <t>3544</t>
  </si>
  <si>
    <t>3562</t>
  </si>
  <si>
    <t>332</t>
  </si>
  <si>
    <t>412</t>
  </si>
  <si>
    <t>501</t>
  </si>
  <si>
    <t>531</t>
  </si>
  <si>
    <t>592</t>
  </si>
  <si>
    <t>596</t>
  </si>
  <si>
    <t>661</t>
  </si>
  <si>
    <t>677</t>
  </si>
  <si>
    <t>722</t>
  </si>
  <si>
    <t>744</t>
  </si>
  <si>
    <t>729</t>
  </si>
  <si>
    <t>751</t>
  </si>
  <si>
    <t>835</t>
  </si>
  <si>
    <t>850</t>
  </si>
  <si>
    <t>858</t>
  </si>
  <si>
    <t>923</t>
  </si>
  <si>
    <t>1791</t>
  </si>
  <si>
    <t>2608</t>
  </si>
  <si>
    <t>1318</t>
  </si>
  <si>
    <t>2630</t>
  </si>
  <si>
    <t>2632</t>
  </si>
  <si>
    <t>2665</t>
  </si>
  <si>
    <t>2684</t>
  </si>
  <si>
    <t>2690</t>
  </si>
  <si>
    <t>2693</t>
  </si>
  <si>
    <t>2707</t>
  </si>
  <si>
    <t>2714</t>
  </si>
  <si>
    <t>2737</t>
  </si>
  <si>
    <t>2755</t>
  </si>
  <si>
    <t>2757</t>
  </si>
  <si>
    <t>2793</t>
  </si>
  <si>
    <t>2831</t>
  </si>
  <si>
    <t>1619</t>
  </si>
  <si>
    <t>2911</t>
  </si>
  <si>
    <t>2992</t>
  </si>
  <si>
    <t>2995</t>
  </si>
  <si>
    <t>3001</t>
  </si>
  <si>
    <t>1733</t>
  </si>
  <si>
    <t>3033</t>
  </si>
  <si>
    <t>3035</t>
  </si>
  <si>
    <t>1726</t>
  </si>
  <si>
    <t>3037</t>
  </si>
  <si>
    <t>3040</t>
  </si>
  <si>
    <t>3051</t>
  </si>
  <si>
    <t>1762</t>
  </si>
  <si>
    <t>3053</t>
  </si>
  <si>
    <t>3056</t>
  </si>
  <si>
    <t>3057</t>
  </si>
  <si>
    <t>1773</t>
  </si>
  <si>
    <t>3060</t>
  </si>
  <si>
    <t>1765</t>
  </si>
  <si>
    <t>3061</t>
  </si>
  <si>
    <t>3062</t>
  </si>
  <si>
    <t>3065</t>
  </si>
  <si>
    <t>1761</t>
  </si>
  <si>
    <t>3068</t>
  </si>
  <si>
    <t>3069</t>
  </si>
  <si>
    <t>1749</t>
  </si>
  <si>
    <t>3072</t>
  </si>
  <si>
    <t>3073</t>
  </si>
  <si>
    <t>3074</t>
  </si>
  <si>
    <t>1719</t>
  </si>
  <si>
    <t>3076</t>
  </si>
  <si>
    <t>1784</t>
  </si>
  <si>
    <t>3079</t>
  </si>
  <si>
    <t>1785</t>
  </si>
  <si>
    <t>3080</t>
  </si>
  <si>
    <t>3081</t>
  </si>
  <si>
    <t>3082</t>
  </si>
  <si>
    <t>3087</t>
  </si>
  <si>
    <t>1778</t>
  </si>
  <si>
    <t>3088</t>
  </si>
  <si>
    <t>1774</t>
  </si>
  <si>
    <t>3091</t>
  </si>
  <si>
    <t>3093</t>
  </si>
  <si>
    <t>1779</t>
  </si>
  <si>
    <t>3098</t>
  </si>
  <si>
    <t>1795</t>
  </si>
  <si>
    <t>3100</t>
  </si>
  <si>
    <t>3108</t>
  </si>
  <si>
    <t>3109</t>
  </si>
  <si>
    <t>1798</t>
  </si>
  <si>
    <t>3111</t>
  </si>
  <si>
    <t>1803</t>
  </si>
  <si>
    <t>3121</t>
  </si>
  <si>
    <t>1822</t>
  </si>
  <si>
    <t>3122</t>
  </si>
  <si>
    <t>3128</t>
  </si>
  <si>
    <t>3129</t>
  </si>
  <si>
    <t>1809</t>
  </si>
  <si>
    <t>3131</t>
  </si>
  <si>
    <t>3132</t>
  </si>
  <si>
    <t>1833</t>
  </si>
  <si>
    <t>3133</t>
  </si>
  <si>
    <t>1837</t>
  </si>
  <si>
    <t>3137</t>
  </si>
  <si>
    <t>1802</t>
  </si>
  <si>
    <t>3140</t>
  </si>
  <si>
    <t>1829</t>
  </si>
  <si>
    <t>3141</t>
  </si>
  <si>
    <t>3142</t>
  </si>
  <si>
    <t>1839</t>
  </si>
  <si>
    <t>3144</t>
  </si>
  <si>
    <t>3146</t>
  </si>
  <si>
    <t>3148</t>
  </si>
  <si>
    <t>3167</t>
  </si>
  <si>
    <t>3540</t>
  </si>
  <si>
    <t>3552</t>
  </si>
  <si>
    <t>2164</t>
  </si>
  <si>
    <t>3558</t>
  </si>
  <si>
    <t>3560</t>
  </si>
  <si>
    <t>797</t>
  </si>
  <si>
    <t>367</t>
  </si>
  <si>
    <t>462</t>
  </si>
  <si>
    <t>114</t>
  </si>
  <si>
    <t>236</t>
  </si>
  <si>
    <t>265</t>
  </si>
  <si>
    <t>312</t>
  </si>
  <si>
    <t>298</t>
  </si>
  <si>
    <t>578</t>
  </si>
  <si>
    <t>358</t>
  </si>
  <si>
    <t>271</t>
  </si>
  <si>
    <t>246</t>
  </si>
  <si>
    <t>552</t>
  </si>
  <si>
    <t>1057</t>
  </si>
  <si>
    <t>1137</t>
  </si>
  <si>
    <t>362</t>
  </si>
  <si>
    <t>477</t>
  </si>
  <si>
    <t>536</t>
  </si>
  <si>
    <t>590</t>
  </si>
  <si>
    <t>658</t>
  </si>
  <si>
    <t>731</t>
  </si>
  <si>
    <t>738</t>
  </si>
  <si>
    <t>785</t>
  </si>
  <si>
    <t>814</t>
  </si>
  <si>
    <t>673</t>
  </si>
  <si>
    <t>87</t>
  </si>
  <si>
    <t>474</t>
  </si>
  <si>
    <t>496</t>
  </si>
  <si>
    <t>535</t>
  </si>
  <si>
    <t>697</t>
  </si>
  <si>
    <t>97</t>
  </si>
  <si>
    <t>272</t>
  </si>
  <si>
    <t>310</t>
  </si>
  <si>
    <t>547</t>
  </si>
  <si>
    <t>112</t>
  </si>
  <si>
    <t>346</t>
  </si>
  <si>
    <t>397</t>
  </si>
  <si>
    <t>534</t>
  </si>
  <si>
    <t>479</t>
  </si>
  <si>
    <t>504</t>
  </si>
  <si>
    <t>381</t>
  </si>
  <si>
    <t>454</t>
  </si>
  <si>
    <t>523</t>
  </si>
  <si>
    <t>705</t>
  </si>
  <si>
    <t>721</t>
  </si>
  <si>
    <t>115</t>
  </si>
  <si>
    <t>586</t>
  </si>
  <si>
    <t>89</t>
  </si>
  <si>
    <t>643</t>
  </si>
  <si>
    <t>522</t>
  </si>
  <si>
    <t>630</t>
  </si>
  <si>
    <t>JEISSON DANIEL POSADA PEÑA</t>
  </si>
  <si>
    <t>LUIS EDUARDO BARBOSA SANCHEZ</t>
  </si>
  <si>
    <t>ANDRES DAVID PEÑARETE LUGO</t>
  </si>
  <si>
    <t>DUDLEY JOHANNA PALACIOS GARCIA</t>
  </si>
  <si>
    <t>YUMIL JAVIER RINCON ENDEZ</t>
  </si>
  <si>
    <t>EDINSON YESIR RODRIGUEZ ROMERO</t>
  </si>
  <si>
    <t>ANA MARIA HELD SILVA</t>
  </si>
  <si>
    <t>DIANA CAROLINA OROZCO PEREZ</t>
  </si>
  <si>
    <t>DAYANA  SALAZAR ELEJALDE</t>
  </si>
  <si>
    <t>HEIDY NATALIE GARCIA GONZALEZ</t>
  </si>
  <si>
    <t>ESTHEFANY  CHAVERRA MOSQUERA</t>
  </si>
  <si>
    <t>ALEXANDER  SIERRA RODRIGUEZ</t>
  </si>
  <si>
    <t>JAIR EDER PALACIOS PALACIOS</t>
  </si>
  <si>
    <t>CAMILO EDUARDO FELICIANO ARIZA</t>
  </si>
  <si>
    <t>ANDREA TATIANA FONSECA MENDOZA</t>
  </si>
  <si>
    <t>STEVEN ANDRES VACA VERGARA</t>
  </si>
  <si>
    <t>PEDRO ANDRES BELTRAN OBREGON</t>
  </si>
  <si>
    <t>JUAN CARLOS RODRIGUEZ POVEDA</t>
  </si>
  <si>
    <t>PAOLA ALEJANDRA SILVA RUIZ</t>
  </si>
  <si>
    <t>SAMUEL DAVID QUICENO PEREZ</t>
  </si>
  <si>
    <t>LINA PAOLA CELIS GUZMAN</t>
  </si>
  <si>
    <t>FABIAN ARMANDO MURCIA AVILA</t>
  </si>
  <si>
    <t>MARIANA  CORREA MANTILLA</t>
  </si>
  <si>
    <t>WILLIAM EDUARDO CARVAJAL ANGARITA</t>
  </si>
  <si>
    <t>WILLIAM JAIR RODRIGUEZ CRUZ</t>
  </si>
  <si>
    <t>JOHN ALEXANDER SOLANO CAICEDO</t>
  </si>
  <si>
    <t>WILSON JAVIER VERA PRIETO</t>
  </si>
  <si>
    <t>JUAN NICOLAS CAMERO LARA</t>
  </si>
  <si>
    <t>JHON EVEL CARRION GUZMAN</t>
  </si>
  <si>
    <t>LEONARDO  ARIAS SABAT</t>
  </si>
  <si>
    <t>ANGIE NATALIA AGUIRRE SEPULVEDA</t>
  </si>
  <si>
    <t>DINA  MONTAÑA GUALTEROS</t>
  </si>
  <si>
    <t>JUAN SEBASTIAN MUÑETON TAMAYO</t>
  </si>
  <si>
    <t>LENNIS ISABEL ESCORCIA CANO</t>
  </si>
  <si>
    <t>JUDY ESTER MAURY LLACH</t>
  </si>
  <si>
    <t>FABIAN ANDRES PEREZ URREGO</t>
  </si>
  <si>
    <t>OMAR ALEJANDRO FONSECA OVIEDO</t>
  </si>
  <si>
    <t>AUDITH ESTHER SIERRA DUNNAN</t>
  </si>
  <si>
    <t>DIANA KATHERIN VARGAS CASTRO</t>
  </si>
  <si>
    <t>DIEGO GERARDO TAPIA LLANOS</t>
  </si>
  <si>
    <t>INGRID NATALIA ALVARADO MAHECHA</t>
  </si>
  <si>
    <t>JULIAN ANDRES CUADROS GARZON</t>
  </si>
  <si>
    <t>INGRIT LILIANA SIERRA SANABRIA</t>
  </si>
  <si>
    <t>JHON JAIRO BUSTAMANTE BOBADILLA</t>
  </si>
  <si>
    <t>JUAN PABLO CARVAJAL CASTRO</t>
  </si>
  <si>
    <t>OSCAR ARMANDO ALTURO FORERO</t>
  </si>
  <si>
    <t>CAMILO ANDRES VELEZ BUSTOS</t>
  </si>
  <si>
    <t>ERIKA VANNESA ANDREA STEPHANIE ROMERO TABORDA</t>
  </si>
  <si>
    <t>EDGAR JHONNATAM BELEÑO GARCIA</t>
  </si>
  <si>
    <t>JOHAN STIVEN ACOSTA TRUJILLO</t>
  </si>
  <si>
    <t>MYRIAM ANDREA ORDOÑEZ PINZON</t>
  </si>
  <si>
    <t>MILLER  POLANIA ORTIZ</t>
  </si>
  <si>
    <t>MARIA JAQUELINE LEAL LOAIZA</t>
  </si>
  <si>
    <t>IVONNE TATIANA NUÑEZ CHOCONTA</t>
  </si>
  <si>
    <t>LUIS DAVID AGUIRRE CUARTAS</t>
  </si>
  <si>
    <t>DANIEL ANDRES TORRES SANCHEZ</t>
  </si>
  <si>
    <t>EDWIN FABIAN RODRIGUEZ APARICIO</t>
  </si>
  <si>
    <t>ANDRES FABIAN CRISTANCHO SAMACA</t>
  </si>
  <si>
    <t>VIVIANA  MORENO MOLINA</t>
  </si>
  <si>
    <t>DIEGO ANDRES VILLARREAL DELGADO</t>
  </si>
  <si>
    <t>PAOLA ANDREA MATTA BERNAL</t>
  </si>
  <si>
    <t>DIEGO JAVIER RODRIGUEZ</t>
  </si>
  <si>
    <t>JUAN SEBASTIAN CARDENAS GONZALEZ</t>
  </si>
  <si>
    <t>ANDERSON ALFREDO VENEGAS BERNAL</t>
  </si>
  <si>
    <t>JONATHAN STEVEN SILVA SANCHEZ</t>
  </si>
  <si>
    <t>MARIO ASDRUBAL RODRIGUEZ SANCHEZ</t>
  </si>
  <si>
    <t>GINA TATIANA SUAREZ DELGADILLO</t>
  </si>
  <si>
    <t>OBSERVATORIO - PRESTAR SERVICIOS PROFESIONALES A LA SUBSECRETARÍA PARALA GOBERNABILIDAD Y GARANTÍA DE DERECHOS PARA LA PUESTA EN MARCHA DELOBSERVATORIO DE CONFLICTIVIDAD SOCIAL Y DERECHOS HUMANOS EN ARTICULACIÓNCON LAS POLÍTICAS, PLANES, PROGRAMAS, PROYECTOS Y ACTIVIDADES MISIONALESDE LA SUBSECRETARÍA Y SUS DEPENDENCIAS ADSCRITAS</t>
  </si>
  <si>
    <t>PRESTAR SERVICIOS PROFESIONALES PARA IMPLEMENTAR EL PROGRAMA DE CULTURADE DIÁLOGO CON ENFOQUE TERRITORIAL PARA LA RESOLUCIÓN ESTRATÉGICA DECONFLICTOS DE LA DIRECCIÓN DE CONVIVENCIA Y DIÁLOGO SOCIAL</t>
  </si>
  <si>
    <t>PRESTAR LOS SERVICIOS PROFESIONALES PARA LA RECOLECCIÓN,SISTEMATIZACIÓN, CONSOLIDACIÓN Y REDACCIÓN DE LAS MEMORIAS DEL PROGRAMAGOLES EN PAZ 2.0</t>
  </si>
  <si>
    <t>PRESTAR SERVICIOS PROFESIONALES EN EL MARCO DE LAS ACCIONES DE GESTIÓNPARA LIDERAR EL PROGRAMA DE CULTURA DE DIÁLOGO CON ENFOQUE TERRITORIALPARA LA RESOLUCIÓN ESTRATÉGICA DE CONFLICTOS ADELANTADA EN LA DIRECCIÓNDE CONVIVENCIA Y DIÁLOGO SOCIAL</t>
  </si>
  <si>
    <t>REALIZAR LA ADICIÓN Y PRORROGA DEL CONTRATO No. 367 DE 2023 SUSCRITO PORLA SECRETARIA DISTRITAL DE GOBIERNO Y LUISA FERNANDA SANCHEZ GORDILLOCEDIDO A ANA MARIA HELD SILVA</t>
  </si>
  <si>
    <t>REALIZAR LA ADICION Y PRORROGA DEL CONTRATO 374 DE 2023 SUSCRITO ENTRESECRETARIA DISTRITAL DE GOBIERNO Y DIANA CAROLINA OROZCO PEREZ</t>
  </si>
  <si>
    <t>REALIZAR LA ADICION Y PRORROGA DEL CONTRATO 462 DE 2023 SUSCRITO ENTRESECRETARIA DISTRITAL DE GOBIERNO Y DAYANNA SALAZAR ELEJALDE.</t>
  </si>
  <si>
    <t>REALIZAR LA ADICION Y PRORROGA DEL CONTRATO 701 DE 2023 SUSCRITO ENTRESECRETARIA DISTRITAL DE GOBIERNO Y HEIDYNATALIE GARCIA GONZALEZ</t>
  </si>
  <si>
    <t>REALIZAR LA ADICIÓN Y PRÓRROGA DEL CONTRATO 114 DE 2023 SUSCRITO ENTRELA SECRETARIA DISTRITAL DE GOBIERNO Y GUSTAVOARLEY TREJOS</t>
  </si>
  <si>
    <t>REALIZAR LA ADICIÓN, PRORROGA Y OTROSI DEL CONTRATO 241 DE 2023 SUSCRITOENTRE LA SECRETARIA DISTRITAL DE GOBIERNO Y LUZ ESTELLA AMAYA NAVARRO</t>
  </si>
  <si>
    <t>REALIZAR LA ADICIÓN Y PRORROGA DEL CONTRATO 236 DE 2023 SUSCRITO ENTRELA SECRETARIA DISTRITAL DE GOBIERNO Y LUISA FERNANDA DUQUE PINEDA</t>
  </si>
  <si>
    <t>REALIZAR LA ADICIÓN Y PRORROGA DEL CONTRATO 265 DE 2023 SUSCRITO ENTRELA SECRETARIA DISTRITAL DE GOBIERNO YESTHEFANY CHAVERRA MOSQUERA</t>
  </si>
  <si>
    <t>REALIZAR LA ADICIÓN Y PRORROGA DEL CONTRATO 306 DE 2023 SUSCRITO ENTRELA SECRETARIA DISTRITAL DE GOBIERNO Y ANDRES FELIPE VARGAS GARRIDO</t>
  </si>
  <si>
    <t>REALIZAR LA ADICIÓN Y PRORROGA DEL CONTRATO 343 DE 2023 SUSCRITO ENTRELA SECRETARIA DISTRITAL DE GOBIERNO Y DIANA JULIETH MARTINEZ CALDERON</t>
  </si>
  <si>
    <t>REALIZAR LA ADICIÓN Y PRORROGA DEL CONTRATO 312 DE 2023 SUSCRITO ENTRELA SECRETARIA DISTRITAL DE GOBIERNO Y ALEXANDER SIERRA RODRIGUEZ</t>
  </si>
  <si>
    <t>REALIZAR LA ADICIÓN Y PRORROGA DEL CONTRATO 292 DE 2023 SUSCRITO ENTRELA SECRETARIA DISTRITAL DE GOBIERNO Y KAREN MILENA ELINAN RODRIGUEZ</t>
  </si>
  <si>
    <t>REALIZAR LA ADICIÓN Y PRORROGA DEL CONTRATO 344 DE 2023 SUSCRITO ENTRELA SECRETARIA DISTRITAL DE GOBIERNO Y RICHARD ALEJANDRO MARIN ZIPACON</t>
  </si>
  <si>
    <t>REALIZAR LA ADICIÓN Y PRORROGA DEL CONTRATO 348 DE 2023 SUSCRITO ENTRELA SECRETARIA DISTRITAL DE GOBIERNO Y LUIS ANGEL SALAZAR LARA</t>
  </si>
  <si>
    <t>REALIZAR LA ADICION Y PRORROGA DEL CONTRATO 298 DE 2023 SUSCRITO ENTRESECRETARIA DISTRITAL DE GOBIERNO Y JAIR EDER PALACIOS PALACIOS</t>
  </si>
  <si>
    <t>REALIZAR LA ADICIÓN Y PRORROGA DEL CONTRATO 578 DE 2023 SUSCRITO ENTRELA SECRETARIA DISTRITAL DE GOBIERNO Y GISSELLE TATIANA PERALTA MORALES</t>
  </si>
  <si>
    <t>REALIZAR LA ADICION Y PRORROGA DEL CONTRATO 294 DE 2023 SUSCRITO ENTRESECRETARIA DISTRITAL DE GOBIERNO Y CAMILO EDUARDO FELICIANO ARIZA</t>
  </si>
  <si>
    <t>REALIZAR LA ADICION Y PRORROGA DEL CONTRATO 295 DE 2023 SUSCRITO ENTRESECRETARIA DISTRITAL DE GOBIERNO Y CAMILO ALEJANDRO RODRIGUEZ FONSECA</t>
  </si>
  <si>
    <t>REALIZAR LA ADICIÓN Y PRORROGA DEL CONTRATO 358 DE 2023 SUSCRITO ENTRELA SECRETARIA DISTRITAL DE GOBIERNO Y ANDREA TATIANA FONSECA MENDOZA</t>
  </si>
  <si>
    <t>REALIZAR LA ADICIÓN Y PRORROGA DEL CONTRATO 291 DE 2023 SUSCRITO ENTRELA SECRETARIA DISTRITAL DE GOBIERNO Y VACA VERGARA STEVEN ANDRES</t>
  </si>
  <si>
    <t>REALIZAR LA ADICION Y PRORROGA DEL CONTRATO 269 DE 2023 SUSCRITO ENTRESECRETARIA DISTRITAL DE GOBIERNO Y PEDRO ANDRÉS BELTRÁN OBREGÓN.</t>
  </si>
  <si>
    <t>REALIZAR LA ADICION Y PRORROGA DEL CONTRATO 271 DE 2023 SUSCRITO ENTRESECRETARIA DISTRITAL DE GOBIERNO Y BYRON DANILO PATIÑO LOZANO</t>
  </si>
  <si>
    <t>REALIZAR LA ADICIÓN Y PRORROGA DEL CONTRATO 246 DE 2023 SUSCRITO ENTRELA SECRETARIA DISTRITAL DE GOBIERNO Y JUAN CARLOS RODRIGUEZ POVEDA</t>
  </si>
  <si>
    <t>REALIZAR LA ADICION Y PRORROGA DEL CONTRATO 442 DE 2023 SUSCRITO ENTRESECRETARIA DISTRITAL DE GOBIERNO Y ENVER DUVAN VARGAS MURCIA</t>
  </si>
  <si>
    <t>REALIZAR LA ADICIÓN Y PRORROGA DEL CONTRATO 552 DE 2023 SUSCRITOENTRE LA SECRETARIA DISTRITAL DE GOBIERNO Y PAOLA ALEJANDRA SILVA RUIZ</t>
  </si>
  <si>
    <t>prestación de servicios profesionales para el desarrollo de instrumentosde participación ciudadana, propendiendo por el correcto funcionamientoy articulación de los consejos locales y distrital de juventud, desdelas competencias de la secretaría distrital de gobierno.</t>
  </si>
  <si>
    <t>REALIZAR LA ADICIÓN Y PRORROGA DEL CONTRATO No. 671 DE 2023 SUSCRITO PORLA SECRETARIA DISTRITAL DE GOBIERNO YSANTIAGO IGNACIO OSPINA RICO</t>
  </si>
  <si>
    <t>PRESTAR SERVICIOS PROFESIONALES ESPECIALIZADOS EN LA IMPLEMENTACIÓN DEINSTRUMENTOS DE PARTICIPACIÓN CIUDADANA COMO PRESUPUESTOS PARTICIPATIVOSEN EL MARCO DEL MODELO DE GOBIERNO ABIERTO</t>
  </si>
  <si>
    <t>Prestación de servicios profesionales para asistir desde el componentejurídico los procesos de planeación, seguimiento estratégico yarticulación para el fomento de los mecanismos de participaciónciudadana en el marco de las competencias de la secretaria de gobierno.</t>
  </si>
  <si>
    <t>Prestar servicios profesionales especializados jurídicos para liderartodos los programas adelantados por la Dirección de Convivencia yDiálogo Social de la Secretaria Distrital de Gobierno</t>
  </si>
  <si>
    <t>PRESTAR SERVICIOS DE APOYO A LA GESTIÓN QUE GARANTICEN EL ACOMPAÑAMIENTOA LOS FENÓMENOS DE CONFLICTIVIDADESSOCIALES, EJERCICIOS DE MOVILIZACIÓN CIUDADANA, AGLOMERACIONES DEPÚBLICO, ACOMPAÑAMIENTOS INTERINSTITUCIONALES Y LOS DEMÁS TEMASRELACIONADOS CON LA CONVIVENCIA, DIÁLOGO SOCIAL Y PROTESTAS</t>
  </si>
  <si>
    <t>PRESTAR SERVICIOS DE APOYO A LA GESTIÓN QUE GARANTICEN EL ACOMPAÑAMIENTOA LA DIRECCIÓN DE CONVIVENCIA Y DIÁLOGOSOCIAL EN LOS DIFERENTES ASUNTOS ADMINISTRATIVOS</t>
  </si>
  <si>
    <t>PRESTAR SERVICIOS DE APOYO A LA GESTIÓN PARA LA DIRECCIÓN DE CONVIVENCIAY DIÁLOGO SOCIAL EN LA IMPLEMENTACIÓN DEL PROGRAMA DE DIÁLOGO SOCIAL,ACOMPAÑAMIENTO A LOS FENÓMENOS DE CONFLICTIVIDADES SOCIALES, EJERCICIOSDE MOVILIZACIÓN CIUDADANA, AGLOMERACIONES DE PÚBLICO, ACOMPAÑAMIENTOSINTERINSTITUCIONALES Y LOS DEMÁS TEMAS RELACIONADOS CON LA CONVIVENCIA,DIÁLOGO SOCIAL Y PROTESTAS</t>
  </si>
  <si>
    <t>PRESTAR SERVICIOS DE APOYO A LA GESTIÓN PARA LA DIRECCIÓN DE CONVIVENCIAY DIÁLOGO SOCIAL EN LA IMPLEMENTACIÓN DELPROGRAMA Y LOS DEMÁS TEMAS RELACIONADOS CON LA CONVIVENCIA, DIÁLOGOSOCIAL Y PROTESTAS</t>
  </si>
  <si>
    <t>GESTOR - PRESTAR SERVICIOS DE APOYO A LA GESTIÓN PARA LA DIRECCIÓN DECONVIVENCIA Y DIÁLOGO SOCIAL EN LAIMPLEMENTACIÓN DEL PROGRAMA DE DIÁLOGO SOCIAL, ACOMPAÑAMIENTO A LOSFENÓMENOS DE CONFLICTIVIDADES SOCIALES&lt;(&gt;,&lt;)&gt; EJERCICIOS DE MOVILIZACIÓNCIUDADANA, AGLOMERACIONES DE PÚBLICO, ACOMPAÑAMIENTOSINTERINSTITUCIONALES Y LOS DEMÁS TEMAS RELACIONADOS CON LA CONVIVENCIA,DIÁLOGO SOCIAL Y PROTESTAS</t>
  </si>
  <si>
    <t>PRESTAR SERVICIOS DE APOYO A LA GESTIÓN PARA LA DIRECCIÓN DE CONVIVENCIAY DIÁLOGO SOCIAL EN LA IMPLEMENTACIÓN DELPROGRAMA DE DIÁLOGO SOCIAL, EN LA RECOLECCIÓN Y PRODUCCIÓN DE MATERIAAUDIO VISUAL, ACOMPAÑAMIENTOS INTERINSTITUCIONALES Y LOS DEMÁS TEMASRELACIONADOS CON LA CONVIVENCIA, DIÁLOGO SOCIAL Y PROTESTAS</t>
  </si>
  <si>
    <t>PRESTAR SERVICIOS DE APOYO A LA GESTIÓN EN LA DIRECCIÓN DE CONVIVENCIA YDIÁLOGO SOCIAL PARA ACOMPAÑAR LAIMPLEMENTACIÓN Y SEGUIMIENTO DE LAS MESAS DE DIÁLOGO QUE SE GENEREN ENLOS DIFERENTES ESPACIOS DE CONFLICTIVIDAD.</t>
  </si>
  <si>
    <t>PRESTAR SERVICIOS DE APOYO A LA GESTIÓN PARA LA IMPLEMENTACIÓN DELPROGRAMA GOLES EN PAZ 2.0 Y ASISTIR A LOS TEMAS DEL PROGRAMA DE DIÁLOGOSOCIAL, PROTESTA Y MOVILIZACIÓN SOCIAL</t>
  </si>
  <si>
    <t>PRESTAR SERVICIOS DE APOYO A LA GESTIÓN PARA LA DIRECCIÓN DE CONVIVENCIAY DIÁLOGO SOCIAL EN LA IMPLEMENTACIÓN DELPROGRAMA DE DIÁLOGO SOCIAL, ACOMPAÑAMIENTO A LOS FENÓMENOS DECONFLICTIVIDADES SOCIALES, EJERCICIOS DE MOVILIZACIÓN CIUDADANA,AGLOMERACIONES DE PÚBLICO, ACOMPAÑAMIENTOS INTERINSTITUCIONALES Y LOSDEMÁS TEMAS RELACIONADOS CON LA CONVIVENCIA, DIÁLOGO SOCIAL Y PROTESTAS</t>
  </si>
  <si>
    <t>Prestar servicios de apoyo a la gestión para la dirección de convivenciay diálogo social en la implementación del programa de diálogo social&lt;(&gt;,&lt;)&gt; acompañamiento a los fenómenos de conflictividades sociales,ejercicios de movilización ciudadana, aglomeraciones de público,acompañamientos interinstitucionales y los demás temas relacionados conla convivencia, diálogo social y protestas.</t>
  </si>
  <si>
    <t>PRESTAR SERVICIOS DE APOYO A LA GESTIÓN PARA LA DIRECCIÓN DE CONVIVENCIAY DIÁLOGO SOCIAL PARA EL ACOMPAÑAMIENTO A LOS FENÓMENOS DECONFLICTIVIDADES SOCIALES, EJERCICIOS DE MOVILIZACIÓN CIUDADANA,AGLOMERACIONES DE PÚBLICO&lt;(&gt;,&lt;)&gt; ACOMPAÑAMIENTOS INTERINSTITUCIONALES YLOS DEMÁS TEMAS RELACIONADOS CON LA CONVIVENCIA, DIÁLOGO SOCIAL YPROTESTA</t>
  </si>
  <si>
    <t>REALIZAR LA ADICIÓN Y PRORROGA DEL CONTRATO 673 DE 2023 SUSCRITO ENTRELA SECRETARIA DISTRITAL DE GOBIERNO Y ANGIE NATALIA AGUIRRE SEPÚLVEDA</t>
  </si>
  <si>
    <t>REALIZAR LA ADICIÓN Y PRÓRROGA DEL CONTRATO 421 DE 2023 SUSCRITO ENTRELA SECRETARIA DISTRITAL DE GOBIERNO Y VALENTINA SANCHEZ ESTUPIÑAN</t>
  </si>
  <si>
    <t>REALIZAR LA ADICION Y PRORROGA DEL CONTRATO 689 DE 2023 SUSCRITO ENTRESECRETARIA DISTRITAL DE GOBIERNO Y DIANA CAROLINA QUIROGA ARIAS.</t>
  </si>
  <si>
    <t>REALIZAR LA ADICION Y PRORROGA DEL CONTRATO 460 DE 2023 SUSCRITO ENTRESECRETARIA DISTRITAL DE GOBIERNO Y MARIANACORREA MANTILLA</t>
  </si>
  <si>
    <t>REALIZAR LA ADICION Y PRORROGA DEL CONTRATO 87 DE 2023 SUSCRITO ENTRESECRETARIA DISTRITAL DE GOBIERNO Y FABIANHERNANDO LOPEZ NARANJO</t>
  </si>
  <si>
    <t>REALIZAR LA ADICION Y PRORROGA DEL CONTRATO 477 DE 2023 SUSCRITO ENTRESECRETARIA DISTRITAL DE GOBIERNO Y WILLIAN EDUARDO CARVAJAL ANGARITA</t>
  </si>
  <si>
    <t>REALIZAR LA ADICIÓN Y PRORROGA DEL CONTRATO 474 DE 2023 SUSCRITO ENTRELA SECRETARIA DISTRITAL DE GOBIERNO Y DINA MONTAÑA GUALTEROS</t>
  </si>
  <si>
    <t>REALIZAR LA ADICION Y PRORROGA DEL CONTRATO No. 496 DE 2023 SUSCRITO PORLA SECRETARIA DISTRITAL DE GOBIERNO Y JUAN SEBASTIÁN MUÑETÓN TAMAYO</t>
  </si>
  <si>
    <t>REALIZAR LA ADICION Y PRORROGA DEL CONTRATO 749 DE 2023 SUSCRITO ENTRESECRETARIA DISTRITAL DE GOBIERNO Y LENNIS ISABEL ESCORCIA CANO</t>
  </si>
  <si>
    <t>REALIZAR LA ADICION Y PRORROGA DEL CONTRATO 731 DE 2023 SUSCRITO ENTRESECRETARIA DISTRITAL DE GOBIERNO Y JUDY ESTER MAURY LLACH</t>
  </si>
  <si>
    <t>REALIZAR LA ADICIÓN Y PRORROGA DEL CONTRATO 581 DE 2023 SUSCRITO ENTRELA SECRETARIA DISTRITAL DE GOBIERNO Y FABIAN ANDRES PEREZ URREGO</t>
  </si>
  <si>
    <t>REALIZAR LA ADICIÓN Y PRORROGA DEL CONTRATO 535 DE 2023 SUSCRITO ENTRELA SECRETARIA DISTRITAL DE GOBIERNO Y OMAR ALEJANDRO FONSECA OVIEDO</t>
  </si>
  <si>
    <t>REALIZAR LA ADICIÓN Y PRÓRROGA DEL CONTRATO 211 DE 2023 SUSCRITO ENTRELA SECRETARIA DISTRITAL DE GOBIERNO Y BLEIDYYURANY CRUZ MOYA</t>
  </si>
  <si>
    <t>REALIZAR LA ADICIÓN Y PRORROGA DEL CONTRATO 240 DE 2023 SUSCRITO ENTRELA SECRETARIA DISTRITAL DE GOBIERNO Y JUAN SEBASTIAN RODRIGUEZ ZAMUDIOCEDIDO A AUDITH ESTHER SIERRA DUNNAN</t>
  </si>
  <si>
    <t>REALIZAR LA ADICION Y PRORROGA DEL CONTRATO 590 DE 2023 SUSCRITO ENTRESECRETARIA DISTRITAL DE GOBIERNO YJHON JAIRO ARRIETA CORREA</t>
  </si>
  <si>
    <t>REALIZAR LA ADICIÓN Y PRORROGA DEL CONTRATO 798 DE 2023 SUSCRITO ENTRELA SECRETARIA DISTRITAL DE GOBIERNO Y CARLOS ARTURO DIAZ CASTIBLANCO</t>
  </si>
  <si>
    <t>REALIZAR LA ADICIÓN Y PRÓRROGA DEL CONTRATO 697 DE 2023 SUSCRITO ENTRELA SECRETARIA DISTRITAL DE GOBIERNO Y DIEGO ALEXANDER GONZALEZ GOMEZ</t>
  </si>
  <si>
    <t>REALIZAR LA ADICIÓN Y PRORROGA DEL CONTRATO 821 DE 2023 SUSCRITO ENTRELA SECRETARIA DISTRITAL DE GOBIERNO Y DIANA KATHERIN VARGAS CASTRO</t>
  </si>
  <si>
    <t>REALIZAR LA ADICIÓN Y PRORROGA DEL CONTRATO 817 DE 2023 SUSCRITO ENTRELA SECRETARIA DISTRITAL DE GOBIERNO Y ROSA ANGELICA GARCIA LOPEZ</t>
  </si>
  <si>
    <t>REALIZAR LA ADICIÓN Y PRORROGA DEL CONTRATO 546 DE 2023 SUSCRITO ENTRELA SECRETARIA DISTRITAL DE GOBIERNO Y DIEGO GERARDO TAPIA LLANOS</t>
  </si>
  <si>
    <t>REALIZAR LA ADICIÓN Y PRORROGA DEL CONTRATO 574 DE 2023 SUSCRITO ENTRELA SECRETARIA DISTRITAL DE GOBIERNO Y INGRID NATALIA ALVARADO MAHECHA</t>
  </si>
  <si>
    <t>REALIZAR LA ADICIÓN Y PRORROGA DEL CONTRATO 97 DE 2023 SUSCRITO ENTRE LASECRETARIA DISTRITAL DE GOBIERNO Y JULIANANDRES CUADROS GARZON</t>
  </si>
  <si>
    <t>REALIZAR LA ADICIÓN Y PRORROGA DEL CONTRATO 272 DE 2023 SUSCRITO ENTRELA SECRETARIA DISTRITAL DE GOBIERNO Y LEIDY PAULA CORDOBA MORENO</t>
  </si>
  <si>
    <t>REALIZAR LA ADICIÓN Y PRORROGA DEL CONTRATO 109 DE 2023 SUSCRITO ENTRELA SECRETARIA DISTRITAL DE GOBIERNO Y BERGAÑO GUTIERREZ WILSON PATRICIO</t>
  </si>
  <si>
    <t>REALIZAR LA ADICIÓN Y PRORROGA DEL CONTRATO 477 DE 2023 SUSCRITO ENTRELA SECRETARIA DISTRITAL DE GOBIERNO Y WILLIAN EDUARDO CARVAJAL ANGARITA</t>
  </si>
  <si>
    <t>REALIZAR LA ADICION Y PRORROGA DEL CONTRATO 310 DE 2023 SUSCRITO ENTRESECRETARIA DISTRITAL DE GOBIERNO Y JAVIER FRANCISCO BECERRA CORNEJO.</t>
  </si>
  <si>
    <t>REALIZAR LA ADICION Y PRORROGA Y OTRO SI DEL CONTRATO 86 DE 2023SUSCRITO ENTRE SECRETARIA DISTRITAL DE GOBIERNO YINGRITH LILIANA SIERRA SANABRIA.</t>
  </si>
  <si>
    <t>REALIZAR LA ADICION Y PRORROGA DEL CONTRATO 547 DE 2023 SUSCRITO ENTRESECRETARIA DISTRITAL DE GOBIERNO Y JHON JAIROBUSTAMANTE BOBADILLA.</t>
  </si>
  <si>
    <t>REALIZAR LA ADICION Y PRORROGA DEL CONTRATO 497 DE 2023 SUSCRITO ENTRESECRETARIA DISTRITAL DE GOBIERNO Y JUAN PABLOCARVAJAL CASTRO.</t>
  </si>
  <si>
    <t>REALIZAR LA ADICIÓN Y PRORROGA DEL CONTRATO 112 DE 2023 SUSCRITO ENTRELA SECRETARIA DISTRITAL DE GOBIERNO Y ALTURO FORERO OSCAR ARMANDO</t>
  </si>
  <si>
    <t>REALIZAR LA ADICIÓN Y PRORROGA DEL CONTRATO 346 DE 2023 SUSCRITO ENTRELA SECRETARIA DISTRITAL DE GOBIERNO Y POVEDA LOPEZ ANGELIS</t>
  </si>
  <si>
    <t>REALIZAR LA ADICION Y PRORROGA DEL CONTRATO 270 DE 2023 SUSCRITO ENTRESECRETARIA DISTRITAL DE GOBIERNO Y JHON HENRY GONZALEZ VALBUENA.</t>
  </si>
  <si>
    <t>REALIZAR LA ADICION Y PRORROGA DEL CONTRATO 397 DE 2023 SUSCRITO ENTRESECRETARIA DISTRITAL DE GOBIERNO Y ANGIE NATALIA MEDINA LEON</t>
  </si>
  <si>
    <t>REALIZAR LA ADICIÓN Y PRORROGA DEL CONTRATO 534 DE 2023 SUSCRITO ENTRELA SECRETARIA DISTRITAL DE GOBIERNO Y CAMILO ANDRES VELEZ BUSTOS</t>
  </si>
  <si>
    <t>REALIZAR LA ADICIÓN Y PRORROGA DEL CONTRATO 479 DE 2023 SUSCRITO ENTRELA SECRETARIA DISTRITAL DE GOBIERNO Y OSCAR DAVID PATERNINA NEITA</t>
  </si>
  <si>
    <t>REALIZAR LA ADICIÓN Y PRORROGA DEL CONTRATO 504 DE 2023 SUSCRITO ENTRELA SECRETARIA DISTRITAL DE GOBIERNO Y ERIKA VANNESA ANDREA STEPHANIEROMERO TABORDA</t>
  </si>
  <si>
    <t>REALIZAR LA ADICIÓN Y PRORROGA DEL CONTRATO 247 DE 2023 SUSCRITO ENTRELA SECRETARIA DISTRITAL DE GOBIERNO Y JUAN DAVID RODRIGUEZ FAJARDO</t>
  </si>
  <si>
    <t>REALIZAR LA ADICIÓN Y PRORROGA DEL CONTRATO 537 DE 2023 SUSCRITO ENTRELA SECRETARIA DISTRITAL DE GOBIERNO Y EDGARJHONNATHAN BELEÑO GARCIA</t>
  </si>
  <si>
    <t>REALIZAR LA ADICIÓN Y PRORROGA DEL CONTRATO 259 DE 2023 SUSCRITO ENTRELA SECRETARIA DISTRITAL DE GOBIERNO Y EDWIN ARMANDO RONCANCIO VELANDIA</t>
  </si>
  <si>
    <t>REALIZAR LA ADICIÓN Y PRORROGA DEL CONTRATO 95 DE 2023 SUSCRITO ENTRE LASECRETARIA DISTRITAL DE GOBIERNO Y JOHANSTIVEN ACOSTA TRUJILLO</t>
  </si>
  <si>
    <t>REALIZAR LA ADICIÓN Y PRORROGA DEL CONTRATO 501 DE 2023 SUSCRITOENTRE LA SECRETARIA DISTRITAL DE GOBIERNO Y ORDÓÑEZ PINZON MYRIAM ANDREA</t>
  </si>
  <si>
    <t>REALIZAR LA ADICIÓN Y PRORROGA DEL CONTRATO 381 DE 2023 SUSCRITO ENTRELA SECRETARIA DISTRITAL DE GOBIERNO Y DIANAMARCELA RINCON ORTIZ</t>
  </si>
  <si>
    <t>REALIZAR LA ADICIÓN Y PRORROGA DEL CONTRATO 454 DE 2023 SUSCRITO ENTRELA SECRETARIA DISTRITAL DE GOBIERNO Y MILLERPOLANIA ORTIZ</t>
  </si>
  <si>
    <t>REALIZAR LA ADICIÓN Y PRORROGA DEL CONTRATO 553 DE 2023 SUSCRITO ENTRELA SECRETARIA DISTRITAL DE GOBIERNO Y MARIAJAQUELINE LEAL LOAIZA</t>
  </si>
  <si>
    <t>REALIZAR LA ADICIÓN Y PRORROGA DEL CONTRATO 523 DE 2023 SUSCRITO ENTRELA SECRETARIA DISTRITAL DE GOBIERNO Y IVONNE TATIANA NUÑEZ CHOCONTA</t>
  </si>
  <si>
    <t>REALIZAR LA ADICION Y PRORROGA DEL CONTRATO 202 DE 2023 SUSCRITO ENTRESECRETARIA DISTRITAL DE GOBIERNO Y EDUARDOGRUESO ZUÑIGA</t>
  </si>
  <si>
    <t>REALIZAR LA ADICIÓN Y PRORROGA DEL CONTRATO 705 DE 2023 SUSCRITO ENTRELA SECRETARIA DISTRITAL DE GOBIERNO Y DIANA MARCELA SIERRA TORRALBA</t>
  </si>
  <si>
    <t>REALIZAR LA ADICION Y PRORROGA DEL CONTRATO 591 DE 2023 SUSCRITO ENTRESECRETARIA DISTRITAL DE GOBIERNO Y JOHAN MAURICIO AREVALO CEPEDA.</t>
  </si>
  <si>
    <t>REALIZAR LA ADICIÓN Y PRORROGA DEL CONTRATO 404 DE 2023 SUSCRITO ENTRELA SECRETARIA DISTRITAL DE GOBIERNO Y AGUIRRE CUARTAS LUIS DAVID</t>
  </si>
  <si>
    <t>REALIZAR LA ADICIÓN Y PRORROGA DEL CONTRATO 721 DE 2023 SUSCRITO ENTRELA SECRETARIA DISTRITAL DE GOBIERNO Y DANIEL ANDRES TORRES SANCHEZ</t>
  </si>
  <si>
    <t>REALIZAR LA ADICION Y PRORROGA DEL CONTRATO 585 DE 2023 SUSCRITO ENTRESECRETARIA DISTRITAL DE GOBIERNO Y EDWIN FABIAN RODRIGUEZ APARICIO.</t>
  </si>
  <si>
    <t>REALIZAR LA ADICIÓN Y PRORROGA DEL CONTRATO 115 DE 2023 SUSCRITO ENTRELA SECRETARIA DISTRITAL DE GOBIERNO Y FAVIONELSON SANCHEZ POVEDA</t>
  </si>
  <si>
    <t>REALIZAR LA ADICIÓN Y PRORROGA DEL CONTRATO 195 DE 2023 SUSCRITOENTRE LA SECRETARIA DISTRITAL DE GOBIERNO Y ANDRES FABIAN CRISTANCHOSAMACA</t>
  </si>
  <si>
    <t>REALIZAR LA ADICION Y PRORROGA DEL CONTRATO 538 DE 2023 SUSCRITO ENTRESECRETARIA DISTRITAL DE GOBIERNO Y VIVIANAMORENO MOLINA</t>
  </si>
  <si>
    <t>REALIZAR LA ADICIÓN Y PRORROGA DEL CONTRATO 718 DE 2023 SUSCRITO ENTRELA SECRETARIA DISTRITAL DE GOBIERNO Y DIEGO ANDRES VILLARREAL DELGADO</t>
  </si>
  <si>
    <t>REALIZAR LA ADICION Y PRORROGA DEL CONTRATO 692 DE 2023 SUSCRITO ENTRESECRETARIA DISTRITAL DE GOBIERNO Y OLGA LUCIAMENDIETA DIAZ</t>
  </si>
  <si>
    <t>REALIZAR LA ADICION Y PRORROGA DEL CONTRATO 557 DE 2023 SUSCRITO ENTRESECRETARIA DISTRITAL DE GOBIERNO Y PAOLAANDREA MATTA BERNAL</t>
  </si>
  <si>
    <t>REALIZAR LA ADICION Y PRORROGA DEL CONTRATO 398 DE 2023 SUSCRITO ENTRESECRETARIA DISTRITAL DE GOBIERNO Y DIEGO JAVIERRODRIGUEZ</t>
  </si>
  <si>
    <t>REALIZAR LA ADICIÓN Y PRORROGA DEL CONTRATO 586 DE 2023 SUSCRITO ENTRELA SECRETARIA DISTRITAL DE GOBIERNO Y VIVIANA VALENCIA CARDONA</t>
  </si>
  <si>
    <t>REALIZAR LA ADICION Y PRORROGA DEL CONTRATO 89 DE 2023 SUSCRITO ENTRESECRETARIA DISTRITAL DE GOBIERNO Y ADRIANAFORERO FERNANDEZ</t>
  </si>
  <si>
    <t>REALIZAR LA ADICION Y PRORROGA DEL CONTRATO 643 DE 2023 SUSCRITO ENTRESECRETARIA DISTRITAL DE GOBIERNO Y JUANSEBASTIAN CARDENAS GONZALEZ</t>
  </si>
  <si>
    <t>REALIZAR LA ADICIÓN Y PRORROGA DEL CONTRATO 595 DE 2023 SUSCRITOENTRE LA SECRETARIA DISTRITAL DE GOBIERNO Y ANDERSON ALFREDO VENEGASBERNAL</t>
  </si>
  <si>
    <t>REALIZAR LA ADICIÓN Y PRORROGA DEL CONTRATO 588 DE 2023 SUSCRITO ENTRELA SECRETARIA DISTRITAL DE GOBIERNO Y DIEGOMAURICIO HILARION NIÑO</t>
  </si>
  <si>
    <t>REALIZAR LA ADICIÓN Y PRORROGA DEL CONTRATO 220 DE 2023 SUSCRITO ENTRELA SECRETARIA DISTRITAL DE GOBIERNO Y JONATHANSTEVEN SILVA SANCHEZ</t>
  </si>
  <si>
    <t>REALIZAR LA ADICIÓN Y PRORROGA DEL CONTRATO 522 DE 2023 SUSCRITOENTRE LA SECRETARIA DISTRITAL DE GOBIERNO Y RODRIGUEZ SANCHEZ MARIOASDRUBAL</t>
  </si>
  <si>
    <t>REALIZAR LA ADICION Y PRORROGA DEL CONTRATO 630 DE 2023 SUSCRITO ENTRESECRETARIA DISTRITAL DE GOBIERNO Y GINA TATIANASUAREZ DELGADILLO.</t>
  </si>
  <si>
    <t>REALIZAR LA ADICIÓN Y PRORROGA DEL CONTRATO 293 DE 2023 SUSCRITOENTRE LA SECRETARIA DISTRITAL DE GOBIERNO Y JUAN SEBASTIAN MACHADOSANTOS</t>
  </si>
  <si>
    <t>REALIZAR LA ADICION Y PRORROGA Y OTRO SI DEL CONTRATO 259 DE 2023SUSCRITO ENTRE SECRETARIA DISTRITAL DE GOBIERNO YEDWIN ARMANDO RONCANCIO VELANDIA.</t>
  </si>
  <si>
    <t>REALIZAR LA ADICIÓN PRORROGA Y OTRO SI DEL CONTRATO 211 DE 2023 SUSCRITOENTRE LA SECRETARIA DISTRITAL DE GOBIERNO YBLEIDY YURANY CRUZ MOYA</t>
  </si>
  <si>
    <t>REALIZAR LA ADICION, PRORROGA Y OTRO SI DEL CONTRATO 270 DE 2023SUSCRITO ENTRE SECRETARIA DISTRITAL DE GOBIERNO YJHON HENRY GONZALEZ VALBUENA</t>
  </si>
  <si>
    <t>ANGELA YILESLY FAJARDO BAUTISTA</t>
  </si>
  <si>
    <t>2852</t>
  </si>
  <si>
    <t>2990</t>
  </si>
  <si>
    <t>1703</t>
  </si>
  <si>
    <t>3000</t>
  </si>
  <si>
    <t>3089</t>
  </si>
  <si>
    <t>3270</t>
  </si>
  <si>
    <t>3519</t>
  </si>
  <si>
    <t>2897</t>
  </si>
  <si>
    <t>781</t>
  </si>
  <si>
    <t>587</t>
  </si>
  <si>
    <t>813</t>
  </si>
  <si>
    <t>653</t>
  </si>
  <si>
    <t>PRESTACIÓN DE SERVICIOS PROFESIONALES PARA ASISTIR DESDE EL COMPONENTEJURÍDICO LOS PROCESOS DE PLANEACIÓN&lt;(&gt;,&lt;)&gt; SEGUIMIENTO ESTRATÉGICO YARTICULACIÓN PARA EL FOMENTO DE LOS MECANISMOS DE PARTICIPACIÓNCIUDADANA EN EL MARCO DE LAS COMPETENCIAS DE LA SECRETARIA DE GOBIERNO</t>
  </si>
  <si>
    <t>REALIZAR LA ADICIÓN Y PRORROGA DEL CONTRATO 341 DE 2023 SUSCRITO ENTRELA SECRETARIA DISTRITAL DE GOBIERNO Y RAULEDUARDO SILVA DÍAZ</t>
  </si>
  <si>
    <t>REALIZAR LA ADICION Y PRORROGA DEL CONTRATO 587 DE 2023 SUSCRITO ENTRESECRETARIA DISTRITAL DE GOBIERNO Y LEONARDOSANMIGUEL ROLDAN</t>
  </si>
  <si>
    <t>REALIZAR LA ADICIÓN Y PRORROGA DEL CONTRATO 813 DE 2023 SUSCRITO ENTRELA SECRETARIA DISTRITAL DE GOBIERNO Y VALENTINA BAUTISTA GRIJALBA</t>
  </si>
  <si>
    <t>REALIZAR LA ADICION Y PRORROGA DEL CONTRATO 964 DE 2023 SUSCRITO ENTRESECRETARIA DISTRITAL DE GOBIERNO Y ANGELAYILESLY FAJARDO BAUTISTA.</t>
  </si>
  <si>
    <t>REALIZAR LA ADICIÓN Y PRORROGA DEL CONTRATO 747 DE 2023 SUSCRITO ENTRELA SECRETARIA DISTRITAL DE GOBIERNO Y ARENASBLANCO DIANA PATRICIA</t>
  </si>
  <si>
    <t>REALIZAR LA ADICIÓN Y PRORROGA DEL CONTRATO 813 DE 2023 SUSCRITOENTRE LA SECRETARIA DISTRITAL DE GOBIERNO Y VALENTINA BAUTISTA GRIJALBA</t>
  </si>
  <si>
    <t>REALIZAR LA ADICION Y PRORROGA DEL CONTRATO 653 DE 2023 SUSCRITO ENTRESECRETARIA DISTRITAL DE GOBIERNO Y ERIKA ESTEFANÍA RODRÍGUEZ VELOZA</t>
  </si>
  <si>
    <t>1310</t>
  </si>
  <si>
    <t>2583</t>
  </si>
  <si>
    <t>3157</t>
  </si>
  <si>
    <t>3245</t>
  </si>
  <si>
    <t>3359</t>
  </si>
  <si>
    <t>425</t>
  </si>
  <si>
    <t>568</t>
  </si>
  <si>
    <t>LUIS FELIPE MURGUEITIO SICARD</t>
  </si>
  <si>
    <t>RAFAEL RICARDO VILLA ROJAS</t>
  </si>
  <si>
    <t>REALIZAR LA ADICIÓN Y PRORROGA DEL CONTRATO No. 425 DE 2023 SUSCRITO PORLA SECRETARIA DISTRITAL DE GOBIERNO Y LUIS FELIPE MURGUEITIO SIDARD</t>
  </si>
  <si>
    <t>REALIZAR LA ADICIÓN Y PRORROGA DEL CONTRATO NO. 378 DE 2023 SUSCRITO PORLA SECRETARIA DISTRITAL DE GOBIERNO Y MIRYAMIVETTE NARANJO MOLINA</t>
  </si>
  <si>
    <t>REALIZAR LA ADICIÓN, PRORROGA Y OTRO SÍ DEL CONTRATO No. 568 DE 2023SUSCRITO POR LA SECRETARIA DISTRITAL DE GOBIERNO YJESSICA ANDREA JIMÉNEZ POLANIA</t>
  </si>
  <si>
    <t>Prestar los servicios profesionales para hacer seguimiento los espaciosgenerados por las instancias de integración territorial y el apoyo alseguimiento de las metas establecidas en el proyecto de inversión 7799,conforme a los lineamientos que le determine el Supervisor del contrato.</t>
  </si>
  <si>
    <t>REALIZAR LA ADICIÓN, PRORROGA Y OTRO SÍ DEL CONTRATO No. 403 DE 2023SUSCRITO POR LA SECRETARIA DISTRITAL DE GOBIERNO YEDISON ALFONSO DIAZ BARAJAS</t>
  </si>
  <si>
    <t>QUALITY WATER SERVICE COLOMBIA SAS</t>
  </si>
  <si>
    <t>MEDIA TECHNOLOGY WORLD SAS</t>
  </si>
  <si>
    <t>MARIA FERNANDA RODRIGUEZ PINEDA</t>
  </si>
  <si>
    <t>ADRIANA  CASTELBLANCO DIAZ</t>
  </si>
  <si>
    <t>DEISY CAROLINA LIZARAZO GOMEZ</t>
  </si>
  <si>
    <t>LEWIS ENRIQUE POLO ESPINOSA</t>
  </si>
  <si>
    <t>BLANCA INES CASTELLANOS MORALES</t>
  </si>
  <si>
    <t>LAURA ELIZABETH GUTIERREZ ORTIZ</t>
  </si>
  <si>
    <t>LAURA ALEJANDRA VEGA NIÑO</t>
  </si>
  <si>
    <t>EDSON JHAIR RICO CARVAJAL</t>
  </si>
  <si>
    <t>MANUELA PATRICIA TAMAYO SOLORZANO</t>
  </si>
  <si>
    <t>VANESSA MARIA CAMILA ARAQUE SOSA</t>
  </si>
  <si>
    <t>MARIA EUGENIA MEDINA MARTINEZ</t>
  </si>
  <si>
    <t>PAULA ANDREA GRANADA RODRIGUEZ</t>
  </si>
  <si>
    <t>VALENTINA  GOMEZ TRUJILLO</t>
  </si>
  <si>
    <t>JULIO ANDRES GARCIA BARCO</t>
  </si>
  <si>
    <t>GABRIEL ALFONSO CAÑON VEGA</t>
  </si>
  <si>
    <t>ALEXANDRA  DULCEY NARVAEZ</t>
  </si>
  <si>
    <t>LEXY ENERIETH GARAY ALVAREZ</t>
  </si>
  <si>
    <t>CAMILO ANDRES ANGARITA MOLINA</t>
  </si>
  <si>
    <t>NILSON ANDRES VILLALO PEÑALOZA</t>
  </si>
  <si>
    <t>ADRIANA  AVILA TRIVIÑO</t>
  </si>
  <si>
    <t>KAREN JULIETH SANDOVAL CASALLAS</t>
  </si>
  <si>
    <t>JULIO CESAR SANCHEZ TAPIERO</t>
  </si>
  <si>
    <t>KAROL DAYANNA GUEVARA PARRA</t>
  </si>
  <si>
    <t>GLORIA PATRICIA GOMEZ PEÑUELA</t>
  </si>
  <si>
    <t>MARIA BERNARDA MELO QUIROGA</t>
  </si>
  <si>
    <t>CRISTHIAN ALBERTO MATIZ GARZON</t>
  </si>
  <si>
    <t>ALQUILAR DISPENSADORES DE AGUA PARA LA SECRETARÍA DISTRITAL DE GOBIERNOCOMO ESTRATEGIA PARA REDUCIR LOS PLÁSTICOS DE UN SOLO USO</t>
  </si>
  <si>
    <t>Prestar los servicios de monitoreo de medios y redes sociales de lainformación noticiosa o editorial de la Secretaría Distrital deGobierno, publicada en medios de comunicación masivos y especializados</t>
  </si>
  <si>
    <t>PRESTACIÓN DE SERVICIOS PROFESIONALES PARA REPRESENTAR JUDICIAL YEXTRAJUDICIALMENTE A LA ENTIDAD Y A LAS JUNTAS ADMINISTRADORAS LOCALES,LAS ALCALDÍAS LOCALES Y LOS FONDOS DE DESARROLLO LOCAL, EN LOS PROCESOSQUE LE SEAN ASIGNADOS, ASÍ COMO EN LAS DEMÁS ACTUACIONES ADMINISTRATIVASQUE SE REQUIERAN.</t>
  </si>
  <si>
    <t>PRESTAR LOS SERVICIOS PROFESIONALES EN LA DIRECCIÓN JURÍDICA DE LASECRETARÍA DISTRITAL DE GOBIERNO PARA ADELANTARLAS ACTIVIDADES RELACIONADAS CON EL SISTEMA ÚNICO DE GESTIÓN PARA ELREGISTRO, EVALUACIÓN Y AUTORIZACIÓN DEACTIVIDADES DE AGLOMERACIÓN DE PÚBLICO EN EL DISTRITO CAPITAL, Y DEMÁSACTIVIDADES ADMINISTRATIVAS Y JURÍDICAS QUEREQUIERA LA DIRECCIÓN JURÍDICA PARA EL CUMPLIMIENTO DE SU MISIONALIDAD</t>
  </si>
  <si>
    <t>PRESTAR LOS SERVICIOS PROFESIONALES EN LA SECRETARÍA DISTRITAL DEGOBIERNO PARA LIDERAR LA ASESORÍA Y ELACOMPAÑAMIENTO FRENTE A LOS LINEAMIENTOS DE LA AGENDA PÚBLICA,FORMULACIÓN, IMPLEMENTACIÓN, MONITOREO Y EVALUACIÓN DE LAS POLÍTICASPÚBLICAS DE RESPONSABILIDAD DEL SECTOR GOBIERNO</t>
  </si>
  <si>
    <t>REPRESENTAR JUDICIAL Y EXTRAJUDICIALMENTE A LA ENTIDAD Y A LAS JUNTASADMINISTRADORAS LOCALES, LAS ALCALDÍAS LOCALES Y LOS FONDOS DEDESARROLLO LOCAL, EN LOS PROCESOS QUE LE SEAN ASIGNADOS, ASÍ COMO EN LASDEMÁS ACTUACIONES ADMINISTRATIVAS QUE SE REQUIERAN.</t>
  </si>
  <si>
    <t>PRESTAR SERVICIOS PROFESIONALES PARA APOYAR Y ACOMPAÑAR AL AREADISCIPLINARIA COMPETENTE EN LA ETAPA QUE CORRESPONDA EN LA EVALUACION,DESCONGESTION Y TRAMITE DE LOS PROCESOS DISCIPLINARIOS Y/O QUEJAS DEACUERDO CON SUNATURALEZA QUE SE ENCUENTREN A CARGO DEL CONTRATISTA Y/O LE SEANASIGNADOS.</t>
  </si>
  <si>
    <t>PRESTAR SERVICIOS PROFESIONALES COMO ABOGADO EN LA DIRECCIÓN JURÍDICA ENTODOS AQUELLOS ASUNTOS RELACIONADOS CON LA REPRESENTACIÓN JUDICIAL,ESPECIALMENTE EN EL TRÁMITE DE LAS ACCIONES CONSTITUCIONALES QUEIMPETRAN LOSCIUDADANOS Y EN LAS QUE SE ENCUENTRE VINCULADA LA ENTIDAD, ASÍ COMO LAPROYECCIÓN DE ACTOS ADMINISTRATIVOS QUESURJAN DENTRO DEL MARCO DE COMPETENCIA DE LA DEPENDENCIA DONDE SEENCUENTRA ASIGNADA.</t>
  </si>
  <si>
    <t>PRESTAR LOS SERVICIOS PROFESIONALES EN EL DESARROLLO DE LA GESTIÓNCONTRACTUAL Y LA REALIZACIÓN DE LAS ACTIVIDADES ADMINISTRATIVAS YOPERATIVAS QUE SE REQUIERAN EN LA DIRECCIÓN</t>
  </si>
  <si>
    <t>Prestar servicios profesionales a la Secretaría Distrital de Gobierno enel desarrollo de evaluaciones y mediciones de planes, programas,proyectos y políticas públicas, que conforman la agenda de evaluación dela entidad.</t>
  </si>
  <si>
    <t>PRESTAR SERVICIOS PROFESIONALES EN LA PROYECCIÓN, SEGUIMIENTO YEJECUCIÓN DE LOS PROCESOS, PROCEDIMIENTOS Y ACTIVIDADES PROPIAS DE LADIRECCIÓN FINANCIERA</t>
  </si>
  <si>
    <t>PRESTAR LOS SERVICIOS PROFESIONALES PARA REALIZAR LA ACTUALIZACIÓN DECONTENIDOS, EDICIÓN Y CREACIÓN DE NUEVAS SECCIONES, PARA LAADMINISTRACIÓN Y GESTIÓN DE CONTENIDOS EN LOS PORTALES WEB DE LASECRETARÍA DISTRITAL DE GOBIERNO Y ALCALDÍAS LOCALES.</t>
  </si>
  <si>
    <t>PRESTAR LOS SERVICIOS PROFESIONALES A LA SUBSECRETARÍA DE GESTIÓNINSTITUCIONAL PARA ADELANTAR LA IMPLEMENTACIÓN DE ESTRATEGIAS YPOLÍTICAS DE LA ENTIDAD, ASÍ COMO LA EJECUCIÓN DEL PROYECTO DE INVERSIÓNEN EL MARCO DEL MODELO INTEGRADO DE PLANEACIÓN Y GESTIÓN</t>
  </si>
  <si>
    <t>PRESTAR SERVICIOS PROFESIONALES PARA APOYAR Y ACOMPAÑAR AL ÁREADISCIPLINARIA COMPETENTE EN LA ETAPA QUE CORRESPONDA EN LA EVALUACIÓN,DESCONGESTIÓN Y TRAMITE DE LOS PROCESOS DISCIPLINARIOS DE ACUERDO CON SUNATURALEZA QUE SE ENCUENTREN A CARGO DEL CONTRATISTA Y/O LOS QUE LE SEANASIGNADOS</t>
  </si>
  <si>
    <t>PRESTAR SERVICIOS PROFESIONALES PARA APOYAR Y ACOMPAÑAR AL ÁREADISCIPLINARIA COMPETENTE EN LA ETAPA QUE CORRESPONDA EN LA EVALUACIÓN,DESCONGESTIÓN Y TRAMITE DE LOS PROCESOS DISCIPLINARIOS DE ACUERDO CON SUNATURALEZAQUE SE ENCUENTREN A CARGO DEL CONTRATISTA Y/O LOS QUE LE SEAN ASIGNADOS.</t>
  </si>
  <si>
    <t>PRESTAR SERVICIOS PROFESIONALES PARA APOYAR Y ACOMPAÑAR AL ÁREADISCIPLINARIA COMPETENTE EN LA ETAPA QUE CORRESPONDA EN LA EVALUACIÓN,DESCONGESTIÓN Y TRAMITE DE LOS PROCESOS DISCIPLINARIOS DE ACUERDO CON SUNATURALEZAQUE SE ENCUENTREN A CARGO DEL CONTRATISTA Y/O LOS QUE LE SEAN ASIGNADOSDE BAJA COMPLEJIDAD.</t>
  </si>
  <si>
    <t>REALIZAR LA ADICIÓN Y PRORROGA DEL CONTRATO No. 110 DE 2023 SUSCRITO PORLA SECRETARIA DISTRITAL DE GOBIERNO YALEJANDRA MARIA RODRIGUEZ SALAZAR CEDIDO A EDSON JHAIR RICO CARVAJAL</t>
  </si>
  <si>
    <t>REALIZAR LA ADICION Y PRORROGA DEL CONTRATO 205 DE 2023 SUSCRITO ENTRESECRETARIA DISTRITAL DE GOBIERNO Y MANUELA PATRICIA TAMAYO SOLORZANO</t>
  </si>
  <si>
    <t>REALIZAR LA ADICION Y PRORROGA DEL CONTRATO 217 DE 2023 SUSCRITO ENTRESECRETARIA DISTRITAL DE GOBIERNO Y JONATHANFABIAN CASTRO SILVA</t>
  </si>
  <si>
    <t>REALIZAR LA ADICION Y PRORROGA DEL CONTRATO 230 DE 2023 SUSCRITO ENTRESECRETARIA DISTRITAL DE GOBIERNO Y VANESSA MARIA CAMILA ARAQUE SOSA</t>
  </si>
  <si>
    <t>REALIZAR LA ADICION Y PRORROGA DEL CONTRATO 322 DE 2023 SUSCRITO ENTRESECRETARIA DISTRITAL DE GOBIERNO Y ALCIDESAGUILAR PIRATOVA</t>
  </si>
  <si>
    <t>REALIZAR LA ADICION Y PRORROGA DEL CONTRATO 336 DE 2023 SUSCRITO ENTRESECRETARIA DISTRITAL DE GOBIERNO Y MARIAEUGENIA MEDINA MARTINEZ</t>
  </si>
  <si>
    <t>REALIZAR LA ADICION Y PRORROGA DEL CONTRATO 660 DE 2023 SUSCRITO ENTRESECRETARIA DISTRITAL DE GOBIERNO Y PAULA ANDREA GRANADA RODRIGUEZ</t>
  </si>
  <si>
    <t>REALIZAR LA ADICIÓN Y PRORROGA DEL CONTRATO 28 DE 2023 SUSCRITO ENTRE LASECRETARIA DISTRITAL DE GOBIERNO Y VALENTINA GÓMEZ TRUJILLO</t>
  </si>
  <si>
    <t>REALIZAR LA ADICION Y PRORROGA DEL CONTRATO No. 111 DE 2023 SUSCRITO PORLA SECRETARIA DISTRITAL DE GOBIERNO Y JULIO ANDRES GARCIA BARCO</t>
  </si>
  <si>
    <t>REALIZAR LA ADICION Y PRORROGA DEL CONTRATO 723 DE 2023 SUSCRITO ENTRESECRETARIA DISTRITAL DE GOBIERNO Y NESTOREDUARDO PARRA RODRÍGUEZ</t>
  </si>
  <si>
    <t>REALIZAR LA ADICIÓN Y PRORROGA DEL CONTRATO No. 554 DE 2023 SUSCRITO PORLA SECRETARIA DISTRITAL DE GOBIERNO Y MARIA MONICA CUESTA SIERRA</t>
  </si>
  <si>
    <t>REALIZAR LA ADICIÓN Y PRORROGA DEL CONTRATO 58 DE 2023 SUSCRITO ENTRE LASECRETARIA DISTRITAL DE GOBIERNO Y ORTEGON REYES LAURA PAOLA CEDIDO ADULCEY NARVAEZ ALEXANDRA</t>
  </si>
  <si>
    <t>REALIZAR LA ADICION Y PRORROGA DEL CONTRATO 35 DE 2023 SUSCRITO ENTRESECRETARIADISTRITAL DE GOBIERNO Y RODRIGO GARZON GRISALES cedido aJESSICA ALEJANDRA CAMACHO TRUJILLO cedido a LEXY ENERIETH GARAY ALVAREZ.</t>
  </si>
  <si>
    <t>REALIZAR LA ADICION Y PRORROGA DEL CONTRATO 864 DE 2023 SUSCRITO ENTRESECRETARIA DISTRITAL DE GOBIERNO Y ANDRESCAMILO MOYANO DUARTE</t>
  </si>
  <si>
    <t>REALIZAR LA ADICION Y PRORROGA DEL CONTRATO 1508 DE 2022 SUSCRITO ENTRESECRETARIA DISTRITAL DE GOBIERNO Y LIZETHPAOAL TORRES REYES CEDIDO A DAVID ROMERO ZAMUDIO</t>
  </si>
  <si>
    <t>REALIZAR LA ADICIÓN Y PRORROGA DEL CONTRATO 1510 DE 2022 SUSCRITO ENTRELA SECRETARIA DISTRITAL DE GOBIERNO Y FABIOANDRES BUSTOS ARDILA CEDIDO A LIZETH PAOLA TORRES REYES Y A SU VEZCEDIDO A ADRIANA PAOLA MORALES RODRIGUEZ</t>
  </si>
  <si>
    <t>REALIZAR LA ADICIÓN Y PRORROGA DEL CONTRATO No. 773 DE 2023 SUSCRITO PORLA SECRETARIA DISTRITAL DE GOBIERNO Y CAMILOANDRES ANGARITA MOLINA</t>
  </si>
  <si>
    <t>REALIZAR LA ADICIÓN Y PRORROGA DEL CONTRATO 554 DE 2023 SUSCRITO ENTRELA SECRETARIA DISTRITAL DE GOBIERNO Y MARIA MONICA CUESTA SIERRA</t>
  </si>
  <si>
    <t>PRESTAR SERVICIOS TÉCNICOS AL ÁREA DE GESTIÓN Y PATRIMONIO DOCUMENTAL DELA DIRECCIÓN ADMINISTRATIVA, EN LAIMPLEMENTACIÓN DE LAS METAS Y ACTIVIDADES PROGRAMADAS POR LA ENTIDAD ENCUMPLIMIENTO DEL MARCO NORMATIVO NACIONALY DISTRITAL EN MATERIA DE MANEJO Y ADMINISTRACIÓN DE DOCUMENTACIÓNDIGITAL Y ELECTRÓNICA.</t>
  </si>
  <si>
    <t>Prestar servicios de apoyo operativo en los Procesos Archivísticos segúnnecesidad del servicio en la Secretaría Distrital de Gobierno</t>
  </si>
  <si>
    <t>PRESTAR SERVICIOS DE APOYO TÉCNICO A LA DIRECCIÓN ADMINISTRATIVA EN LORELACIONADO CON EL MANTENIMIENTO, ADECUACION&lt;(&gt;,&lt;)&gt; VERIFICACION DELCORRECTO FUNCIONAMIENTO DE SU INFRAESTRUCTURA COMO DE LOS PREDIOS QUEESTEN BAJO LA ADMINISTRACION DE LA SECRETARIA DISTRITAL DE GOBIERNO</t>
  </si>
  <si>
    <t>PRESTAR SERVICIOS DE APOYO OPERATIVO EN LOS PROCESOS ARCHIVÍSTICOS SEGÚNNECESIDAD DEL SERVICIO EN LA SECRETARÍADISTRITAL DE GOBIERNO</t>
  </si>
  <si>
    <t>Prestar los servicios de apoyo a la gestión en los procesos misionales yadministrativos de la dirección administrativa</t>
  </si>
  <si>
    <t>PRESTAR SERVICIOS DE APOYO EN LA EJECUCION DE LOS PROCESOS PROPIOS DE LAIMPLEMENTACION DE INSTRUMENTOS EN EL ACERVO DOCUMENTAL DE LA SECRETARIADISTRITAL DE GOBIERNO</t>
  </si>
  <si>
    <t>PRESTAR LOS SERVICIOS DE APOYO EN EL CUBRIMIENTO DE LAS ACTIVIDADES YEVENTOS QUE ADELANTE LA OFICINA DECOMUNICACIONES DE LA SECRETARIA DE GOBIERNO.</t>
  </si>
  <si>
    <t>REALIZAR LA ADICIÓN Y PRORROGA DEL CONTRATO No. 521 DE 2023 SUSCRITO PORLA SECRETARIA DISTRITAL DE GOBIERNO Y SANDRA MILENA JIMENEZ GUERREROCEDIDO A GLORIA PATRICIA GOMEZ PEÑUELA</t>
  </si>
  <si>
    <t>REALIZAR LA ADICIÓN Y PRORROGA DEL CONTRATO 728 DE 2023 SUSCRITO ENTRELA SECRETARIA DISTRITAL DE GOBIERNO Y MARIA BERNARDA MELO QUIROGA</t>
  </si>
  <si>
    <t>REALIZAR LA ADICION Y PRORROGA DEL CONTRATO 214 DE 2023 SUSCRITO ENTRESECRETARIA DISTRITAL DE GOBIERNO Y ANGELAMARÍA MALAGÓN VILLAMARIN</t>
  </si>
  <si>
    <t>REALIZAR LA ADICIÓN Y PRORROGA DEL CONTRATO 893 DE 2023 SUSCRITO ENTRELA SECRETARIA DISTRITAL DE GOBIERNO Y MANUELALEXANDER BEJARANO SALGADO</t>
  </si>
  <si>
    <t>REALIZAR LA ADICION Y PRORROGA DEL CONTRATO 39 DE 2023 SUSCRITO ENTRESECRETARIA DISTRITAL DE GOBIERNO Y CRISTHIANALBERTO MATIZ GARZÓN</t>
  </si>
  <si>
    <t>REALIZAR LA ADICION Y PRORROGA DEL CONTRATO 214 DE 2023 SUSCRITO ENTRESECRETARIA DISTRITAL DE GOBIERNO Y ANGELAMARIA MALAGON VILLAMARIN</t>
  </si>
  <si>
    <t>913</t>
  </si>
  <si>
    <t>22</t>
  </si>
  <si>
    <t>24</t>
  </si>
  <si>
    <t>61</t>
  </si>
  <si>
    <t>73</t>
  </si>
  <si>
    <t>394</t>
  </si>
  <si>
    <t>437</t>
  </si>
  <si>
    <t>639</t>
  </si>
  <si>
    <t>753</t>
  </si>
  <si>
    <t>754</t>
  </si>
  <si>
    <t>823</t>
  </si>
  <si>
    <t>968</t>
  </si>
  <si>
    <t>1062</t>
  </si>
  <si>
    <t>2271</t>
  </si>
  <si>
    <t>2511</t>
  </si>
  <si>
    <t>2519</t>
  </si>
  <si>
    <t>2521</t>
  </si>
  <si>
    <t>1263</t>
  </si>
  <si>
    <t>2534</t>
  </si>
  <si>
    <t>2545</t>
  </si>
  <si>
    <t>1298</t>
  </si>
  <si>
    <t>2593</t>
  </si>
  <si>
    <t>2649</t>
  </si>
  <si>
    <t>2700</t>
  </si>
  <si>
    <t>2718</t>
  </si>
  <si>
    <t>2834</t>
  </si>
  <si>
    <t>2922</t>
  </si>
  <si>
    <t>2970</t>
  </si>
  <si>
    <t>3045</t>
  </si>
  <si>
    <t>1892</t>
  </si>
  <si>
    <t>3205</t>
  </si>
  <si>
    <t>3222</t>
  </si>
  <si>
    <t>3297</t>
  </si>
  <si>
    <t>2119</t>
  </si>
  <si>
    <t>3509</t>
  </si>
  <si>
    <t>55</t>
  </si>
  <si>
    <t>79</t>
  </si>
  <si>
    <t>84</t>
  </si>
  <si>
    <t>244</t>
  </si>
  <si>
    <t>1063</t>
  </si>
  <si>
    <t>1991</t>
  </si>
  <si>
    <t>2230</t>
  </si>
  <si>
    <t>2976</t>
  </si>
  <si>
    <t>1705</t>
  </si>
  <si>
    <t>3009</t>
  </si>
  <si>
    <t>1823</t>
  </si>
  <si>
    <t>3118</t>
  </si>
  <si>
    <t>3182</t>
  </si>
  <si>
    <t>1900</t>
  </si>
  <si>
    <t>3238</t>
  </si>
  <si>
    <t>793</t>
  </si>
  <si>
    <t>5</t>
  </si>
  <si>
    <t>19</t>
  </si>
  <si>
    <t>56</t>
  </si>
  <si>
    <t>390</t>
  </si>
  <si>
    <t>675</t>
  </si>
  <si>
    <t>848</t>
  </si>
  <si>
    <t>1013</t>
  </si>
  <si>
    <t>205</t>
  </si>
  <si>
    <t>217</t>
  </si>
  <si>
    <t>322</t>
  </si>
  <si>
    <t>111</t>
  </si>
  <si>
    <t>864</t>
  </si>
  <si>
    <t>1508-2022</t>
  </si>
  <si>
    <t>1510-2022</t>
  </si>
  <si>
    <t>919</t>
  </si>
  <si>
    <t>969</t>
  </si>
  <si>
    <t>728</t>
  </si>
  <si>
    <t>893</t>
  </si>
  <si>
    <t>EVELY KATHERINE AFANADOR REY</t>
  </si>
  <si>
    <t>ANDREA CATALINA LEON QUINTERO</t>
  </si>
  <si>
    <t>LUIS CARLOS CASTILLO PEREZ</t>
  </si>
  <si>
    <t>OMAR ALBEIRO HERNANDEZ ARIZA</t>
  </si>
  <si>
    <t>GEIMY KATHERINE URREGO DIAZ</t>
  </si>
  <si>
    <t>YULIANA  RUIZ PIRAGAUTA</t>
  </si>
  <si>
    <t>NICOLAS RODRIGO AVENDANO RODRIGUEZ</t>
  </si>
  <si>
    <t>MARIA PAULA VALLEJO ARTEAGA</t>
  </si>
  <si>
    <t>MONICA ROCIO ARANDA GUERRERO</t>
  </si>
  <si>
    <t>LEIVER ALEXIS MORENO GUZMAN</t>
  </si>
  <si>
    <t>FRANCISCO JAVIER PIZARRO CASTRO</t>
  </si>
  <si>
    <t>WENDY LORENA RAMIREZ ESPITIA</t>
  </si>
  <si>
    <t>ANA MARIA MOLINA MOSQUERA</t>
  </si>
  <si>
    <t>INGRITH KHATERINE MARTINEZ SANCHEZ</t>
  </si>
  <si>
    <t>JENNY ANDREA LOPEZ GARZON</t>
  </si>
  <si>
    <t>LAURA ANDREA DAZA OCAMPO</t>
  </si>
  <si>
    <t>ERNESTO FABRIZIO ARMELLA VELASQUEZ</t>
  </si>
  <si>
    <t>JOSE PATRICIO LIZCA ALVAREZ</t>
  </si>
  <si>
    <t>REALIZAR LA ADICIÓN Y PRORROGA DEL CONTRATO No. 1247 DE 2022 SUSCRITOPOR LA SECRETARÍA DISTRITAL DE GOBIERNO Y CONSORCIO TRANSPORTE SG</t>
  </si>
  <si>
    <t>Prestar servicios profesionales especializados a la Dirección para laGestión del Desarrollo local en materia de planeación, buen gobierno ygestión contractual, encaminadas al fortalecimiento de la capacidadinstitucional de las 20 Alcaldías Locales de Bogotá</t>
  </si>
  <si>
    <t>PRESTAR LOS SERVICIOS PROFESIONALES A LA DIRECCIÓN PARA LA GESTIÓN DELDESARROLLO LOCAL EN EL SEGUIMIENTO A LOS PROYECTOS DE INVERSIÓN LOCAL DELOS FONDOS DE DESARROLLO LOCAL.</t>
  </si>
  <si>
    <t>PRESTAR LOS SERVICIOS PROFESIONALES EN LA DIRECCIÓN PARA LA GESTIÓN DELDESARROLLO LOCAL EN LA REALIZACIÓN DEDIAGNÓSTICOS E IMPLEMENTACIÓN DEL SISTEMA DE INFORMACIÓN PARA LAPROGRAMACIÓN, SEGUIMIENTO Y EVALUACIÓN DE LAGESTIÓN LOCAL ASI COMO EL CUMPLIMIENTO DE LA EJECUCIÓN DE PLANES YPROGRAMAS DE LOS FONDOS DE DESARROLLO LOCAL -FDL</t>
  </si>
  <si>
    <t>PRESTAR LOS SERVICIOS PROFESIONALES EN LA DIRECCIÓN PARA LA GESTIÓN DELDESARROLLO LOCAL, APOYANDO JURÍDICAMENTE LAS ACTIVIDADES DE ASISTENCIATÉCNICA INTEGRAL EN EL DESARROLLO Y PLANEACIÓN LOS PROYECTOS DEINVERSIÓN LOCAL QUE ADELANTAN LOS FONDOS DE DESARROLLO LOCAL - FDL.</t>
  </si>
  <si>
    <t>PRESTAR LOS SERVICIOS PROFESIONALES EN LA DIRECCIÓN PARA LA GESTIÓN DELDESARROLLO LOCAL, APOYANDO LAS ACTIVIDADESDE ASISTENCIA TÉCNICA INTEGRAL EN EL DESARROLLO Y PLANEACIÓN LOSPROYECTOS DE INVERSIÓN LOCAL QUE ADELANTAN LOSFONDOS DE DESARROLLO LOCAL - FDL EN MATERIA DE INFRAESTRUCTURA</t>
  </si>
  <si>
    <t>PRESTAR LOS SERVICIOS PROFESIONALES EN LA DIRECCIÓN PARA LA GESTIÓN DELDESARROLLO LOCAL, APOYANDO LAS ACTIVIDADES DE ASISTENCIA TÉCNICAINTEGRAL EN EL DESARROLLO Y PLANEACIÓN LOS PROYECTOS DE INVERSIÓN LOCALQUE ADELANTAN LOS FONDOS DE DESARROLLO LOCAL - FDL</t>
  </si>
  <si>
    <t>prestación de servicios profesionales en el seguimiento y reporte de laejecución presupuestal de los fondos de desarrollo local en el marco dela asistencia técnica integral que presta la Dirección para la Gestióndel Desarrollo Local.</t>
  </si>
  <si>
    <t>PRESTAR LOS SERVICIOS PROFESIONALES EN LA DIRECCIÓN PARA LA GESTIÓN DELDESARROLLO LOCAL, APOYANDO TÉCNICAMENTE LAS ACTIVIDADES DE ASISTENCIATÉCNICA EN LA EJECUCIÓN DE LOS PROYECTOS DE INVERSIÓN LOCAL EN MATERIADE MALLA VIAL E INFRAESTRUCTURA QUE ADELANTAN LOS FONDOS DE DESARROLLOLOCAL - FDL</t>
  </si>
  <si>
    <t>PRESTAR LOS SERVICIOS PROFESIONALES EN LA DIRECCIÓN PARA LA GESTIÓN DELDESARROLLO LOCAL, APOYANDO TÉCNICAMENTE LA ASISTENCIA TÉCNICA YSEGUIMIENTO A LA INVERSIÓN LOCAL DE LOS FONDOS DE DESARROLLO LOCAL - FDL</t>
  </si>
  <si>
    <t>PRESTAR LOS SERVICIOS PROFESIONALES A LA DIRECCIÓN PARA LA GESTIÓN DELDESARROLLO LOCAL, EN LA ELABORACIÓN&lt;(&gt;,&lt;)&gt; IMPLEMENTACIÓN Y SEGUIMIENTODE ACCIONES DE PARTICIPACIÓN Y GOBERNANZA EN LAS ALCALDÍAS LOCALES</t>
  </si>
  <si>
    <t>REALIZAR LA ADICIÓN Y PRORROGA DEL CONTRATO No. 327 DE 2023 SUSCRITO PORLA SECRETARIA DISTRITAL DE GOBIERNO Y EDUARDOANTONIO RINCON LOZANO</t>
  </si>
  <si>
    <t>REALIZAR LA ADICIÓN Y PRORROGA DEL CONTRATO 207 DE 2023 SUSCRITO ENTRELA SECRETARIA DISTRITAL DE GOBIERNO Y NICOLAS RODRIGO AVENDAÑO RODRIGUEZ</t>
  </si>
  <si>
    <t>REALIZAR LA ADICION Y PRORROGA DEL CONTRATO 52 DE 2023 SUSCRITO ENTRESECRETARIA DISTRITAL DE GOBIERNO Y MARIA PAULAVALLEJO ARTEAGA</t>
  </si>
  <si>
    <t>REALIZAR LA ADICIÓN Y PRORROGA DEL CONTRATO 20 DE 2023 SUSCRITO ENTRE LASECRETARIA DISTRITAL DE GOBIERNO Y ARANDAGUERRERO MONICA ROCIO</t>
  </si>
  <si>
    <t>REALIZAR LA ADICIÓN Y PRORROGA DEL CONTRATO No. 77 DE 2023 SUSCRITO PORLA SECRETARIA DISTRITAL DE GOBIERNO Y LEIVERALEXIS MORENO GUZMAN</t>
  </si>
  <si>
    <t>REALIZAR LA ADICION Y PRORROGA DEL CONTRATO 84 DE 2023 SUSCRITO ENTRESECRETARIA DISTRITAL DE GOBIERNO Y FRANCISCOJAVIER PIZARRO CASTRO</t>
  </si>
  <si>
    <t>REALIZAR LA ADICIÓN Y PRORROGA DEL CONTRATO No. 137 DE 2023 SUSCRITO PORLA SECRETARIA DISTRITAL DE GOBIERNO Y WENDYLORENA RAMÍREZ ESPITIA</t>
  </si>
  <si>
    <t>REALIZAR LA ADICIÓN Y PRORROGA DEL CONTRATO 120 DE 2023 SUSCRITO ENTRELA SECRETARIA DISTRITAL DE GOBIERNO Y MOLINAMOSQUERA ANA MARIA</t>
  </si>
  <si>
    <t>REALIZAR LA ADICIÓN Y PRORROGA DEL CONTRATO 180 DE 2023 SUSCRITO ENTRELA SECRETARIA DISTRITAL DE GOBIERNO Y MARTINEZSANCHEZ INGRITH KHATERINE</t>
  </si>
  <si>
    <t>REALIZAR LA ADICIÓN Y PRORROGA DEL CONTRATO 191 DE 2023 SUSCRITO ENTRELA SECRETARIA DISTRITAL DE GOBIERNO Y JENNYANDREA LOPEZ GARZON</t>
  </si>
  <si>
    <t>REALIZAR LA ADICIÓN Y PRORROGA DEL CONTRATO 152 DE 2023 SUSCRITO ENTRELA SECRETARIA DISTRITAL DE GOBIERNO Y LAURAANDREA DAZA OCAMPO</t>
  </si>
  <si>
    <t>REALIZAR LA ADICIÓN PRORROGA Y OTRO SI DEL CONTRATO 436 DE 2023 SUSCRITOENTRE LA SECRETARIA DISTRITAL DE GOBIERNO Y ANGIE XIOMARA NIÑO RODRIGUEZ</t>
  </si>
  <si>
    <t>REALIZAR LA ADICIÓN Y PRORROGA DEL CONTRATO 377 DE 2023 SUSCRITO ENTRELA SECRETARIA DISTRITAL DE GOBIERNO Y ERNESTOFABRIZIO ARMELLA VELASQUEZ</t>
  </si>
  <si>
    <t>REALIZAR LA ADICION, PRORROGA Y OTRO SI DEL CONTRATO 451 DE 2023SUSCRITO ENTRE SECRETARIA DISTRITAL DE GOBIERNO YLEONARDO ROJAS ACEVEDO</t>
  </si>
  <si>
    <t>REALIZAR LA ADICION Y PRORROGA DEL CONTRATO 450 DE 2023 SUSCRITO ENTRESECRETARIA DISTRITAL DE GOBIERNO Y EVELY KATHERINE AFANADOR REY</t>
  </si>
  <si>
    <t>REALIZAR LA ADICION, PRORROGA Y OTRO SI DEL CONTRATO 725 DE 2023SUSCRITO ENTRE SECRETARIA DISTRITAL DE GOBIERNO YJOSE PATRICIO LIZCA ALVAREZ</t>
  </si>
  <si>
    <t>REALIZAR LA ADICION, PRORROGA Y OTRO SI DEL CONTRATO 729 DE 2023SUSCRITO ENTRE SECRETARIA DISTRITAL DE GOBIERNO YNASHLY PEINADO MALAGON</t>
  </si>
  <si>
    <t>REALIZAR LA ADICION Y PRORROGA Y OTRO SI DEL CONTRATO 017 DE 2023SUSCRITO ENTRE SECRETARIA DISTRITAL DE GOBIERNO YYULY KATHERINE ALVARADO CAMACHO.</t>
  </si>
  <si>
    <t>REALIZAR LA ADICION Y PRORROGA DEL CONTRATO 835 DE 2023 SUSCRITO ENTRESECRETARIA DISTRITAL DE GOBIERNO Y DIEGO EDINSON ROLDÁN SOLANO</t>
  </si>
  <si>
    <t>REALIZAR LA ADICION, PRORROGA Y OTRO SI DEL CONTRATO 967 DE 2023SUSCRITO ENTRE SECRETARIA DISTRITAL DE GOBIERNO Y NATHALIA ANDREAVASQUEZ ORJUELA</t>
  </si>
  <si>
    <t>REALIZAR LA ADICIÓN Y PRORROGA DEL CONTRATO No. 105 DE 2023 SUSCRITO PORLA SECRETARIA DISTRITAL DE GOBIERNO Y TERESACRISTINA MARGARITA ALBANO TORRES</t>
  </si>
  <si>
    <t>REALIZAR LA ADICION, PRORROGA Y OTRO SI DEL CONTRATO 791 DE 2023SUSCRITO ENTRE SECRETARIA DISTRITAL DE GOBIERNO YANDREA DEL PILAR GUTIERREZ PARRA</t>
  </si>
  <si>
    <t>41</t>
  </si>
  <si>
    <t>52</t>
  </si>
  <si>
    <t>359</t>
  </si>
  <si>
    <t>1029</t>
  </si>
  <si>
    <t>2531</t>
  </si>
  <si>
    <t>1689</t>
  </si>
  <si>
    <t>2988</t>
  </si>
  <si>
    <t>3187</t>
  </si>
  <si>
    <t>3189</t>
  </si>
  <si>
    <t>1889</t>
  </si>
  <si>
    <t>3211</t>
  </si>
  <si>
    <t>3219</t>
  </si>
  <si>
    <t>1890</t>
  </si>
  <si>
    <t>3223</t>
  </si>
  <si>
    <t>1896</t>
  </si>
  <si>
    <t>3224</t>
  </si>
  <si>
    <t>3247</t>
  </si>
  <si>
    <t>3249</t>
  </si>
  <si>
    <t>3255</t>
  </si>
  <si>
    <t>1601</t>
  </si>
  <si>
    <t>3285</t>
  </si>
  <si>
    <t>3329</t>
  </si>
  <si>
    <t>2057</t>
  </si>
  <si>
    <t>3443</t>
  </si>
  <si>
    <t>3470</t>
  </si>
  <si>
    <t>3501</t>
  </si>
  <si>
    <t>3541</t>
  </si>
  <si>
    <t>3236</t>
  </si>
  <si>
    <t>287</t>
  </si>
  <si>
    <t>327</t>
  </si>
  <si>
    <t>450</t>
  </si>
  <si>
    <t>506</t>
  </si>
  <si>
    <t>816</t>
  </si>
  <si>
    <t>207</t>
  </si>
  <si>
    <t>20</t>
  </si>
  <si>
    <t>191</t>
  </si>
  <si>
    <t>451</t>
  </si>
  <si>
    <t>967</t>
  </si>
  <si>
    <t>105</t>
  </si>
  <si>
    <t>3-3-1-16-01-04-7787 Fortalecimiento de la capacidad institucional  y de los actores sociales para la garantia, promoción y proteccion de los derechos humanos</t>
  </si>
  <si>
    <t>MAYO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</si>
</sst>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1" formatCode="_-* #,##0_-;\-* #,##0_-;_-* &quot;-&quot;_-;_-@_-"/>
    <numFmt numFmtId="44" formatCode="_-&quot;$&quot;\ * #,##0.00_-;\-&quot;$&quot;\ * #,##0.00_-;_-&quot;$&quot;\ * &quot;-&quot;??_-;_-@_-"/>
    <numFmt numFmtId="164" formatCode="_(* #,##0.00_);_(* \(#,##0.00\);_(* &quot;-&quot;??_);_(@_)"/>
    <numFmt numFmtId="165" formatCode="_-* #,##0.00\ _P_t_s_-;\-* #,##0.00\ _P_t_s_-;_-* &quot;-&quot;??\ _P_t_s_-;_-@_-"/>
    <numFmt numFmtId="166" formatCode="_-* #,##0.00\ &quot;€&quot;_-;\-* #,##0.00\ &quot;€&quot;_-;_-* &quot;-&quot;??\ &quot;€&quot;_-;_-@_-"/>
    <numFmt numFmtId="167" formatCode="_-* #,##0\ _P_t_s_-;\-* #,##0\ _P_t_s_-;_-* &quot;-&quot;??\ _P_t_s_-;_-@_-"/>
    <numFmt numFmtId="168" formatCode="_-&quot;$&quot;\ * #,##0_-;\-&quot;$&quot;\ * #,##0_-;_-&quot;$&quot;\ * &quot;-&quot;??_-;_-@_-"/>
  </numFmts>
  <fonts count="50" x14ac:knownFonts="1">
    <font>
      <sz val="10"/>
      <name val="Arial"/>
    </font>
    <font>
      <sz val="10"/>
      <name val="Arial"/>
      <family val="2"/>
    </font>
    <font>
      <sz val="11"/>
      <color indexed="8"/>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5"/>
      <color indexed="56"/>
      <name val="Calibri"/>
      <family val="2"/>
    </font>
    <font>
      <b/>
      <sz val="13"/>
      <color indexed="56"/>
      <name val="Calibri"/>
      <family val="2"/>
    </font>
    <font>
      <b/>
      <sz val="18"/>
      <color indexed="56"/>
      <name val="Cambria"/>
      <family val="2"/>
    </font>
    <font>
      <b/>
      <sz val="11"/>
      <color indexed="8"/>
      <name val="Calibri"/>
      <family val="2"/>
    </font>
    <font>
      <b/>
      <sz val="9"/>
      <name val="Garamond"/>
      <family val="1"/>
    </font>
    <font>
      <b/>
      <sz val="11"/>
      <name val="Garamond"/>
      <family val="1"/>
    </font>
    <font>
      <sz val="11"/>
      <name val="Garamond"/>
      <family val="1"/>
    </font>
    <font>
      <b/>
      <sz val="10"/>
      <name val="Garamond"/>
      <family val="1"/>
    </font>
    <font>
      <sz val="10"/>
      <name val="Garamond"/>
      <family val="1"/>
    </font>
    <font>
      <sz val="10"/>
      <name val="Arial"/>
      <family val="2"/>
    </font>
    <font>
      <sz val="9"/>
      <name val="Garamond"/>
      <family val="1"/>
    </font>
    <font>
      <sz val="11"/>
      <color theme="1"/>
      <name val="Calibri"/>
      <family val="2"/>
      <scheme val="minor"/>
    </font>
    <font>
      <sz val="11"/>
      <color theme="0"/>
      <name val="Calibri"/>
      <family val="2"/>
      <scheme val="minor"/>
    </font>
    <font>
      <b/>
      <sz val="11"/>
      <color rgb="FFFA7D00"/>
      <name val="Calibri"/>
      <family val="2"/>
      <scheme val="minor"/>
    </font>
    <font>
      <b/>
      <sz val="11"/>
      <color theme="0"/>
      <name val="Calibri"/>
      <family val="2"/>
      <scheme val="minor"/>
    </font>
    <font>
      <sz val="11"/>
      <color rgb="FFFA7D00"/>
      <name val="Calibri"/>
      <family val="2"/>
      <scheme val="minor"/>
    </font>
    <font>
      <b/>
      <sz val="11"/>
      <color theme="3"/>
      <name val="Calibri"/>
      <family val="2"/>
      <scheme val="minor"/>
    </font>
    <font>
      <sz val="11"/>
      <color rgb="FF3F3F76"/>
      <name val="Calibri"/>
      <family val="2"/>
      <scheme val="minor"/>
    </font>
    <font>
      <sz val="11"/>
      <color rgb="FF9C0006"/>
      <name val="Calibri"/>
      <family val="2"/>
      <scheme val="minor"/>
    </font>
    <font>
      <sz val="11"/>
      <color rgb="FF9C6500"/>
      <name val="Calibri"/>
      <family val="2"/>
      <scheme val="minor"/>
    </font>
    <font>
      <sz val="11"/>
      <color rgb="FF9C5700"/>
      <name val="Calibri"/>
      <family val="2"/>
      <scheme val="minor"/>
    </font>
    <font>
      <b/>
      <sz val="11"/>
      <color rgb="FF3F3F3F"/>
      <name val="Calibri"/>
      <family val="2"/>
      <scheme val="minor"/>
    </font>
    <font>
      <sz val="11"/>
      <color rgb="FFFF0000"/>
      <name val="Calibri"/>
      <family val="2"/>
      <scheme val="minor"/>
    </font>
    <font>
      <i/>
      <sz val="11"/>
      <color rgb="FF7F7F7F"/>
      <name val="Calibri"/>
      <family val="2"/>
      <scheme val="minor"/>
    </font>
    <font>
      <b/>
      <sz val="18"/>
      <color theme="3"/>
      <name val="Cambria"/>
      <family val="2"/>
      <scheme val="major"/>
    </font>
    <font>
      <b/>
      <sz val="13"/>
      <color theme="3"/>
      <name val="Calibri"/>
      <family val="2"/>
      <scheme val="minor"/>
    </font>
    <font>
      <sz val="18"/>
      <color theme="3"/>
      <name val="Cambria"/>
      <family val="2"/>
      <scheme val="major"/>
    </font>
    <font>
      <b/>
      <sz val="11"/>
      <color theme="1"/>
      <name val="Calibri"/>
      <family val="2"/>
      <scheme val="minor"/>
    </font>
    <font>
      <sz val="9"/>
      <name val="Arial"/>
      <family val="2"/>
    </font>
    <font>
      <sz val="8"/>
      <name val="Arial"/>
      <family val="2"/>
    </font>
    <font>
      <b/>
      <sz val="10"/>
      <name val="Arial"/>
      <family val="2"/>
    </font>
    <font>
      <sz val="9"/>
      <color indexed="8"/>
      <name val="Garamond"/>
      <family val="1"/>
    </font>
    <font>
      <b/>
      <sz val="10"/>
      <color theme="0"/>
      <name val="Garamond"/>
      <family val="1"/>
    </font>
    <font>
      <sz val="10"/>
      <name val="Arial"/>
      <family val="2"/>
    </font>
    <font>
      <sz val="8"/>
      <name val="Garamond"/>
      <family val="1"/>
    </font>
  </fonts>
  <fills count="6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indexed="43"/>
        <bgColor indexed="64"/>
      </patternFill>
    </fill>
    <fill>
      <patternFill patternType="solid">
        <fgColor indexed="45"/>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
      <patternFill patternType="solid">
        <fgColor theme="0"/>
        <bgColor indexed="64"/>
      </patternFill>
    </fill>
    <fill>
      <patternFill patternType="solid">
        <fgColor rgb="FF99CCFF"/>
        <bgColor indexed="64"/>
      </patternFill>
    </fill>
    <fill>
      <patternFill patternType="solid">
        <fgColor theme="3" tint="0.79998168889431442"/>
        <bgColor indexed="64"/>
      </patternFill>
    </fill>
  </fills>
  <borders count="4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top style="thin">
        <color indexed="64"/>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bottom/>
      <diagonal/>
    </border>
  </borders>
  <cellStyleXfs count="396">
    <xf numFmtId="0" fontId="0" fillId="0" borderId="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 fillId="2"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2" fillId="3"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2" fillId="4"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 fillId="5"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 fillId="6"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2" fillId="7"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26" fillId="33" borderId="0" applyNumberFormat="0" applyBorder="0" applyAlignment="0" applyProtection="0"/>
    <xf numFmtId="0" fontId="26" fillId="33" borderId="0" applyNumberFormat="0" applyBorder="0" applyAlignment="0" applyProtection="0"/>
    <xf numFmtId="0" fontId="26" fillId="33" borderId="0" applyNumberFormat="0" applyBorder="0" applyAlignment="0" applyProtection="0"/>
    <xf numFmtId="0" fontId="26" fillId="33" borderId="0" applyNumberFormat="0" applyBorder="0" applyAlignment="0" applyProtection="0"/>
    <xf numFmtId="0" fontId="26" fillId="33" borderId="0" applyNumberFormat="0" applyBorder="0" applyAlignment="0" applyProtection="0"/>
    <xf numFmtId="0" fontId="26" fillId="33" borderId="0" applyNumberFormat="0" applyBorder="0" applyAlignment="0" applyProtection="0"/>
    <xf numFmtId="0" fontId="26" fillId="33" borderId="0" applyNumberFormat="0" applyBorder="0" applyAlignment="0" applyProtection="0"/>
    <xf numFmtId="0" fontId="2" fillId="8" borderId="0" applyNumberFormat="0" applyBorder="0" applyAlignment="0" applyProtection="0"/>
    <xf numFmtId="0" fontId="26" fillId="33" borderId="0" applyNumberFormat="0" applyBorder="0" applyAlignment="0" applyProtection="0"/>
    <xf numFmtId="0" fontId="26" fillId="33" borderId="0" applyNumberFormat="0" applyBorder="0" applyAlignment="0" applyProtection="0"/>
    <xf numFmtId="0" fontId="26" fillId="33" borderId="0" applyNumberFormat="0" applyBorder="0" applyAlignment="0" applyProtection="0"/>
    <xf numFmtId="0" fontId="26" fillId="33" borderId="0" applyNumberFormat="0" applyBorder="0" applyAlignment="0" applyProtection="0"/>
    <xf numFmtId="0" fontId="26" fillId="33" borderId="0" applyNumberFormat="0" applyBorder="0" applyAlignment="0" applyProtection="0"/>
    <xf numFmtId="0" fontId="26" fillId="33" borderId="0" applyNumberFormat="0" applyBorder="0" applyAlignment="0" applyProtection="0"/>
    <xf numFmtId="0" fontId="26" fillId="33"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 fillId="9"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5" borderId="0" applyNumberFormat="0" applyBorder="0" applyAlignment="0" applyProtection="0"/>
    <xf numFmtId="0" fontId="26" fillId="35" borderId="0" applyNumberFormat="0" applyBorder="0" applyAlignment="0" applyProtection="0"/>
    <xf numFmtId="0" fontId="26" fillId="35" borderId="0" applyNumberFormat="0" applyBorder="0" applyAlignment="0" applyProtection="0"/>
    <xf numFmtId="0" fontId="26" fillId="35" borderId="0" applyNumberFormat="0" applyBorder="0" applyAlignment="0" applyProtection="0"/>
    <xf numFmtId="0" fontId="26" fillId="35" borderId="0" applyNumberFormat="0" applyBorder="0" applyAlignment="0" applyProtection="0"/>
    <xf numFmtId="0" fontId="26" fillId="35" borderId="0" applyNumberFormat="0" applyBorder="0" applyAlignment="0" applyProtection="0"/>
    <xf numFmtId="0" fontId="26" fillId="35" borderId="0" applyNumberFormat="0" applyBorder="0" applyAlignment="0" applyProtection="0"/>
    <xf numFmtId="0" fontId="2" fillId="10" borderId="0" applyNumberFormat="0" applyBorder="0" applyAlignment="0" applyProtection="0"/>
    <xf numFmtId="0" fontId="26" fillId="35" borderId="0" applyNumberFormat="0" applyBorder="0" applyAlignment="0" applyProtection="0"/>
    <xf numFmtId="0" fontId="26" fillId="35" borderId="0" applyNumberFormat="0" applyBorder="0" applyAlignment="0" applyProtection="0"/>
    <xf numFmtId="0" fontId="26" fillId="35" borderId="0" applyNumberFormat="0" applyBorder="0" applyAlignment="0" applyProtection="0"/>
    <xf numFmtId="0" fontId="26" fillId="35" borderId="0" applyNumberFormat="0" applyBorder="0" applyAlignment="0" applyProtection="0"/>
    <xf numFmtId="0" fontId="26" fillId="35" borderId="0" applyNumberFormat="0" applyBorder="0" applyAlignment="0" applyProtection="0"/>
    <xf numFmtId="0" fontId="26" fillId="35" borderId="0" applyNumberFormat="0" applyBorder="0" applyAlignment="0" applyProtection="0"/>
    <xf numFmtId="0" fontId="26" fillId="35" borderId="0" applyNumberFormat="0" applyBorder="0" applyAlignment="0" applyProtection="0"/>
    <xf numFmtId="0" fontId="26" fillId="36" borderId="0" applyNumberFormat="0" applyBorder="0" applyAlignment="0" applyProtection="0"/>
    <xf numFmtId="0" fontId="26" fillId="36" borderId="0" applyNumberFormat="0" applyBorder="0" applyAlignment="0" applyProtection="0"/>
    <xf numFmtId="0" fontId="26" fillId="36" borderId="0" applyNumberFormat="0" applyBorder="0" applyAlignment="0" applyProtection="0"/>
    <xf numFmtId="0" fontId="26" fillId="36" borderId="0" applyNumberFormat="0" applyBorder="0" applyAlignment="0" applyProtection="0"/>
    <xf numFmtId="0" fontId="26" fillId="36" borderId="0" applyNumberFormat="0" applyBorder="0" applyAlignment="0" applyProtection="0"/>
    <xf numFmtId="0" fontId="26" fillId="36" borderId="0" applyNumberFormat="0" applyBorder="0" applyAlignment="0" applyProtection="0"/>
    <xf numFmtId="0" fontId="26" fillId="36" borderId="0" applyNumberFormat="0" applyBorder="0" applyAlignment="0" applyProtection="0"/>
    <xf numFmtId="0" fontId="2" fillId="5" borderId="0" applyNumberFormat="0" applyBorder="0" applyAlignment="0" applyProtection="0"/>
    <xf numFmtId="0" fontId="26" fillId="36" borderId="0" applyNumberFormat="0" applyBorder="0" applyAlignment="0" applyProtection="0"/>
    <xf numFmtId="0" fontId="26" fillId="36" borderId="0" applyNumberFormat="0" applyBorder="0" applyAlignment="0" applyProtection="0"/>
    <xf numFmtId="0" fontId="26" fillId="36" borderId="0" applyNumberFormat="0" applyBorder="0" applyAlignment="0" applyProtection="0"/>
    <xf numFmtId="0" fontId="26" fillId="36" borderId="0" applyNumberFormat="0" applyBorder="0" applyAlignment="0" applyProtection="0"/>
    <xf numFmtId="0" fontId="26" fillId="36" borderId="0" applyNumberFormat="0" applyBorder="0" applyAlignment="0" applyProtection="0"/>
    <xf numFmtId="0" fontId="26" fillId="36" borderId="0" applyNumberFormat="0" applyBorder="0" applyAlignment="0" applyProtection="0"/>
    <xf numFmtId="0" fontId="26" fillId="36" borderId="0" applyNumberFormat="0" applyBorder="0" applyAlignment="0" applyProtection="0"/>
    <xf numFmtId="0" fontId="26" fillId="37" borderId="0" applyNumberFormat="0" applyBorder="0" applyAlignment="0" applyProtection="0"/>
    <xf numFmtId="0" fontId="26" fillId="37" borderId="0" applyNumberFormat="0" applyBorder="0" applyAlignment="0" applyProtection="0"/>
    <xf numFmtId="0" fontId="26" fillId="37" borderId="0" applyNumberFormat="0" applyBorder="0" applyAlignment="0" applyProtection="0"/>
    <xf numFmtId="0" fontId="26" fillId="37" borderId="0" applyNumberFormat="0" applyBorder="0" applyAlignment="0" applyProtection="0"/>
    <xf numFmtId="0" fontId="26" fillId="37" borderId="0" applyNumberFormat="0" applyBorder="0" applyAlignment="0" applyProtection="0"/>
    <xf numFmtId="0" fontId="26" fillId="37" borderId="0" applyNumberFormat="0" applyBorder="0" applyAlignment="0" applyProtection="0"/>
    <xf numFmtId="0" fontId="26" fillId="37" borderId="0" applyNumberFormat="0" applyBorder="0" applyAlignment="0" applyProtection="0"/>
    <xf numFmtId="0" fontId="2" fillId="8" borderId="0" applyNumberFormat="0" applyBorder="0" applyAlignment="0" applyProtection="0"/>
    <xf numFmtId="0" fontId="26" fillId="37" borderId="0" applyNumberFormat="0" applyBorder="0" applyAlignment="0" applyProtection="0"/>
    <xf numFmtId="0" fontId="26" fillId="37" borderId="0" applyNumberFormat="0" applyBorder="0" applyAlignment="0" applyProtection="0"/>
    <xf numFmtId="0" fontId="26" fillId="37" borderId="0" applyNumberFormat="0" applyBorder="0" applyAlignment="0" applyProtection="0"/>
    <xf numFmtId="0" fontId="26" fillId="37" borderId="0" applyNumberFormat="0" applyBorder="0" applyAlignment="0" applyProtection="0"/>
    <xf numFmtId="0" fontId="26" fillId="37" borderId="0" applyNumberFormat="0" applyBorder="0" applyAlignment="0" applyProtection="0"/>
    <xf numFmtId="0" fontId="26" fillId="37" borderId="0" applyNumberFormat="0" applyBorder="0" applyAlignment="0" applyProtection="0"/>
    <xf numFmtId="0" fontId="26" fillId="37"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2" fillId="11"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27" fillId="39" borderId="0" applyNumberFormat="0" applyBorder="0" applyAlignment="0" applyProtection="0"/>
    <xf numFmtId="0" fontId="3" fillId="12" borderId="0" applyNumberFormat="0" applyBorder="0" applyAlignment="0" applyProtection="0"/>
    <xf numFmtId="0" fontId="26" fillId="39" borderId="0" applyNumberFormat="0" applyBorder="0" applyAlignment="0" applyProtection="0"/>
    <xf numFmtId="0" fontId="27" fillId="40" borderId="0" applyNumberFormat="0" applyBorder="0" applyAlignment="0" applyProtection="0"/>
    <xf numFmtId="0" fontId="3" fillId="9" borderId="0" applyNumberFormat="0" applyBorder="0" applyAlignment="0" applyProtection="0"/>
    <xf numFmtId="0" fontId="26" fillId="40" borderId="0" applyNumberFormat="0" applyBorder="0" applyAlignment="0" applyProtection="0"/>
    <xf numFmtId="0" fontId="27" fillId="41" borderId="0" applyNumberFormat="0" applyBorder="0" applyAlignment="0" applyProtection="0"/>
    <xf numFmtId="0" fontId="3" fillId="10" borderId="0" applyNumberFormat="0" applyBorder="0" applyAlignment="0" applyProtection="0"/>
    <xf numFmtId="0" fontId="26" fillId="41" borderId="0" applyNumberFormat="0" applyBorder="0" applyAlignment="0" applyProtection="0"/>
    <xf numFmtId="0" fontId="27" fillId="42" borderId="0" applyNumberFormat="0" applyBorder="0" applyAlignment="0" applyProtection="0"/>
    <xf numFmtId="0" fontId="3" fillId="13" borderId="0" applyNumberFormat="0" applyBorder="0" applyAlignment="0" applyProtection="0"/>
    <xf numFmtId="0" fontId="26" fillId="42" borderId="0" applyNumberFormat="0" applyBorder="0" applyAlignment="0" applyProtection="0"/>
    <xf numFmtId="0" fontId="27" fillId="43" borderId="0" applyNumberFormat="0" applyBorder="0" applyAlignment="0" applyProtection="0"/>
    <xf numFmtId="0" fontId="3" fillId="14" borderId="0" applyNumberFormat="0" applyBorder="0" applyAlignment="0" applyProtection="0"/>
    <xf numFmtId="0" fontId="26" fillId="43" borderId="0" applyNumberFormat="0" applyBorder="0" applyAlignment="0" applyProtection="0"/>
    <xf numFmtId="0" fontId="27" fillId="44" borderId="0" applyNumberFormat="0" applyBorder="0" applyAlignment="0" applyProtection="0"/>
    <xf numFmtId="0" fontId="3" fillId="15" borderId="0" applyNumberFormat="0" applyBorder="0" applyAlignment="0" applyProtection="0"/>
    <xf numFmtId="0" fontId="26" fillId="44" borderId="0" applyNumberFormat="0" applyBorder="0" applyAlignment="0" applyProtection="0"/>
    <xf numFmtId="0" fontId="4" fillId="4" borderId="0" applyNumberFormat="0" applyBorder="0" applyAlignment="0" applyProtection="0"/>
    <xf numFmtId="0" fontId="28" fillId="45" borderId="25" applyNumberFormat="0" applyAlignment="0" applyProtection="0"/>
    <xf numFmtId="0" fontId="5" fillId="16" borderId="1" applyNumberFormat="0" applyAlignment="0" applyProtection="0"/>
    <xf numFmtId="0" fontId="29" fillId="46" borderId="26" applyNumberFormat="0" applyAlignment="0" applyProtection="0"/>
    <xf numFmtId="0" fontId="6" fillId="17" borderId="2" applyNumberFormat="0" applyAlignment="0" applyProtection="0"/>
    <xf numFmtId="0" fontId="30" fillId="0" borderId="27" applyNumberFormat="0" applyFill="0" applyAlignment="0" applyProtection="0"/>
    <xf numFmtId="0" fontId="7" fillId="0" borderId="3" applyNumberFormat="0" applyFill="0" applyAlignment="0" applyProtection="0"/>
    <xf numFmtId="0" fontId="31" fillId="0" borderId="0" applyNumberFormat="0" applyFill="0" applyBorder="0" applyAlignment="0" applyProtection="0"/>
    <xf numFmtId="0" fontId="8" fillId="0" borderId="0" applyNumberFormat="0" applyFill="0" applyBorder="0" applyAlignment="0" applyProtection="0"/>
    <xf numFmtId="0" fontId="27" fillId="47" borderId="0" applyNumberFormat="0" applyBorder="0" applyAlignment="0" applyProtection="0"/>
    <xf numFmtId="0" fontId="3" fillId="18" borderId="0" applyNumberFormat="0" applyBorder="0" applyAlignment="0" applyProtection="0"/>
    <xf numFmtId="0" fontId="27" fillId="48" borderId="0" applyNumberFormat="0" applyBorder="0" applyAlignment="0" applyProtection="0"/>
    <xf numFmtId="0" fontId="3" fillId="19" borderId="0" applyNumberFormat="0" applyBorder="0" applyAlignment="0" applyProtection="0"/>
    <xf numFmtId="0" fontId="27" fillId="49" borderId="0" applyNumberFormat="0" applyBorder="0" applyAlignment="0" applyProtection="0"/>
    <xf numFmtId="0" fontId="3" fillId="20" borderId="0" applyNumberFormat="0" applyBorder="0" applyAlignment="0" applyProtection="0"/>
    <xf numFmtId="0" fontId="27" fillId="50" borderId="0" applyNumberFormat="0" applyBorder="0" applyAlignment="0" applyProtection="0"/>
    <xf numFmtId="0" fontId="3" fillId="13" borderId="0" applyNumberFormat="0" applyBorder="0" applyAlignment="0" applyProtection="0"/>
    <xf numFmtId="0" fontId="27" fillId="51" borderId="0" applyNumberFormat="0" applyBorder="0" applyAlignment="0" applyProtection="0"/>
    <xf numFmtId="0" fontId="3" fillId="14" borderId="0" applyNumberFormat="0" applyBorder="0" applyAlignment="0" applyProtection="0"/>
    <xf numFmtId="0" fontId="27" fillId="52" borderId="0" applyNumberFormat="0" applyBorder="0" applyAlignment="0" applyProtection="0"/>
    <xf numFmtId="0" fontId="3" fillId="21" borderId="0" applyNumberFormat="0" applyBorder="0" applyAlignment="0" applyProtection="0"/>
    <xf numFmtId="0" fontId="32" fillId="53" borderId="25" applyNumberFormat="0" applyAlignment="0" applyProtection="0"/>
    <xf numFmtId="0" fontId="9" fillId="7" borderId="1" applyNumberFormat="0" applyAlignment="0" applyProtection="0"/>
    <xf numFmtId="0" fontId="33" fillId="54" borderId="0" applyNumberFormat="0" applyBorder="0" applyAlignment="0" applyProtection="0"/>
    <xf numFmtId="0" fontId="10" fillId="3" borderId="0" applyNumberFormat="0" applyBorder="0" applyAlignment="0" applyProtection="0"/>
    <xf numFmtId="165" fontId="1" fillId="0" borderId="0" applyFont="0" applyFill="0" applyBorder="0" applyAlignment="0" applyProtection="0"/>
    <xf numFmtId="41" fontId="24" fillId="0" borderId="0" applyFont="0" applyFill="0" applyBorder="0" applyAlignment="0" applyProtection="0"/>
    <xf numFmtId="164" fontId="26" fillId="0" borderId="0" applyFont="0" applyFill="0" applyBorder="0" applyAlignment="0" applyProtection="0"/>
    <xf numFmtId="164" fontId="2" fillId="0" borderId="0" applyFont="0" applyFill="0" applyBorder="0" applyAlignment="0" applyProtection="0"/>
    <xf numFmtId="166" fontId="1" fillId="0" borderId="0" applyFont="0" applyFill="0" applyBorder="0" applyAlignment="0" applyProtection="0"/>
    <xf numFmtId="0" fontId="34" fillId="55" borderId="0" applyNumberFormat="0" applyBorder="0" applyAlignment="0" applyProtection="0"/>
    <xf numFmtId="0" fontId="11" fillId="22" borderId="0" applyNumberFormat="0" applyBorder="0" applyAlignment="0" applyProtection="0"/>
    <xf numFmtId="0" fontId="35" fillId="55" borderId="0" applyNumberFormat="0" applyBorder="0" applyAlignment="0" applyProtection="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1" fillId="0" borderId="0"/>
    <xf numFmtId="0" fontId="26" fillId="0" borderId="0"/>
    <xf numFmtId="0" fontId="26" fillId="0" borderId="0"/>
    <xf numFmtId="0" fontId="26" fillId="0" borderId="0"/>
    <xf numFmtId="0" fontId="26" fillId="0" borderId="0"/>
    <xf numFmtId="0" fontId="26" fillId="0" borderId="0"/>
    <xf numFmtId="0" fontId="1"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56" borderId="28" applyNumberFormat="0" applyFont="0" applyAlignment="0" applyProtection="0"/>
    <xf numFmtId="0" fontId="26" fillId="56" borderId="28" applyNumberFormat="0" applyFont="0" applyAlignment="0" applyProtection="0"/>
    <xf numFmtId="0" fontId="26" fillId="56" borderId="28" applyNumberFormat="0" applyFont="0" applyAlignment="0" applyProtection="0"/>
    <xf numFmtId="0" fontId="26" fillId="56" borderId="28" applyNumberFormat="0" applyFont="0" applyAlignment="0" applyProtection="0"/>
    <xf numFmtId="0" fontId="26" fillId="56" borderId="28" applyNumberFormat="0" applyFont="0" applyAlignment="0" applyProtection="0"/>
    <xf numFmtId="0" fontId="26" fillId="56" borderId="28" applyNumberFormat="0" applyFont="0" applyAlignment="0" applyProtection="0"/>
    <xf numFmtId="0" fontId="26" fillId="56" borderId="28" applyNumberFormat="0" applyFont="0" applyAlignment="0" applyProtection="0"/>
    <xf numFmtId="0" fontId="1" fillId="23" borderId="4" applyNumberFormat="0" applyFont="0" applyAlignment="0" applyProtection="0"/>
    <xf numFmtId="0" fontId="26" fillId="56" borderId="28" applyNumberFormat="0" applyFont="0" applyAlignment="0" applyProtection="0"/>
    <xf numFmtId="0" fontId="26" fillId="56" borderId="28" applyNumberFormat="0" applyFont="0" applyAlignment="0" applyProtection="0"/>
    <xf numFmtId="0" fontId="26" fillId="56" borderId="28" applyNumberFormat="0" applyFont="0" applyAlignment="0" applyProtection="0"/>
    <xf numFmtId="0" fontId="26" fillId="56" borderId="28" applyNumberFormat="0" applyFont="0" applyAlignment="0" applyProtection="0"/>
    <xf numFmtId="0" fontId="26" fillId="56" borderId="28" applyNumberFormat="0" applyFont="0" applyAlignment="0" applyProtection="0"/>
    <xf numFmtId="0" fontId="26" fillId="56" borderId="28" applyNumberFormat="0" applyFont="0" applyAlignment="0" applyProtection="0"/>
    <xf numFmtId="0" fontId="26" fillId="56" borderId="28"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0" fontId="36" fillId="45" borderId="29" applyNumberFormat="0" applyAlignment="0" applyProtection="0"/>
    <xf numFmtId="0" fontId="12" fillId="16" borderId="5" applyNumberFormat="0" applyAlignment="0" applyProtection="0"/>
    <xf numFmtId="0" fontId="37" fillId="0" borderId="0" applyNumberFormat="0" applyFill="0" applyBorder="0" applyAlignment="0" applyProtection="0"/>
    <xf numFmtId="0" fontId="13" fillId="0" borderId="0" applyNumberFormat="0" applyFill="0" applyBorder="0" applyAlignment="0" applyProtection="0"/>
    <xf numFmtId="0" fontId="38" fillId="0" borderId="0" applyNumberFormat="0" applyFill="0" applyBorder="0" applyAlignment="0" applyProtection="0"/>
    <xf numFmtId="0" fontId="14" fillId="0" borderId="0" applyNumberFormat="0" applyFill="0" applyBorder="0" applyAlignment="0" applyProtection="0"/>
    <xf numFmtId="0" fontId="39" fillId="0" borderId="0" applyNumberFormat="0" applyFill="0" applyBorder="0" applyAlignment="0" applyProtection="0"/>
    <xf numFmtId="0" fontId="15" fillId="0" borderId="6" applyNumberFormat="0" applyFill="0" applyAlignment="0" applyProtection="0"/>
    <xf numFmtId="0" fontId="40" fillId="0" borderId="30" applyNumberFormat="0" applyFill="0" applyAlignment="0" applyProtection="0"/>
    <xf numFmtId="0" fontId="16" fillId="0" borderId="7" applyNumberFormat="0" applyFill="0" applyAlignment="0" applyProtection="0"/>
    <xf numFmtId="0" fontId="31" fillId="0" borderId="31" applyNumberFormat="0" applyFill="0" applyAlignment="0" applyProtection="0"/>
    <xf numFmtId="0" fontId="8" fillId="0" borderId="8" applyNumberFormat="0" applyFill="0" applyAlignment="0" applyProtection="0"/>
    <xf numFmtId="0" fontId="17" fillId="0" borderId="0" applyNumberFormat="0" applyFill="0" applyBorder="0" applyAlignment="0" applyProtection="0"/>
    <xf numFmtId="0" fontId="41" fillId="0" borderId="0" applyNumberFormat="0" applyFill="0" applyBorder="0" applyAlignment="0" applyProtection="0"/>
    <xf numFmtId="0" fontId="42" fillId="0" borderId="32" applyNumberFormat="0" applyFill="0" applyAlignment="0" applyProtection="0"/>
    <xf numFmtId="0" fontId="18" fillId="0" borderId="9" applyNumberFormat="0" applyFill="0" applyAlignment="0" applyProtection="0"/>
    <xf numFmtId="44" fontId="48" fillId="0" borderId="0" applyFont="0" applyFill="0" applyBorder="0" applyAlignment="0" applyProtection="0"/>
  </cellStyleXfs>
  <cellXfs count="249">
    <xf numFmtId="0" fontId="0" fillId="0" borderId="0" xfId="0"/>
    <xf numFmtId="0" fontId="20" fillId="24" borderId="0" xfId="0" applyFont="1" applyFill="1"/>
    <xf numFmtId="0" fontId="21" fillId="24" borderId="0" xfId="0" applyFont="1" applyFill="1"/>
    <xf numFmtId="0" fontId="21" fillId="0" borderId="0" xfId="0" applyFont="1"/>
    <xf numFmtId="0" fontId="21" fillId="24" borderId="10" xfId="0" applyFont="1" applyFill="1" applyBorder="1"/>
    <xf numFmtId="17" fontId="20" fillId="24" borderId="10" xfId="0" quotePrefix="1" applyNumberFormat="1" applyFont="1" applyFill="1" applyBorder="1" applyAlignment="1">
      <alignment horizontal="right" vertical="center"/>
    </xf>
    <xf numFmtId="0" fontId="21" fillId="24" borderId="17" xfId="0" applyFont="1" applyFill="1" applyBorder="1"/>
    <xf numFmtId="0" fontId="21" fillId="24" borderId="18" xfId="0" applyFont="1" applyFill="1" applyBorder="1"/>
    <xf numFmtId="3" fontId="20" fillId="24" borderId="19" xfId="0" applyNumberFormat="1" applyFont="1" applyFill="1" applyBorder="1" applyAlignment="1" applyProtection="1">
      <alignment horizontal="right" vertical="center"/>
      <protection locked="0"/>
    </xf>
    <xf numFmtId="4" fontId="21" fillId="24" borderId="20" xfId="0" applyNumberFormat="1" applyFont="1" applyFill="1" applyBorder="1" applyProtection="1">
      <protection locked="0"/>
    </xf>
    <xf numFmtId="4" fontId="21" fillId="24" borderId="21" xfId="0" applyNumberFormat="1" applyFont="1" applyFill="1" applyBorder="1" applyProtection="1">
      <protection locked="0"/>
    </xf>
    <xf numFmtId="3" fontId="21" fillId="24" borderId="18" xfId="0" applyNumberFormat="1" applyFont="1" applyFill="1" applyBorder="1"/>
    <xf numFmtId="0" fontId="21" fillId="24" borderId="19" xfId="0" applyFont="1" applyFill="1" applyBorder="1"/>
    <xf numFmtId="15" fontId="21" fillId="24" borderId="14" xfId="0" applyNumberFormat="1" applyFont="1" applyFill="1" applyBorder="1" applyAlignment="1">
      <alignment horizontal="center"/>
    </xf>
    <xf numFmtId="0" fontId="21" fillId="57" borderId="0" xfId="0" applyFont="1" applyFill="1"/>
    <xf numFmtId="3" fontId="20" fillId="24" borderId="23" xfId="0" applyNumberFormat="1" applyFont="1" applyFill="1" applyBorder="1" applyAlignment="1" applyProtection="1">
      <alignment horizontal="right" vertical="center"/>
      <protection locked="0"/>
    </xf>
    <xf numFmtId="0" fontId="23" fillId="24" borderId="0" xfId="0" applyFont="1" applyFill="1"/>
    <xf numFmtId="0" fontId="22" fillId="24" borderId="0" xfId="0" applyFont="1" applyFill="1" applyAlignment="1">
      <alignment vertical="center"/>
    </xf>
    <xf numFmtId="0" fontId="22" fillId="24" borderId="0" xfId="0" applyFont="1" applyFill="1"/>
    <xf numFmtId="17" fontId="22" fillId="24" borderId="0" xfId="0" quotePrefix="1" applyNumberFormat="1" applyFont="1" applyFill="1" applyAlignment="1">
      <alignment horizontal="right" vertical="center"/>
    </xf>
    <xf numFmtId="0" fontId="22" fillId="24" borderId="23" xfId="0" applyFont="1" applyFill="1" applyBorder="1" applyAlignment="1">
      <alignment horizontal="center" vertical="center"/>
    </xf>
    <xf numFmtId="0" fontId="22" fillId="58" borderId="23" xfId="0" applyFont="1" applyFill="1" applyBorder="1" applyAlignment="1">
      <alignment horizontal="center" vertical="center" wrapText="1"/>
    </xf>
    <xf numFmtId="0" fontId="23" fillId="57" borderId="23" xfId="263" applyFont="1" applyFill="1" applyBorder="1" applyAlignment="1">
      <alignment horizontal="left" vertical="center" wrapText="1"/>
    </xf>
    <xf numFmtId="10" fontId="23" fillId="24" borderId="23" xfId="0" applyNumberFormat="1" applyFont="1" applyFill="1" applyBorder="1" applyAlignment="1" applyProtection="1">
      <alignment horizontal="center" vertical="center"/>
      <protection locked="0"/>
    </xf>
    <xf numFmtId="3" fontId="22" fillId="57" borderId="23" xfId="0" applyNumberFormat="1" applyFont="1" applyFill="1" applyBorder="1" applyAlignment="1" applyProtection="1">
      <alignment horizontal="right" vertical="center"/>
      <protection locked="0"/>
    </xf>
    <xf numFmtId="10" fontId="22" fillId="57" borderId="23" xfId="0" applyNumberFormat="1" applyFont="1" applyFill="1" applyBorder="1" applyAlignment="1" applyProtection="1">
      <alignment horizontal="center" vertical="center"/>
      <protection locked="0"/>
    </xf>
    <xf numFmtId="0" fontId="22" fillId="24" borderId="24" xfId="0" applyFont="1" applyFill="1" applyBorder="1" applyAlignment="1">
      <alignment vertical="center"/>
    </xf>
    <xf numFmtId="3" fontId="22" fillId="57" borderId="22" xfId="0" applyNumberFormat="1" applyFont="1" applyFill="1" applyBorder="1" applyAlignment="1" applyProtection="1">
      <alignment horizontal="right" vertical="center"/>
      <protection locked="0"/>
    </xf>
    <xf numFmtId="0" fontId="22" fillId="24" borderId="23" xfId="0" applyFont="1" applyFill="1" applyBorder="1" applyAlignment="1">
      <alignment vertical="center"/>
    </xf>
    <xf numFmtId="0" fontId="22" fillId="24" borderId="23" xfId="0" applyFont="1" applyFill="1" applyBorder="1" applyAlignment="1">
      <alignment horizontal="center" vertical="center" wrapText="1"/>
    </xf>
    <xf numFmtId="3" fontId="23" fillId="57" borderId="22" xfId="0" applyNumberFormat="1" applyFont="1" applyFill="1" applyBorder="1" applyAlignment="1" applyProtection="1">
      <alignment horizontal="right" vertical="center"/>
      <protection locked="0"/>
    </xf>
    <xf numFmtId="0" fontId="22" fillId="24" borderId="17" xfId="0" applyFont="1" applyFill="1" applyBorder="1" applyAlignment="1">
      <alignment horizontal="center" vertical="center" wrapText="1"/>
    </xf>
    <xf numFmtId="0" fontId="23" fillId="24" borderId="17" xfId="0" applyFont="1" applyFill="1" applyBorder="1"/>
    <xf numFmtId="0" fontId="23" fillId="57" borderId="19" xfId="0" applyFont="1" applyFill="1" applyBorder="1" applyAlignment="1" applyProtection="1">
      <alignment horizontal="center" vertical="center"/>
      <protection locked="0"/>
    </xf>
    <xf numFmtId="4" fontId="22" fillId="24" borderId="0" xfId="0" applyNumberFormat="1" applyFont="1" applyFill="1" applyAlignment="1" applyProtection="1">
      <alignment horizontal="right" vertical="center"/>
      <protection locked="0"/>
    </xf>
    <xf numFmtId="3" fontId="22" fillId="57" borderId="0" xfId="0" applyNumberFormat="1" applyFont="1" applyFill="1" applyAlignment="1" applyProtection="1">
      <alignment horizontal="right" vertical="center"/>
      <protection locked="0"/>
    </xf>
    <xf numFmtId="0" fontId="23" fillId="24" borderId="15" xfId="0" applyFont="1" applyFill="1" applyBorder="1"/>
    <xf numFmtId="4" fontId="22" fillId="24" borderId="15" xfId="0" applyNumberFormat="1" applyFont="1" applyFill="1" applyBorder="1" applyAlignment="1" applyProtection="1">
      <alignment horizontal="right" vertical="center"/>
      <protection locked="0"/>
    </xf>
    <xf numFmtId="0" fontId="22" fillId="24" borderId="15" xfId="0" applyFont="1" applyFill="1" applyBorder="1" applyAlignment="1">
      <alignment vertical="center"/>
    </xf>
    <xf numFmtId="3" fontId="22" fillId="57" borderId="15" xfId="0" applyNumberFormat="1" applyFont="1" applyFill="1" applyBorder="1" applyAlignment="1" applyProtection="1">
      <alignment horizontal="right" vertical="center"/>
      <protection locked="0"/>
    </xf>
    <xf numFmtId="10" fontId="22" fillId="24" borderId="15" xfId="0" applyNumberFormat="1" applyFont="1" applyFill="1" applyBorder="1" applyAlignment="1" applyProtection="1">
      <alignment horizontal="center" vertical="center"/>
      <protection locked="0"/>
    </xf>
    <xf numFmtId="0" fontId="22" fillId="24" borderId="0" xfId="0" applyFont="1" applyFill="1" applyAlignment="1">
      <alignment horizontal="right" vertical="center"/>
    </xf>
    <xf numFmtId="3" fontId="23" fillId="24" borderId="0" xfId="0" applyNumberFormat="1" applyFont="1" applyFill="1"/>
    <xf numFmtId="167" fontId="23" fillId="24" borderId="0" xfId="224" applyNumberFormat="1" applyFont="1" applyFill="1" applyAlignment="1">
      <alignment horizontal="right"/>
    </xf>
    <xf numFmtId="3" fontId="21" fillId="0" borderId="0" xfId="0" applyNumberFormat="1" applyFont="1"/>
    <xf numFmtId="0" fontId="20" fillId="0" borderId="0" xfId="0" applyFont="1" applyAlignment="1">
      <alignment horizontal="center" vertical="justify"/>
    </xf>
    <xf numFmtId="4" fontId="22" fillId="57" borderId="23" xfId="0" applyNumberFormat="1" applyFont="1" applyFill="1" applyBorder="1" applyAlignment="1" applyProtection="1">
      <alignment horizontal="right" vertical="center"/>
      <protection locked="0"/>
    </xf>
    <xf numFmtId="0" fontId="25" fillId="57" borderId="14" xfId="0" applyFont="1" applyFill="1" applyBorder="1" applyAlignment="1">
      <alignment horizontal="left"/>
    </xf>
    <xf numFmtId="0" fontId="25" fillId="0" borderId="0" xfId="0" applyFont="1"/>
    <xf numFmtId="3" fontId="20" fillId="24" borderId="10" xfId="0" applyNumberFormat="1" applyFont="1" applyFill="1" applyBorder="1" applyAlignment="1" applyProtection="1">
      <alignment horizontal="right" vertical="center"/>
      <protection locked="0"/>
    </xf>
    <xf numFmtId="3" fontId="22" fillId="24" borderId="0" xfId="0" applyNumberFormat="1" applyFont="1" applyFill="1" applyAlignment="1">
      <alignment vertical="center"/>
    </xf>
    <xf numFmtId="41" fontId="22" fillId="57" borderId="0" xfId="225" applyFont="1" applyFill="1" applyBorder="1" applyAlignment="1" applyProtection="1">
      <alignment horizontal="right" vertical="center"/>
      <protection locked="0"/>
    </xf>
    <xf numFmtId="41" fontId="23" fillId="24" borderId="0" xfId="225" applyFont="1" applyFill="1" applyAlignment="1">
      <alignment vertical="center"/>
    </xf>
    <xf numFmtId="0" fontId="22" fillId="57" borderId="23" xfId="0" applyFont="1" applyFill="1" applyBorder="1" applyAlignment="1" applyProtection="1">
      <alignment horizontal="center" vertical="center"/>
      <protection locked="0"/>
    </xf>
    <xf numFmtId="0" fontId="43" fillId="0" borderId="0" xfId="0" applyFont="1"/>
    <xf numFmtId="0" fontId="25" fillId="24" borderId="12" xfId="0" applyFont="1" applyFill="1" applyBorder="1"/>
    <xf numFmtId="0" fontId="25" fillId="24" borderId="14" xfId="0" applyFont="1" applyFill="1" applyBorder="1"/>
    <xf numFmtId="0" fontId="25" fillId="24" borderId="0" xfId="0" applyFont="1" applyFill="1"/>
    <xf numFmtId="0" fontId="25" fillId="24" borderId="16" xfId="0" applyFont="1" applyFill="1" applyBorder="1"/>
    <xf numFmtId="0" fontId="25" fillId="57" borderId="0" xfId="0" applyFont="1" applyFill="1"/>
    <xf numFmtId="0" fontId="25" fillId="57" borderId="16" xfId="0" applyFont="1" applyFill="1" applyBorder="1" applyAlignment="1">
      <alignment horizontal="center"/>
    </xf>
    <xf numFmtId="0" fontId="46" fillId="57" borderId="14" xfId="0" applyFont="1" applyFill="1" applyBorder="1"/>
    <xf numFmtId="0" fontId="25" fillId="24" borderId="16" xfId="0" applyFont="1" applyFill="1" applyBorder="1" applyAlignment="1">
      <alignment horizontal="center"/>
    </xf>
    <xf numFmtId="0" fontId="20" fillId="24" borderId="0" xfId="224" applyNumberFormat="1" applyFont="1" applyFill="1" applyAlignment="1">
      <alignment horizontal="center"/>
    </xf>
    <xf numFmtId="0" fontId="21" fillId="24" borderId="0" xfId="224" applyNumberFormat="1" applyFont="1" applyFill="1" applyAlignment="1">
      <alignment horizontal="center"/>
    </xf>
    <xf numFmtId="0" fontId="21" fillId="24" borderId="10" xfId="224" applyNumberFormat="1" applyFont="1" applyFill="1" applyBorder="1" applyAlignment="1">
      <alignment horizontal="center"/>
    </xf>
    <xf numFmtId="0" fontId="21" fillId="24" borderId="18" xfId="224" applyNumberFormat="1" applyFont="1" applyFill="1" applyBorder="1" applyAlignment="1">
      <alignment horizontal="center"/>
    </xf>
    <xf numFmtId="0" fontId="21" fillId="0" borderId="0" xfId="224" applyNumberFormat="1" applyFont="1" applyAlignment="1">
      <alignment horizontal="center"/>
    </xf>
    <xf numFmtId="0" fontId="25" fillId="0" borderId="12" xfId="0" applyFont="1" applyBorder="1"/>
    <xf numFmtId="0" fontId="25" fillId="0" borderId="14" xfId="0" applyFont="1" applyBorder="1"/>
    <xf numFmtId="0" fontId="22" fillId="25" borderId="23" xfId="0" applyFont="1" applyFill="1" applyBorder="1" applyAlignment="1">
      <alignment horizontal="center" vertical="center" wrapText="1"/>
    </xf>
    <xf numFmtId="4" fontId="22" fillId="26" borderId="23" xfId="0" applyNumberFormat="1" applyFont="1" applyFill="1" applyBorder="1" applyAlignment="1" applyProtection="1">
      <alignment horizontal="center" vertical="center" wrapText="1"/>
      <protection locked="0"/>
    </xf>
    <xf numFmtId="10" fontId="22" fillId="24" borderId="0" xfId="376" applyNumberFormat="1" applyFont="1" applyFill="1" applyBorder="1" applyAlignment="1" applyProtection="1">
      <alignment horizontal="center" vertical="center"/>
      <protection locked="0"/>
    </xf>
    <xf numFmtId="3" fontId="22" fillId="24" borderId="0" xfId="0" applyNumberFormat="1" applyFont="1" applyFill="1" applyAlignment="1" applyProtection="1">
      <alignment horizontal="right" vertical="center"/>
      <protection locked="0"/>
    </xf>
    <xf numFmtId="0" fontId="23" fillId="24" borderId="0" xfId="0" applyFont="1" applyFill="1" applyAlignment="1">
      <alignment vertical="center"/>
    </xf>
    <xf numFmtId="3" fontId="23" fillId="24" borderId="0" xfId="0" applyNumberFormat="1" applyFont="1" applyFill="1" applyAlignment="1" applyProtection="1">
      <alignment horizontal="right" vertical="center"/>
      <protection locked="0"/>
    </xf>
    <xf numFmtId="10" fontId="23" fillId="24" borderId="0" xfId="376" applyNumberFormat="1" applyFont="1" applyFill="1" applyBorder="1" applyAlignment="1" applyProtection="1">
      <alignment horizontal="center" vertical="center"/>
      <protection locked="0"/>
    </xf>
    <xf numFmtId="10" fontId="22" fillId="57" borderId="0" xfId="0" applyNumberFormat="1" applyFont="1" applyFill="1" applyAlignment="1" applyProtection="1">
      <alignment horizontal="center" vertical="center"/>
      <protection locked="0"/>
    </xf>
    <xf numFmtId="4" fontId="22" fillId="57" borderId="0" xfId="0" applyNumberFormat="1" applyFont="1" applyFill="1" applyAlignment="1" applyProtection="1">
      <alignment horizontal="right" vertical="center"/>
      <protection locked="0"/>
    </xf>
    <xf numFmtId="3" fontId="47" fillId="57" borderId="0" xfId="0" applyNumberFormat="1" applyFont="1" applyFill="1" applyAlignment="1" applyProtection="1">
      <alignment horizontal="right" vertical="center"/>
      <protection locked="0"/>
    </xf>
    <xf numFmtId="10" fontId="47" fillId="57" borderId="0" xfId="0" applyNumberFormat="1" applyFont="1" applyFill="1" applyAlignment="1" applyProtection="1">
      <alignment horizontal="center" vertical="center"/>
      <protection locked="0"/>
    </xf>
    <xf numFmtId="10" fontId="47" fillId="57" borderId="0" xfId="376" applyNumberFormat="1" applyFont="1" applyFill="1" applyBorder="1" applyAlignment="1" applyProtection="1">
      <alignment horizontal="center" vertical="center"/>
      <protection locked="0"/>
    </xf>
    <xf numFmtId="4" fontId="47" fillId="57" borderId="0" xfId="0" applyNumberFormat="1" applyFont="1" applyFill="1" applyAlignment="1" applyProtection="1">
      <alignment horizontal="right" vertical="center"/>
      <protection locked="0"/>
    </xf>
    <xf numFmtId="17" fontId="20" fillId="59" borderId="0" xfId="0" applyNumberFormat="1" applyFont="1" applyFill="1" applyAlignment="1">
      <alignment horizontal="center" vertical="justify"/>
    </xf>
    <xf numFmtId="0" fontId="19" fillId="24" borderId="22" xfId="0" applyFont="1" applyFill="1" applyBorder="1" applyAlignment="1">
      <alignment horizontal="center" vertical="center"/>
    </xf>
    <xf numFmtId="0" fontId="19" fillId="24" borderId="22" xfId="0" applyFont="1" applyFill="1" applyBorder="1" applyAlignment="1">
      <alignment horizontal="center" vertical="center" wrapText="1"/>
    </xf>
    <xf numFmtId="0" fontId="19" fillId="24" borderId="24" xfId="0" applyFont="1" applyFill="1" applyBorder="1" applyAlignment="1">
      <alignment horizontal="center" vertical="center"/>
    </xf>
    <xf numFmtId="0" fontId="19" fillId="24" borderId="24" xfId="0" applyFont="1" applyFill="1" applyBorder="1" applyAlignment="1">
      <alignment horizontal="center" vertical="center" wrapText="1"/>
    </xf>
    <xf numFmtId="0" fontId="19" fillId="24" borderId="22" xfId="0" applyFont="1" applyFill="1" applyBorder="1" applyAlignment="1">
      <alignment horizontal="center" vertical="justify"/>
    </xf>
    <xf numFmtId="15" fontId="25" fillId="57" borderId="11" xfId="0" applyNumberFormat="1" applyFont="1" applyFill="1" applyBorder="1" applyAlignment="1">
      <alignment horizontal="center"/>
    </xf>
    <xf numFmtId="0" fontId="25" fillId="57" borderId="11" xfId="0" applyFont="1" applyFill="1" applyBorder="1" applyAlignment="1">
      <alignment horizontal="center"/>
    </xf>
    <xf numFmtId="3" fontId="25" fillId="24" borderId="11" xfId="0" applyNumberFormat="1" applyFont="1" applyFill="1" applyBorder="1" applyAlignment="1" applyProtection="1">
      <alignment horizontal="right" vertical="center"/>
      <protection locked="0"/>
    </xf>
    <xf numFmtId="3" fontId="25" fillId="24" borderId="0" xfId="0" applyNumberFormat="1" applyFont="1" applyFill="1" applyAlignment="1" applyProtection="1">
      <alignment horizontal="right" vertical="center"/>
      <protection locked="0"/>
    </xf>
    <xf numFmtId="0" fontId="19" fillId="24" borderId="22" xfId="224" applyNumberFormat="1" applyFont="1" applyFill="1" applyBorder="1" applyAlignment="1">
      <alignment horizontal="center" vertical="justify"/>
    </xf>
    <xf numFmtId="15" fontId="25" fillId="24" borderId="14" xfId="0" applyNumberFormat="1" applyFont="1" applyFill="1" applyBorder="1" applyAlignment="1">
      <alignment horizontal="center"/>
    </xf>
    <xf numFmtId="0" fontId="25" fillId="24" borderId="11" xfId="0" applyFont="1" applyFill="1" applyBorder="1" applyAlignment="1">
      <alignment horizontal="center" vertical="center"/>
    </xf>
    <xf numFmtId="0" fontId="25" fillId="57" borderId="11" xfId="224" applyNumberFormat="1" applyFont="1" applyFill="1" applyBorder="1" applyAlignment="1">
      <alignment horizontal="center"/>
    </xf>
    <xf numFmtId="0" fontId="25" fillId="57" borderId="11" xfId="0" applyFont="1" applyFill="1" applyBorder="1" applyAlignment="1">
      <alignment horizontal="center" vertical="center"/>
    </xf>
    <xf numFmtId="14" fontId="43" fillId="0" borderId="0" xfId="0" applyNumberFormat="1" applyFont="1" applyAlignment="1">
      <alignment horizontal="center" vertical="top"/>
    </xf>
    <xf numFmtId="3" fontId="25" fillId="24" borderId="14" xfId="0" applyNumberFormat="1" applyFont="1" applyFill="1" applyBorder="1" applyAlignment="1" applyProtection="1">
      <alignment horizontal="right" vertical="center"/>
      <protection locked="0"/>
    </xf>
    <xf numFmtId="3" fontId="25" fillId="24" borderId="22" xfId="0" applyNumberFormat="1" applyFont="1" applyFill="1" applyBorder="1" applyAlignment="1" applyProtection="1">
      <alignment horizontal="right" vertical="center"/>
      <protection locked="0"/>
    </xf>
    <xf numFmtId="0" fontId="25" fillId="24" borderId="11" xfId="0" applyFont="1" applyFill="1" applyBorder="1" applyAlignment="1">
      <alignment horizontal="center"/>
    </xf>
    <xf numFmtId="3" fontId="25" fillId="24" borderId="12" xfId="0" applyNumberFormat="1" applyFont="1" applyFill="1" applyBorder="1" applyAlignment="1" applyProtection="1">
      <alignment horizontal="right" vertical="center"/>
      <protection locked="0"/>
    </xf>
    <xf numFmtId="17" fontId="20" fillId="59" borderId="0" xfId="0" applyNumberFormat="1" applyFont="1" applyFill="1" applyAlignment="1">
      <alignment horizontal="center" vertical="center" wrapText="1"/>
    </xf>
    <xf numFmtId="14" fontId="25" fillId="24" borderId="14" xfId="0" applyNumberFormat="1" applyFont="1" applyFill="1" applyBorder="1" applyAlignment="1">
      <alignment horizontal="center" vertical="center"/>
    </xf>
    <xf numFmtId="0" fontId="19" fillId="24" borderId="0" xfId="0" applyFont="1" applyFill="1" applyAlignment="1">
      <alignment horizontal="center"/>
    </xf>
    <xf numFmtId="0" fontId="19" fillId="24" borderId="16" xfId="0" applyFont="1" applyFill="1" applyBorder="1" applyAlignment="1">
      <alignment horizontal="center"/>
    </xf>
    <xf numFmtId="167" fontId="25" fillId="24" borderId="11" xfId="224" applyNumberFormat="1" applyFont="1" applyFill="1" applyBorder="1" applyAlignment="1">
      <alignment horizontal="center" vertical="center"/>
    </xf>
    <xf numFmtId="167" fontId="25" fillId="24" borderId="11" xfId="224" applyNumberFormat="1" applyFont="1" applyFill="1" applyBorder="1" applyAlignment="1">
      <alignment horizontal="right" vertical="center"/>
    </xf>
    <xf numFmtId="167" fontId="25" fillId="24" borderId="14" xfId="224" applyNumberFormat="1" applyFont="1" applyFill="1" applyBorder="1" applyAlignment="1">
      <alignment horizontal="left" vertical="center"/>
    </xf>
    <xf numFmtId="167" fontId="25" fillId="24" borderId="22" xfId="224" applyNumberFormat="1" applyFont="1" applyFill="1" applyBorder="1" applyAlignment="1">
      <alignment horizontal="left" vertical="center"/>
    </xf>
    <xf numFmtId="167" fontId="25" fillId="24" borderId="12" xfId="224" applyNumberFormat="1" applyFont="1" applyFill="1" applyBorder="1" applyAlignment="1">
      <alignment horizontal="left" vertical="center"/>
    </xf>
    <xf numFmtId="167" fontId="25" fillId="24" borderId="14" xfId="224" applyNumberFormat="1" applyFont="1" applyFill="1" applyBorder="1" applyAlignment="1">
      <alignment vertical="center"/>
    </xf>
    <xf numFmtId="3" fontId="20" fillId="24" borderId="23" xfId="0" applyNumberFormat="1" applyFont="1" applyFill="1" applyBorder="1" applyAlignment="1" applyProtection="1">
      <alignment vertical="center"/>
      <protection locked="0"/>
    </xf>
    <xf numFmtId="0" fontId="20" fillId="57" borderId="0" xfId="0" applyFont="1" applyFill="1" applyAlignment="1">
      <alignment horizontal="center" vertical="justify"/>
    </xf>
    <xf numFmtId="17" fontId="20" fillId="57" borderId="10" xfId="0" quotePrefix="1" applyNumberFormat="1" applyFont="1" applyFill="1" applyBorder="1" applyAlignment="1">
      <alignment horizontal="right" vertical="center"/>
    </xf>
    <xf numFmtId="0" fontId="19" fillId="57" borderId="22" xfId="0" applyFont="1" applyFill="1" applyBorder="1" applyAlignment="1">
      <alignment horizontal="center" vertical="center"/>
    </xf>
    <xf numFmtId="3" fontId="25" fillId="57" borderId="11" xfId="0" applyNumberFormat="1" applyFont="1" applyFill="1" applyBorder="1" applyAlignment="1" applyProtection="1">
      <alignment horizontal="right" vertical="center"/>
      <protection locked="0"/>
    </xf>
    <xf numFmtId="0" fontId="21" fillId="57" borderId="19" xfId="0" applyFont="1" applyFill="1" applyBorder="1"/>
    <xf numFmtId="3" fontId="0" fillId="0" borderId="0" xfId="0" applyNumberFormat="1" applyAlignment="1">
      <alignment horizontal="right" vertical="top"/>
    </xf>
    <xf numFmtId="0" fontId="44" fillId="0" borderId="14" xfId="0" applyFont="1" applyBorder="1" applyAlignment="1">
      <alignment vertical="top"/>
    </xf>
    <xf numFmtId="17" fontId="20" fillId="57" borderId="0" xfId="0" applyNumberFormat="1" applyFont="1" applyFill="1" applyAlignment="1">
      <alignment horizontal="center" vertical="center" wrapText="1"/>
    </xf>
    <xf numFmtId="168" fontId="0" fillId="0" borderId="23" xfId="395" applyNumberFormat="1" applyFont="1" applyBorder="1"/>
    <xf numFmtId="168" fontId="0" fillId="0" borderId="24" xfId="395" applyNumberFormat="1" applyFont="1" applyBorder="1"/>
    <xf numFmtId="0" fontId="45" fillId="0" borderId="35" xfId="0" applyFont="1" applyBorder="1" applyAlignment="1">
      <alignment horizontal="center"/>
    </xf>
    <xf numFmtId="168" fontId="0" fillId="0" borderId="34" xfId="395" applyNumberFormat="1" applyFont="1" applyBorder="1"/>
    <xf numFmtId="168" fontId="0" fillId="0" borderId="37" xfId="395" applyNumberFormat="1" applyFont="1" applyBorder="1"/>
    <xf numFmtId="0" fontId="0" fillId="0" borderId="36" xfId="0" applyBorder="1"/>
    <xf numFmtId="0" fontId="1" fillId="0" borderId="38" xfId="0" applyFont="1" applyBorder="1"/>
    <xf numFmtId="0" fontId="0" fillId="0" borderId="39" xfId="0" applyBorder="1"/>
    <xf numFmtId="168" fontId="0" fillId="0" borderId="39" xfId="395" applyNumberFormat="1" applyFont="1" applyBorder="1"/>
    <xf numFmtId="168" fontId="0" fillId="0" borderId="40" xfId="395" applyNumberFormat="1" applyFont="1" applyBorder="1"/>
    <xf numFmtId="0" fontId="0" fillId="0" borderId="24" xfId="0" applyBorder="1" applyAlignment="1">
      <alignment horizontal="center"/>
    </xf>
    <xf numFmtId="0" fontId="0" fillId="0" borderId="23" xfId="0" applyBorder="1" applyAlignment="1">
      <alignment horizontal="center"/>
    </xf>
    <xf numFmtId="0" fontId="0" fillId="0" borderId="23" xfId="0" applyBorder="1"/>
    <xf numFmtId="0" fontId="0" fillId="0" borderId="0" xfId="0" applyAlignment="1">
      <alignment vertical="center" wrapText="1"/>
    </xf>
    <xf numFmtId="0" fontId="0" fillId="0" borderId="23" xfId="0" applyBorder="1" applyAlignment="1">
      <alignment wrapText="1"/>
    </xf>
    <xf numFmtId="0" fontId="43" fillId="0" borderId="23" xfId="0" applyFont="1" applyBorder="1"/>
    <xf numFmtId="0" fontId="25" fillId="57" borderId="23" xfId="0" applyFont="1" applyFill="1" applyBorder="1"/>
    <xf numFmtId="0" fontId="46" fillId="57" borderId="23" xfId="0" applyFont="1" applyFill="1" applyBorder="1"/>
    <xf numFmtId="0" fontId="44" fillId="0" borderId="23" xfId="0" applyFont="1" applyBorder="1"/>
    <xf numFmtId="0" fontId="25" fillId="24" borderId="23" xfId="0" applyFont="1" applyFill="1" applyBorder="1"/>
    <xf numFmtId="0" fontId="25" fillId="0" borderId="23" xfId="0" applyFont="1" applyBorder="1"/>
    <xf numFmtId="0" fontId="19" fillId="24" borderId="23" xfId="0" applyFont="1" applyFill="1" applyBorder="1" applyAlignment="1">
      <alignment horizontal="center"/>
    </xf>
    <xf numFmtId="0" fontId="25" fillId="0" borderId="23" xfId="0" applyFont="1" applyBorder="1" applyAlignment="1">
      <alignment vertical="top"/>
    </xf>
    <xf numFmtId="0" fontId="45" fillId="0" borderId="41" xfId="0" applyFont="1" applyBorder="1" applyAlignment="1">
      <alignment horizontal="center"/>
    </xf>
    <xf numFmtId="0" fontId="45" fillId="0" borderId="42" xfId="0" applyFont="1" applyBorder="1" applyAlignment="1">
      <alignment horizontal="center" wrapText="1"/>
    </xf>
    <xf numFmtId="0" fontId="45" fillId="0" borderId="43" xfId="0" applyFont="1" applyBorder="1" applyAlignment="1">
      <alignment horizontal="center"/>
    </xf>
    <xf numFmtId="0" fontId="45" fillId="0" borderId="42" xfId="0" applyFont="1" applyBorder="1" applyAlignment="1">
      <alignment horizontal="center"/>
    </xf>
    <xf numFmtId="44" fontId="0" fillId="0" borderId="37" xfId="395" applyFont="1" applyBorder="1"/>
    <xf numFmtId="0" fontId="45" fillId="0" borderId="36" xfId="0" applyFont="1" applyBorder="1"/>
    <xf numFmtId="44" fontId="45" fillId="0" borderId="37" xfId="395" applyFont="1" applyBorder="1"/>
    <xf numFmtId="0" fontId="44" fillId="0" borderId="44" xfId="0" applyFont="1" applyBorder="1"/>
    <xf numFmtId="168" fontId="45" fillId="0" borderId="37" xfId="395" applyNumberFormat="1" applyFont="1" applyBorder="1"/>
    <xf numFmtId="0" fontId="45" fillId="0" borderId="38" xfId="0" applyFont="1" applyBorder="1"/>
    <xf numFmtId="168" fontId="45" fillId="0" borderId="40" xfId="395" applyNumberFormat="1" applyFont="1" applyBorder="1"/>
    <xf numFmtId="0" fontId="44" fillId="0" borderId="12" xfId="0" applyFont="1" applyBorder="1" applyAlignment="1">
      <alignment vertical="top"/>
    </xf>
    <xf numFmtId="0" fontId="19" fillId="24" borderId="14" xfId="0" applyFont="1" applyFill="1" applyBorder="1" applyAlignment="1">
      <alignment horizontal="center" vertical="center"/>
    </xf>
    <xf numFmtId="0" fontId="19" fillId="24" borderId="11" xfId="0" applyFont="1" applyFill="1" applyBorder="1" applyAlignment="1">
      <alignment horizontal="center" vertical="center"/>
    </xf>
    <xf numFmtId="0" fontId="19" fillId="24" borderId="13" xfId="0" applyFont="1" applyFill="1" applyBorder="1" applyAlignment="1">
      <alignment horizontal="center"/>
    </xf>
    <xf numFmtId="0" fontId="49" fillId="24" borderId="14" xfId="0" applyFont="1" applyFill="1" applyBorder="1" applyAlignment="1">
      <alignment horizontal="left"/>
    </xf>
    <xf numFmtId="0" fontId="25" fillId="24" borderId="22" xfId="0" applyFont="1" applyFill="1" applyBorder="1" applyAlignment="1">
      <alignment horizontal="center" vertical="center"/>
    </xf>
    <xf numFmtId="1" fontId="25" fillId="24" borderId="14" xfId="224" applyNumberFormat="1" applyFont="1" applyFill="1" applyBorder="1" applyAlignment="1">
      <alignment horizontal="right" vertical="center" wrapText="1"/>
    </xf>
    <xf numFmtId="167" fontId="25" fillId="57" borderId="11" xfId="224" applyNumberFormat="1" applyFont="1" applyFill="1" applyBorder="1" applyAlignment="1">
      <alignment horizontal="right" vertical="center"/>
    </xf>
    <xf numFmtId="0" fontId="49" fillId="24" borderId="12" xfId="0" applyFont="1" applyFill="1" applyBorder="1" applyAlignment="1">
      <alignment horizontal="left"/>
    </xf>
    <xf numFmtId="0" fontId="25" fillId="24" borderId="14" xfId="0" applyFont="1" applyFill="1" applyBorder="1" applyAlignment="1">
      <alignment horizontal="center" vertical="center"/>
    </xf>
    <xf numFmtId="167" fontId="25" fillId="24" borderId="14" xfId="0" applyNumberFormat="1" applyFont="1" applyFill="1" applyBorder="1" applyAlignment="1">
      <alignment horizontal="center" vertical="center" wrapText="1"/>
    </xf>
    <xf numFmtId="167" fontId="25" fillId="24" borderId="11" xfId="0" applyNumberFormat="1" applyFont="1" applyFill="1" applyBorder="1" applyAlignment="1">
      <alignment horizontal="center" vertical="center"/>
    </xf>
    <xf numFmtId="3" fontId="44" fillId="0" borderId="0" xfId="0" applyNumberFormat="1" applyFont="1" applyAlignment="1">
      <alignment horizontal="center" vertical="top"/>
    </xf>
    <xf numFmtId="14" fontId="20" fillId="59" borderId="0" xfId="0" quotePrefix="1" applyNumberFormat="1" applyFont="1" applyFill="1" applyAlignment="1">
      <alignment horizontal="center" vertical="center" wrapText="1"/>
    </xf>
    <xf numFmtId="0" fontId="20" fillId="24" borderId="18" xfId="0" applyFont="1" applyFill="1" applyBorder="1" applyAlignment="1">
      <alignment horizontal="right"/>
    </xf>
    <xf numFmtId="0" fontId="20" fillId="24" borderId="19" xfId="0" applyFont="1" applyFill="1" applyBorder="1" applyAlignment="1">
      <alignment horizontal="right"/>
    </xf>
    <xf numFmtId="0" fontId="19" fillId="24" borderId="22" xfId="0" applyFont="1" applyFill="1" applyBorder="1" applyAlignment="1">
      <alignment horizontal="center" vertical="center"/>
    </xf>
    <xf numFmtId="0" fontId="19" fillId="24" borderId="24" xfId="0" applyFont="1" applyFill="1" applyBorder="1" applyAlignment="1">
      <alignment horizontal="center" vertical="center"/>
    </xf>
    <xf numFmtId="0" fontId="19" fillId="24" borderId="17" xfId="0" applyFont="1" applyFill="1" applyBorder="1" applyAlignment="1">
      <alignment horizontal="center"/>
    </xf>
    <xf numFmtId="0" fontId="19" fillId="24" borderId="18" xfId="0" applyFont="1" applyFill="1" applyBorder="1" applyAlignment="1">
      <alignment horizontal="center"/>
    </xf>
    <xf numFmtId="0" fontId="19" fillId="24" borderId="19" xfId="0" applyFont="1" applyFill="1" applyBorder="1" applyAlignment="1">
      <alignment horizontal="center"/>
    </xf>
    <xf numFmtId="0" fontId="19" fillId="24" borderId="22" xfId="0" applyFont="1" applyFill="1" applyBorder="1" applyAlignment="1">
      <alignment vertical="center"/>
    </xf>
    <xf numFmtId="0" fontId="19" fillId="24" borderId="24" xfId="0" applyFont="1" applyFill="1" applyBorder="1" applyAlignment="1">
      <alignment vertical="center"/>
    </xf>
    <xf numFmtId="0" fontId="45" fillId="0" borderId="0" xfId="0" applyFont="1" applyAlignment="1">
      <alignment horizontal="center"/>
    </xf>
    <xf numFmtId="0" fontId="0" fillId="0" borderId="33" xfId="0" applyBorder="1" applyAlignment="1">
      <alignment vertical="center" wrapText="1"/>
    </xf>
    <xf numFmtId="0" fontId="0" fillId="0" borderId="36" xfId="0" applyBorder="1" applyAlignment="1">
      <alignment vertical="center" wrapText="1"/>
    </xf>
    <xf numFmtId="0" fontId="0" fillId="0" borderId="36" xfId="0" applyBorder="1" applyAlignment="1">
      <alignment vertical="center"/>
    </xf>
    <xf numFmtId="0" fontId="0" fillId="0" borderId="17" xfId="0" applyBorder="1" applyAlignment="1">
      <alignment horizontal="left"/>
    </xf>
    <xf numFmtId="0" fontId="0" fillId="0" borderId="19" xfId="0" applyBorder="1" applyAlignment="1">
      <alignment horizontal="left"/>
    </xf>
    <xf numFmtId="15" fontId="25" fillId="57" borderId="14" xfId="0" applyNumberFormat="1" applyFont="1" applyFill="1" applyBorder="1" applyAlignment="1">
      <alignment horizontal="center"/>
    </xf>
    <xf numFmtId="0" fontId="19" fillId="24" borderId="11" xfId="224" applyNumberFormat="1" applyFont="1" applyFill="1" applyBorder="1" applyAlignment="1">
      <alignment horizontal="center" vertical="center"/>
    </xf>
    <xf numFmtId="0" fontId="19" fillId="24" borderId="12" xfId="0" applyFont="1" applyFill="1" applyBorder="1" applyAlignment="1">
      <alignment horizontal="center"/>
    </xf>
    <xf numFmtId="0" fontId="19" fillId="24" borderId="13" xfId="0" applyFont="1" applyFill="1" applyBorder="1" applyAlignment="1">
      <alignment horizontal="center"/>
    </xf>
    <xf numFmtId="0" fontId="19" fillId="24" borderId="11" xfId="0" applyFont="1" applyFill="1" applyBorder="1" applyAlignment="1">
      <alignment horizontal="center" vertical="center"/>
    </xf>
    <xf numFmtId="0" fontId="25" fillId="24" borderId="11" xfId="0" applyFont="1" applyFill="1" applyBorder="1" applyAlignment="1">
      <alignment horizontal="center" vertical="center" wrapText="1"/>
    </xf>
    <xf numFmtId="0" fontId="19" fillId="57" borderId="11" xfId="0" applyFont="1" applyFill="1" applyBorder="1" applyAlignment="1">
      <alignment horizontal="center" vertical="center"/>
    </xf>
    <xf numFmtId="0" fontId="20" fillId="24" borderId="10" xfId="0" applyFont="1" applyFill="1" applyBorder="1" applyAlignment="1">
      <alignment horizontal="right"/>
    </xf>
    <xf numFmtId="0" fontId="20" fillId="24" borderId="21" xfId="0" applyFont="1" applyFill="1" applyBorder="1" applyAlignment="1">
      <alignment horizontal="right"/>
    </xf>
    <xf numFmtId="3" fontId="20" fillId="24" borderId="24" xfId="0" applyNumberFormat="1" applyFont="1" applyFill="1" applyBorder="1" applyAlignment="1" applyProtection="1">
      <alignment horizontal="right" vertical="center"/>
      <protection locked="0"/>
    </xf>
    <xf numFmtId="3" fontId="20" fillId="57" borderId="24" xfId="0" applyNumberFormat="1" applyFont="1" applyFill="1" applyBorder="1" applyAlignment="1" applyProtection="1">
      <alignment horizontal="right" vertical="center"/>
      <protection locked="0"/>
    </xf>
    <xf numFmtId="0" fontId="25" fillId="0" borderId="0" xfId="0" applyFont="1" applyBorder="1" applyAlignment="1">
      <alignment vertical="top"/>
    </xf>
    <xf numFmtId="0" fontId="25" fillId="0" borderId="0" xfId="0" applyFont="1" applyBorder="1"/>
    <xf numFmtId="0" fontId="25" fillId="24" borderId="0" xfId="0" applyFont="1" applyFill="1" applyBorder="1"/>
    <xf numFmtId="0" fontId="25" fillId="57" borderId="0" xfId="0" applyFont="1" applyFill="1" applyBorder="1"/>
    <xf numFmtId="0" fontId="25" fillId="57" borderId="0" xfId="0" applyFont="1" applyFill="1" applyBorder="1" applyAlignment="1">
      <alignment horizontal="center"/>
    </xf>
    <xf numFmtId="0" fontId="25" fillId="24" borderId="0" xfId="0" applyFont="1" applyFill="1" applyBorder="1" applyAlignment="1">
      <alignment horizontal="center"/>
    </xf>
    <xf numFmtId="0" fontId="25" fillId="24" borderId="12" xfId="224" applyNumberFormat="1" applyFont="1" applyFill="1" applyBorder="1" applyAlignment="1">
      <alignment horizontal="center"/>
    </xf>
    <xf numFmtId="0" fontId="25" fillId="24" borderId="14" xfId="224" applyNumberFormat="1" applyFont="1" applyFill="1" applyBorder="1" applyAlignment="1">
      <alignment horizontal="center"/>
    </xf>
    <xf numFmtId="0" fontId="25" fillId="57" borderId="14" xfId="224" applyNumberFormat="1" applyFont="1" applyFill="1" applyBorder="1" applyAlignment="1">
      <alignment horizontal="center"/>
    </xf>
    <xf numFmtId="0" fontId="25" fillId="57" borderId="20" xfId="224" applyNumberFormat="1" applyFont="1" applyFill="1" applyBorder="1" applyAlignment="1">
      <alignment horizontal="center"/>
    </xf>
    <xf numFmtId="0" fontId="25" fillId="57" borderId="10" xfId="0" applyFont="1" applyFill="1" applyBorder="1"/>
    <xf numFmtId="0" fontId="25" fillId="0" borderId="10" xfId="0" applyFont="1" applyBorder="1"/>
    <xf numFmtId="0" fontId="25" fillId="24" borderId="10" xfId="0" applyFont="1" applyFill="1" applyBorder="1" applyAlignment="1">
      <alignment horizontal="center"/>
    </xf>
    <xf numFmtId="0" fontId="25" fillId="24" borderId="15" xfId="0" applyFont="1" applyFill="1" applyBorder="1" applyAlignment="1">
      <alignment horizontal="center"/>
    </xf>
    <xf numFmtId="3" fontId="20" fillId="24" borderId="20" xfId="0" applyNumberFormat="1" applyFont="1" applyFill="1" applyBorder="1" applyAlignment="1" applyProtection="1">
      <alignment horizontal="right" vertical="center"/>
      <protection locked="0"/>
    </xf>
    <xf numFmtId="167" fontId="25" fillId="57" borderId="22" xfId="224" applyNumberFormat="1" applyFont="1" applyFill="1" applyBorder="1" applyAlignment="1">
      <alignment horizontal="right" vertical="center"/>
    </xf>
    <xf numFmtId="167" fontId="25" fillId="57" borderId="24" xfId="224" applyNumberFormat="1" applyFont="1" applyFill="1" applyBorder="1" applyAlignment="1">
      <alignment horizontal="right" vertical="center"/>
    </xf>
    <xf numFmtId="3" fontId="21" fillId="24" borderId="20" xfId="0" applyNumberFormat="1" applyFont="1" applyFill="1" applyBorder="1" applyAlignment="1" applyProtection="1">
      <alignment horizontal="right" vertical="center"/>
      <protection locked="0"/>
    </xf>
    <xf numFmtId="0" fontId="25" fillId="24" borderId="12" xfId="0" applyFont="1" applyFill="1" applyBorder="1" applyAlignment="1">
      <alignment horizontal="right" vertical="center"/>
    </xf>
    <xf numFmtId="3" fontId="25" fillId="0" borderId="14" xfId="263" applyNumberFormat="1" applyFont="1" applyBorder="1" applyAlignment="1">
      <alignment horizontal="right" vertical="top"/>
    </xf>
    <xf numFmtId="3" fontId="25" fillId="0" borderId="14" xfId="0" applyNumberFormat="1" applyFont="1" applyBorder="1" applyAlignment="1">
      <alignment horizontal="right" vertical="top"/>
    </xf>
    <xf numFmtId="3" fontId="25" fillId="24" borderId="20" xfId="0" applyNumberFormat="1" applyFont="1" applyFill="1" applyBorder="1" applyAlignment="1" applyProtection="1">
      <alignment horizontal="right" vertical="center"/>
      <protection locked="0"/>
    </xf>
    <xf numFmtId="1" fontId="25" fillId="24" borderId="12" xfId="224" applyNumberFormat="1" applyFont="1" applyFill="1" applyBorder="1" applyAlignment="1">
      <alignment horizontal="right" vertical="center" wrapText="1"/>
    </xf>
    <xf numFmtId="1" fontId="25" fillId="24" borderId="20" xfId="224" applyNumberFormat="1" applyFont="1" applyFill="1" applyBorder="1" applyAlignment="1">
      <alignment horizontal="right" vertical="center" wrapText="1"/>
    </xf>
    <xf numFmtId="0" fontId="25" fillId="0" borderId="14" xfId="0" applyFont="1" applyBorder="1" applyAlignment="1">
      <alignment horizontal="right"/>
    </xf>
    <xf numFmtId="0" fontId="25" fillId="0" borderId="20" xfId="0" applyFont="1" applyBorder="1"/>
    <xf numFmtId="0" fontId="20" fillId="24" borderId="20" xfId="0" applyFont="1" applyFill="1" applyBorder="1" applyAlignment="1">
      <alignment horizontal="right"/>
    </xf>
    <xf numFmtId="0" fontId="21" fillId="24" borderId="20" xfId="0" applyFont="1" applyFill="1" applyBorder="1"/>
    <xf numFmtId="0" fontId="25" fillId="0" borderId="12" xfId="0" applyFont="1" applyBorder="1" applyAlignment="1">
      <alignment vertical="top"/>
    </xf>
    <xf numFmtId="0" fontId="25" fillId="0" borderId="14" xfId="0" applyFont="1" applyBorder="1" applyAlignment="1">
      <alignment vertical="top"/>
    </xf>
    <xf numFmtId="0" fontId="25" fillId="0" borderId="20" xfId="0" applyFont="1" applyBorder="1" applyAlignment="1">
      <alignment vertical="top"/>
    </xf>
    <xf numFmtId="0" fontId="25" fillId="24" borderId="12" xfId="0" applyFont="1" applyFill="1" applyBorder="1" applyAlignment="1">
      <alignment horizontal="center" vertical="center"/>
    </xf>
    <xf numFmtId="0" fontId="25" fillId="57" borderId="14" xfId="0" applyFont="1" applyFill="1" applyBorder="1" applyAlignment="1">
      <alignment horizontal="center" vertical="center"/>
    </xf>
    <xf numFmtId="0" fontId="25" fillId="57" borderId="14" xfId="0" applyFont="1" applyFill="1" applyBorder="1" applyAlignment="1">
      <alignment horizontal="center"/>
    </xf>
    <xf numFmtId="0" fontId="25" fillId="57" borderId="20" xfId="0" applyFont="1" applyFill="1" applyBorder="1" applyAlignment="1">
      <alignment horizontal="center"/>
    </xf>
    <xf numFmtId="0" fontId="21" fillId="24" borderId="20" xfId="224" applyNumberFormat="1" applyFont="1" applyFill="1" applyBorder="1" applyAlignment="1">
      <alignment horizontal="center"/>
    </xf>
    <xf numFmtId="0" fontId="25" fillId="24" borderId="15" xfId="0" applyFont="1" applyFill="1" applyBorder="1" applyAlignment="1">
      <alignment horizontal="left"/>
    </xf>
    <xf numFmtId="3" fontId="25" fillId="24" borderId="13" xfId="0" applyNumberFormat="1" applyFont="1" applyFill="1" applyBorder="1" applyAlignment="1" applyProtection="1">
      <alignment horizontal="right" vertical="center"/>
      <protection locked="0"/>
    </xf>
    <xf numFmtId="3" fontId="25" fillId="24" borderId="16" xfId="0" applyNumberFormat="1" applyFont="1" applyFill="1" applyBorder="1" applyAlignment="1" applyProtection="1">
      <alignment horizontal="right" vertical="center"/>
      <protection locked="0"/>
    </xf>
    <xf numFmtId="3" fontId="25" fillId="24" borderId="21" xfId="0" applyNumberFormat="1" applyFont="1" applyFill="1" applyBorder="1" applyAlignment="1" applyProtection="1">
      <alignment horizontal="right" vertical="center"/>
      <protection locked="0"/>
    </xf>
    <xf numFmtId="0" fontId="25" fillId="24" borderId="13" xfId="0" applyFont="1" applyFill="1" applyBorder="1" applyAlignment="1">
      <alignment horizontal="right" vertical="center"/>
    </xf>
    <xf numFmtId="1" fontId="25" fillId="0" borderId="16" xfId="224" applyNumberFormat="1" applyFont="1" applyBorder="1" applyAlignment="1">
      <alignment horizontal="right"/>
    </xf>
    <xf numFmtId="1" fontId="25" fillId="0" borderId="21" xfId="224" applyNumberFormat="1" applyFont="1" applyBorder="1" applyAlignment="1">
      <alignment horizontal="right"/>
    </xf>
    <xf numFmtId="1" fontId="25" fillId="24" borderId="13" xfId="224" applyNumberFormat="1" applyFont="1" applyFill="1" applyBorder="1" applyAlignment="1">
      <alignment horizontal="right" vertical="center" wrapText="1"/>
    </xf>
    <xf numFmtId="0" fontId="25" fillId="57" borderId="21" xfId="0" applyFont="1" applyFill="1" applyBorder="1" applyAlignment="1">
      <alignment horizontal="center"/>
    </xf>
    <xf numFmtId="0" fontId="25" fillId="0" borderId="13" xfId="0" applyFont="1" applyBorder="1"/>
    <xf numFmtId="0" fontId="25" fillId="57" borderId="16" xfId="0" applyFont="1" applyFill="1" applyBorder="1"/>
    <xf numFmtId="0" fontId="25" fillId="57" borderId="21" xfId="0" applyFont="1" applyFill="1" applyBorder="1"/>
    <xf numFmtId="0" fontId="25" fillId="0" borderId="16" xfId="0" applyFont="1" applyBorder="1" applyAlignment="1">
      <alignment horizontal="center" vertical="top"/>
    </xf>
    <xf numFmtId="0" fontId="25" fillId="0" borderId="21" xfId="0" applyFont="1" applyBorder="1" applyAlignment="1">
      <alignment horizontal="center" vertical="top"/>
    </xf>
    <xf numFmtId="0" fontId="25" fillId="0" borderId="11" xfId="0" applyFont="1" applyBorder="1" applyAlignment="1">
      <alignment horizontal="center" vertical="top"/>
    </xf>
    <xf numFmtId="0" fontId="25" fillId="0" borderId="24" xfId="0" applyFont="1" applyBorder="1" applyAlignment="1">
      <alignment horizontal="center" vertical="top"/>
    </xf>
    <xf numFmtId="167" fontId="21" fillId="0" borderId="0" xfId="0" applyNumberFormat="1" applyFont="1"/>
  </cellXfs>
  <cellStyles count="396">
    <cellStyle name="20% - Énfasis1" xfId="1" builtinId="30" customBuiltin="1"/>
    <cellStyle name="20% - Énfasis1 10" xfId="2" xr:uid="{00000000-0005-0000-0000-000001000000}"/>
    <cellStyle name="20% - Énfasis1 11" xfId="3" xr:uid="{00000000-0005-0000-0000-000002000000}"/>
    <cellStyle name="20% - Énfasis1 12" xfId="4" xr:uid="{00000000-0005-0000-0000-000003000000}"/>
    <cellStyle name="20% - Énfasis1 13" xfId="5" xr:uid="{00000000-0005-0000-0000-000004000000}"/>
    <cellStyle name="20% - Énfasis1 14" xfId="6" xr:uid="{00000000-0005-0000-0000-000005000000}"/>
    <cellStyle name="20% - Énfasis1 15" xfId="7" xr:uid="{00000000-0005-0000-0000-000006000000}"/>
    <cellStyle name="20% - Énfasis1 2" xfId="8" xr:uid="{00000000-0005-0000-0000-000007000000}"/>
    <cellStyle name="20% - Énfasis1 3" xfId="9" xr:uid="{00000000-0005-0000-0000-000008000000}"/>
    <cellStyle name="20% - Énfasis1 4" xfId="10" xr:uid="{00000000-0005-0000-0000-000009000000}"/>
    <cellStyle name="20% - Énfasis1 5" xfId="11" xr:uid="{00000000-0005-0000-0000-00000A000000}"/>
    <cellStyle name="20% - Énfasis1 6" xfId="12" xr:uid="{00000000-0005-0000-0000-00000B000000}"/>
    <cellStyle name="20% - Énfasis1 7" xfId="13" xr:uid="{00000000-0005-0000-0000-00000C000000}"/>
    <cellStyle name="20% - Énfasis1 8" xfId="14" xr:uid="{00000000-0005-0000-0000-00000D000000}"/>
    <cellStyle name="20% - Énfasis1 9" xfId="15" xr:uid="{00000000-0005-0000-0000-00000E000000}"/>
    <cellStyle name="20% - Énfasis2" xfId="16" builtinId="34" customBuiltin="1"/>
    <cellStyle name="20% - Énfasis2 10" xfId="17" xr:uid="{00000000-0005-0000-0000-000010000000}"/>
    <cellStyle name="20% - Énfasis2 11" xfId="18" xr:uid="{00000000-0005-0000-0000-000011000000}"/>
    <cellStyle name="20% - Énfasis2 12" xfId="19" xr:uid="{00000000-0005-0000-0000-000012000000}"/>
    <cellStyle name="20% - Énfasis2 13" xfId="20" xr:uid="{00000000-0005-0000-0000-000013000000}"/>
    <cellStyle name="20% - Énfasis2 14" xfId="21" xr:uid="{00000000-0005-0000-0000-000014000000}"/>
    <cellStyle name="20% - Énfasis2 15" xfId="22" xr:uid="{00000000-0005-0000-0000-000015000000}"/>
    <cellStyle name="20% - Énfasis2 2" xfId="23" xr:uid="{00000000-0005-0000-0000-000016000000}"/>
    <cellStyle name="20% - Énfasis2 3" xfId="24" xr:uid="{00000000-0005-0000-0000-000017000000}"/>
    <cellStyle name="20% - Énfasis2 4" xfId="25" xr:uid="{00000000-0005-0000-0000-000018000000}"/>
    <cellStyle name="20% - Énfasis2 5" xfId="26" xr:uid="{00000000-0005-0000-0000-000019000000}"/>
    <cellStyle name="20% - Énfasis2 6" xfId="27" xr:uid="{00000000-0005-0000-0000-00001A000000}"/>
    <cellStyle name="20% - Énfasis2 7" xfId="28" xr:uid="{00000000-0005-0000-0000-00001B000000}"/>
    <cellStyle name="20% - Énfasis2 8" xfId="29" xr:uid="{00000000-0005-0000-0000-00001C000000}"/>
    <cellStyle name="20% - Énfasis2 9" xfId="30" xr:uid="{00000000-0005-0000-0000-00001D000000}"/>
    <cellStyle name="20% - Énfasis3" xfId="31" builtinId="38" customBuiltin="1"/>
    <cellStyle name="20% - Énfasis3 10" xfId="32" xr:uid="{00000000-0005-0000-0000-00001F000000}"/>
    <cellStyle name="20% - Énfasis3 11" xfId="33" xr:uid="{00000000-0005-0000-0000-000020000000}"/>
    <cellStyle name="20% - Énfasis3 12" xfId="34" xr:uid="{00000000-0005-0000-0000-000021000000}"/>
    <cellStyle name="20% - Énfasis3 13" xfId="35" xr:uid="{00000000-0005-0000-0000-000022000000}"/>
    <cellStyle name="20% - Énfasis3 14" xfId="36" xr:uid="{00000000-0005-0000-0000-000023000000}"/>
    <cellStyle name="20% - Énfasis3 15" xfId="37" xr:uid="{00000000-0005-0000-0000-000024000000}"/>
    <cellStyle name="20% - Énfasis3 2" xfId="38" xr:uid="{00000000-0005-0000-0000-000025000000}"/>
    <cellStyle name="20% - Énfasis3 3" xfId="39" xr:uid="{00000000-0005-0000-0000-000026000000}"/>
    <cellStyle name="20% - Énfasis3 4" xfId="40" xr:uid="{00000000-0005-0000-0000-000027000000}"/>
    <cellStyle name="20% - Énfasis3 5" xfId="41" xr:uid="{00000000-0005-0000-0000-000028000000}"/>
    <cellStyle name="20% - Énfasis3 6" xfId="42" xr:uid="{00000000-0005-0000-0000-000029000000}"/>
    <cellStyle name="20% - Énfasis3 7" xfId="43" xr:uid="{00000000-0005-0000-0000-00002A000000}"/>
    <cellStyle name="20% - Énfasis3 8" xfId="44" xr:uid="{00000000-0005-0000-0000-00002B000000}"/>
    <cellStyle name="20% - Énfasis3 9" xfId="45" xr:uid="{00000000-0005-0000-0000-00002C000000}"/>
    <cellStyle name="20% - Énfasis4" xfId="46" builtinId="42" customBuiltin="1"/>
    <cellStyle name="20% - Énfasis4 10" xfId="47" xr:uid="{00000000-0005-0000-0000-00002E000000}"/>
    <cellStyle name="20% - Énfasis4 11" xfId="48" xr:uid="{00000000-0005-0000-0000-00002F000000}"/>
    <cellStyle name="20% - Énfasis4 12" xfId="49" xr:uid="{00000000-0005-0000-0000-000030000000}"/>
    <cellStyle name="20% - Énfasis4 13" xfId="50" xr:uid="{00000000-0005-0000-0000-000031000000}"/>
    <cellStyle name="20% - Énfasis4 14" xfId="51" xr:uid="{00000000-0005-0000-0000-000032000000}"/>
    <cellStyle name="20% - Énfasis4 15" xfId="52" xr:uid="{00000000-0005-0000-0000-000033000000}"/>
    <cellStyle name="20% - Énfasis4 2" xfId="53" xr:uid="{00000000-0005-0000-0000-000034000000}"/>
    <cellStyle name="20% - Énfasis4 3" xfId="54" xr:uid="{00000000-0005-0000-0000-000035000000}"/>
    <cellStyle name="20% - Énfasis4 4" xfId="55" xr:uid="{00000000-0005-0000-0000-000036000000}"/>
    <cellStyle name="20% - Énfasis4 5" xfId="56" xr:uid="{00000000-0005-0000-0000-000037000000}"/>
    <cellStyle name="20% - Énfasis4 6" xfId="57" xr:uid="{00000000-0005-0000-0000-000038000000}"/>
    <cellStyle name="20% - Énfasis4 7" xfId="58" xr:uid="{00000000-0005-0000-0000-000039000000}"/>
    <cellStyle name="20% - Énfasis4 8" xfId="59" xr:uid="{00000000-0005-0000-0000-00003A000000}"/>
    <cellStyle name="20% - Énfasis4 9" xfId="60" xr:uid="{00000000-0005-0000-0000-00003B000000}"/>
    <cellStyle name="20% - Énfasis5" xfId="61" builtinId="46" customBuiltin="1"/>
    <cellStyle name="20% - Énfasis5 10" xfId="62" xr:uid="{00000000-0005-0000-0000-00003D000000}"/>
    <cellStyle name="20% - Énfasis5 11" xfId="63" xr:uid="{00000000-0005-0000-0000-00003E000000}"/>
    <cellStyle name="20% - Énfasis5 12" xfId="64" xr:uid="{00000000-0005-0000-0000-00003F000000}"/>
    <cellStyle name="20% - Énfasis5 13" xfId="65" xr:uid="{00000000-0005-0000-0000-000040000000}"/>
    <cellStyle name="20% - Énfasis5 14" xfId="66" xr:uid="{00000000-0005-0000-0000-000041000000}"/>
    <cellStyle name="20% - Énfasis5 15" xfId="67" xr:uid="{00000000-0005-0000-0000-000042000000}"/>
    <cellStyle name="20% - Énfasis5 2" xfId="68" xr:uid="{00000000-0005-0000-0000-000043000000}"/>
    <cellStyle name="20% - Énfasis5 3" xfId="69" xr:uid="{00000000-0005-0000-0000-000044000000}"/>
    <cellStyle name="20% - Énfasis5 4" xfId="70" xr:uid="{00000000-0005-0000-0000-000045000000}"/>
    <cellStyle name="20% - Énfasis5 5" xfId="71" xr:uid="{00000000-0005-0000-0000-000046000000}"/>
    <cellStyle name="20% - Énfasis5 6" xfId="72" xr:uid="{00000000-0005-0000-0000-000047000000}"/>
    <cellStyle name="20% - Énfasis5 7" xfId="73" xr:uid="{00000000-0005-0000-0000-000048000000}"/>
    <cellStyle name="20% - Énfasis5 8" xfId="74" xr:uid="{00000000-0005-0000-0000-000049000000}"/>
    <cellStyle name="20% - Énfasis5 9" xfId="75" xr:uid="{00000000-0005-0000-0000-00004A000000}"/>
    <cellStyle name="20% - Énfasis6" xfId="76" builtinId="50" customBuiltin="1"/>
    <cellStyle name="20% - Énfasis6 10" xfId="77" xr:uid="{00000000-0005-0000-0000-00004C000000}"/>
    <cellStyle name="20% - Énfasis6 11" xfId="78" xr:uid="{00000000-0005-0000-0000-00004D000000}"/>
    <cellStyle name="20% - Énfasis6 12" xfId="79" xr:uid="{00000000-0005-0000-0000-00004E000000}"/>
    <cellStyle name="20% - Énfasis6 13" xfId="80" xr:uid="{00000000-0005-0000-0000-00004F000000}"/>
    <cellStyle name="20% - Énfasis6 14" xfId="81" xr:uid="{00000000-0005-0000-0000-000050000000}"/>
    <cellStyle name="20% - Énfasis6 15" xfId="82" xr:uid="{00000000-0005-0000-0000-000051000000}"/>
    <cellStyle name="20% - Énfasis6 2" xfId="83" xr:uid="{00000000-0005-0000-0000-000052000000}"/>
    <cellStyle name="20% - Énfasis6 3" xfId="84" xr:uid="{00000000-0005-0000-0000-000053000000}"/>
    <cellStyle name="20% - Énfasis6 4" xfId="85" xr:uid="{00000000-0005-0000-0000-000054000000}"/>
    <cellStyle name="20% - Énfasis6 5" xfId="86" xr:uid="{00000000-0005-0000-0000-000055000000}"/>
    <cellStyle name="20% - Énfasis6 6" xfId="87" xr:uid="{00000000-0005-0000-0000-000056000000}"/>
    <cellStyle name="20% - Énfasis6 7" xfId="88" xr:uid="{00000000-0005-0000-0000-000057000000}"/>
    <cellStyle name="20% - Énfasis6 8" xfId="89" xr:uid="{00000000-0005-0000-0000-000058000000}"/>
    <cellStyle name="20% - Énfasis6 9" xfId="90" xr:uid="{00000000-0005-0000-0000-000059000000}"/>
    <cellStyle name="40% - Énfasis1" xfId="91" builtinId="31" customBuiltin="1"/>
    <cellStyle name="40% - Énfasis1 10" xfId="92" xr:uid="{00000000-0005-0000-0000-00005B000000}"/>
    <cellStyle name="40% - Énfasis1 11" xfId="93" xr:uid="{00000000-0005-0000-0000-00005C000000}"/>
    <cellStyle name="40% - Énfasis1 12" xfId="94" xr:uid="{00000000-0005-0000-0000-00005D000000}"/>
    <cellStyle name="40% - Énfasis1 13" xfId="95" xr:uid="{00000000-0005-0000-0000-00005E000000}"/>
    <cellStyle name="40% - Énfasis1 14" xfId="96" xr:uid="{00000000-0005-0000-0000-00005F000000}"/>
    <cellStyle name="40% - Énfasis1 15" xfId="97" xr:uid="{00000000-0005-0000-0000-000060000000}"/>
    <cellStyle name="40% - Énfasis1 2" xfId="98" xr:uid="{00000000-0005-0000-0000-000061000000}"/>
    <cellStyle name="40% - Énfasis1 3" xfId="99" xr:uid="{00000000-0005-0000-0000-000062000000}"/>
    <cellStyle name="40% - Énfasis1 4" xfId="100" xr:uid="{00000000-0005-0000-0000-000063000000}"/>
    <cellStyle name="40% - Énfasis1 5" xfId="101" xr:uid="{00000000-0005-0000-0000-000064000000}"/>
    <cellStyle name="40% - Énfasis1 6" xfId="102" xr:uid="{00000000-0005-0000-0000-000065000000}"/>
    <cellStyle name="40% - Énfasis1 7" xfId="103" xr:uid="{00000000-0005-0000-0000-000066000000}"/>
    <cellStyle name="40% - Énfasis1 8" xfId="104" xr:uid="{00000000-0005-0000-0000-000067000000}"/>
    <cellStyle name="40% - Énfasis1 9" xfId="105" xr:uid="{00000000-0005-0000-0000-000068000000}"/>
    <cellStyle name="40% - Énfasis2" xfId="106" builtinId="35" customBuiltin="1"/>
    <cellStyle name="40% - Énfasis2 10" xfId="107" xr:uid="{00000000-0005-0000-0000-00006A000000}"/>
    <cellStyle name="40% - Énfasis2 11" xfId="108" xr:uid="{00000000-0005-0000-0000-00006B000000}"/>
    <cellStyle name="40% - Énfasis2 12" xfId="109" xr:uid="{00000000-0005-0000-0000-00006C000000}"/>
    <cellStyle name="40% - Énfasis2 13" xfId="110" xr:uid="{00000000-0005-0000-0000-00006D000000}"/>
    <cellStyle name="40% - Énfasis2 14" xfId="111" xr:uid="{00000000-0005-0000-0000-00006E000000}"/>
    <cellStyle name="40% - Énfasis2 15" xfId="112" xr:uid="{00000000-0005-0000-0000-00006F000000}"/>
    <cellStyle name="40% - Énfasis2 2" xfId="113" xr:uid="{00000000-0005-0000-0000-000070000000}"/>
    <cellStyle name="40% - Énfasis2 3" xfId="114" xr:uid="{00000000-0005-0000-0000-000071000000}"/>
    <cellStyle name="40% - Énfasis2 4" xfId="115" xr:uid="{00000000-0005-0000-0000-000072000000}"/>
    <cellStyle name="40% - Énfasis2 5" xfId="116" xr:uid="{00000000-0005-0000-0000-000073000000}"/>
    <cellStyle name="40% - Énfasis2 6" xfId="117" xr:uid="{00000000-0005-0000-0000-000074000000}"/>
    <cellStyle name="40% - Énfasis2 7" xfId="118" xr:uid="{00000000-0005-0000-0000-000075000000}"/>
    <cellStyle name="40% - Énfasis2 8" xfId="119" xr:uid="{00000000-0005-0000-0000-000076000000}"/>
    <cellStyle name="40% - Énfasis2 9" xfId="120" xr:uid="{00000000-0005-0000-0000-000077000000}"/>
    <cellStyle name="40% - Énfasis3" xfId="121" builtinId="39" customBuiltin="1"/>
    <cellStyle name="40% - Énfasis3 10" xfId="122" xr:uid="{00000000-0005-0000-0000-000079000000}"/>
    <cellStyle name="40% - Énfasis3 11" xfId="123" xr:uid="{00000000-0005-0000-0000-00007A000000}"/>
    <cellStyle name="40% - Énfasis3 12" xfId="124" xr:uid="{00000000-0005-0000-0000-00007B000000}"/>
    <cellStyle name="40% - Énfasis3 13" xfId="125" xr:uid="{00000000-0005-0000-0000-00007C000000}"/>
    <cellStyle name="40% - Énfasis3 14" xfId="126" xr:uid="{00000000-0005-0000-0000-00007D000000}"/>
    <cellStyle name="40% - Énfasis3 15" xfId="127" xr:uid="{00000000-0005-0000-0000-00007E000000}"/>
    <cellStyle name="40% - Énfasis3 2" xfId="128" xr:uid="{00000000-0005-0000-0000-00007F000000}"/>
    <cellStyle name="40% - Énfasis3 3" xfId="129" xr:uid="{00000000-0005-0000-0000-000080000000}"/>
    <cellStyle name="40% - Énfasis3 4" xfId="130" xr:uid="{00000000-0005-0000-0000-000081000000}"/>
    <cellStyle name="40% - Énfasis3 5" xfId="131" xr:uid="{00000000-0005-0000-0000-000082000000}"/>
    <cellStyle name="40% - Énfasis3 6" xfId="132" xr:uid="{00000000-0005-0000-0000-000083000000}"/>
    <cellStyle name="40% - Énfasis3 7" xfId="133" xr:uid="{00000000-0005-0000-0000-000084000000}"/>
    <cellStyle name="40% - Énfasis3 8" xfId="134" xr:uid="{00000000-0005-0000-0000-000085000000}"/>
    <cellStyle name="40% - Énfasis3 9" xfId="135" xr:uid="{00000000-0005-0000-0000-000086000000}"/>
    <cellStyle name="40% - Énfasis4" xfId="136" builtinId="43" customBuiltin="1"/>
    <cellStyle name="40% - Énfasis4 10" xfId="137" xr:uid="{00000000-0005-0000-0000-000088000000}"/>
    <cellStyle name="40% - Énfasis4 11" xfId="138" xr:uid="{00000000-0005-0000-0000-000089000000}"/>
    <cellStyle name="40% - Énfasis4 12" xfId="139" xr:uid="{00000000-0005-0000-0000-00008A000000}"/>
    <cellStyle name="40% - Énfasis4 13" xfId="140" xr:uid="{00000000-0005-0000-0000-00008B000000}"/>
    <cellStyle name="40% - Énfasis4 14" xfId="141" xr:uid="{00000000-0005-0000-0000-00008C000000}"/>
    <cellStyle name="40% - Énfasis4 15" xfId="142" xr:uid="{00000000-0005-0000-0000-00008D000000}"/>
    <cellStyle name="40% - Énfasis4 2" xfId="143" xr:uid="{00000000-0005-0000-0000-00008E000000}"/>
    <cellStyle name="40% - Énfasis4 3" xfId="144" xr:uid="{00000000-0005-0000-0000-00008F000000}"/>
    <cellStyle name="40% - Énfasis4 4" xfId="145" xr:uid="{00000000-0005-0000-0000-000090000000}"/>
    <cellStyle name="40% - Énfasis4 5" xfId="146" xr:uid="{00000000-0005-0000-0000-000091000000}"/>
    <cellStyle name="40% - Énfasis4 6" xfId="147" xr:uid="{00000000-0005-0000-0000-000092000000}"/>
    <cellStyle name="40% - Énfasis4 7" xfId="148" xr:uid="{00000000-0005-0000-0000-000093000000}"/>
    <cellStyle name="40% - Énfasis4 8" xfId="149" xr:uid="{00000000-0005-0000-0000-000094000000}"/>
    <cellStyle name="40% - Énfasis4 9" xfId="150" xr:uid="{00000000-0005-0000-0000-000095000000}"/>
    <cellStyle name="40% - Énfasis5" xfId="151" builtinId="47" customBuiltin="1"/>
    <cellStyle name="40% - Énfasis5 10" xfId="152" xr:uid="{00000000-0005-0000-0000-000097000000}"/>
    <cellStyle name="40% - Énfasis5 11" xfId="153" xr:uid="{00000000-0005-0000-0000-000098000000}"/>
    <cellStyle name="40% - Énfasis5 12" xfId="154" xr:uid="{00000000-0005-0000-0000-000099000000}"/>
    <cellStyle name="40% - Énfasis5 13" xfId="155" xr:uid="{00000000-0005-0000-0000-00009A000000}"/>
    <cellStyle name="40% - Énfasis5 14" xfId="156" xr:uid="{00000000-0005-0000-0000-00009B000000}"/>
    <cellStyle name="40% - Énfasis5 15" xfId="157" xr:uid="{00000000-0005-0000-0000-00009C000000}"/>
    <cellStyle name="40% - Énfasis5 2" xfId="158" xr:uid="{00000000-0005-0000-0000-00009D000000}"/>
    <cellStyle name="40% - Énfasis5 3" xfId="159" xr:uid="{00000000-0005-0000-0000-00009E000000}"/>
    <cellStyle name="40% - Énfasis5 4" xfId="160" xr:uid="{00000000-0005-0000-0000-00009F000000}"/>
    <cellStyle name="40% - Énfasis5 5" xfId="161" xr:uid="{00000000-0005-0000-0000-0000A0000000}"/>
    <cellStyle name="40% - Énfasis5 6" xfId="162" xr:uid="{00000000-0005-0000-0000-0000A1000000}"/>
    <cellStyle name="40% - Énfasis5 7" xfId="163" xr:uid="{00000000-0005-0000-0000-0000A2000000}"/>
    <cellStyle name="40% - Énfasis5 8" xfId="164" xr:uid="{00000000-0005-0000-0000-0000A3000000}"/>
    <cellStyle name="40% - Énfasis5 9" xfId="165" xr:uid="{00000000-0005-0000-0000-0000A4000000}"/>
    <cellStyle name="40% - Énfasis6" xfId="166" builtinId="51" customBuiltin="1"/>
    <cellStyle name="40% - Énfasis6 10" xfId="167" xr:uid="{00000000-0005-0000-0000-0000A6000000}"/>
    <cellStyle name="40% - Énfasis6 11" xfId="168" xr:uid="{00000000-0005-0000-0000-0000A7000000}"/>
    <cellStyle name="40% - Énfasis6 12" xfId="169" xr:uid="{00000000-0005-0000-0000-0000A8000000}"/>
    <cellStyle name="40% - Énfasis6 13" xfId="170" xr:uid="{00000000-0005-0000-0000-0000A9000000}"/>
    <cellStyle name="40% - Énfasis6 14" xfId="171" xr:uid="{00000000-0005-0000-0000-0000AA000000}"/>
    <cellStyle name="40% - Énfasis6 15" xfId="172" xr:uid="{00000000-0005-0000-0000-0000AB000000}"/>
    <cellStyle name="40% - Énfasis6 2" xfId="173" xr:uid="{00000000-0005-0000-0000-0000AC000000}"/>
    <cellStyle name="40% - Énfasis6 3" xfId="174" xr:uid="{00000000-0005-0000-0000-0000AD000000}"/>
    <cellStyle name="40% - Énfasis6 4" xfId="175" xr:uid="{00000000-0005-0000-0000-0000AE000000}"/>
    <cellStyle name="40% - Énfasis6 5" xfId="176" xr:uid="{00000000-0005-0000-0000-0000AF000000}"/>
    <cellStyle name="40% - Énfasis6 6" xfId="177" xr:uid="{00000000-0005-0000-0000-0000B0000000}"/>
    <cellStyle name="40% - Énfasis6 7" xfId="178" xr:uid="{00000000-0005-0000-0000-0000B1000000}"/>
    <cellStyle name="40% - Énfasis6 8" xfId="179" xr:uid="{00000000-0005-0000-0000-0000B2000000}"/>
    <cellStyle name="40% - Énfasis6 9" xfId="180" xr:uid="{00000000-0005-0000-0000-0000B3000000}"/>
    <cellStyle name="60% - Énfasis1" xfId="181" builtinId="32" customBuiltin="1"/>
    <cellStyle name="60% - Énfasis1 2" xfId="182" xr:uid="{00000000-0005-0000-0000-0000B5000000}"/>
    <cellStyle name="60% - Énfasis1 3" xfId="183" xr:uid="{00000000-0005-0000-0000-0000B6000000}"/>
    <cellStyle name="60% - Énfasis2" xfId="184" builtinId="36" customBuiltin="1"/>
    <cellStyle name="60% - Énfasis2 2" xfId="185" xr:uid="{00000000-0005-0000-0000-0000B8000000}"/>
    <cellStyle name="60% - Énfasis2 3" xfId="186" xr:uid="{00000000-0005-0000-0000-0000B9000000}"/>
    <cellStyle name="60% - Énfasis3" xfId="187" builtinId="40" customBuiltin="1"/>
    <cellStyle name="60% - Énfasis3 2" xfId="188" xr:uid="{00000000-0005-0000-0000-0000BB000000}"/>
    <cellStyle name="60% - Énfasis3 3" xfId="189" xr:uid="{00000000-0005-0000-0000-0000BC000000}"/>
    <cellStyle name="60% - Énfasis4" xfId="190" builtinId="44" customBuiltin="1"/>
    <cellStyle name="60% - Énfasis4 2" xfId="191" xr:uid="{00000000-0005-0000-0000-0000BE000000}"/>
    <cellStyle name="60% - Énfasis4 3" xfId="192" xr:uid="{00000000-0005-0000-0000-0000BF000000}"/>
    <cellStyle name="60% - Énfasis5" xfId="193" builtinId="48" customBuiltin="1"/>
    <cellStyle name="60% - Énfasis5 2" xfId="194" xr:uid="{00000000-0005-0000-0000-0000C1000000}"/>
    <cellStyle name="60% - Énfasis5 3" xfId="195" xr:uid="{00000000-0005-0000-0000-0000C2000000}"/>
    <cellStyle name="60% - Énfasis6" xfId="196" builtinId="52" customBuiltin="1"/>
    <cellStyle name="60% - Énfasis6 2" xfId="197" xr:uid="{00000000-0005-0000-0000-0000C4000000}"/>
    <cellStyle name="60% - Énfasis6 3" xfId="198" xr:uid="{00000000-0005-0000-0000-0000C5000000}"/>
    <cellStyle name="Buena 2" xfId="199" xr:uid="{00000000-0005-0000-0000-0000C6000000}"/>
    <cellStyle name="Cálculo" xfId="200" builtinId="22" customBuiltin="1"/>
    <cellStyle name="Cálculo 2" xfId="201" xr:uid="{00000000-0005-0000-0000-0000C8000000}"/>
    <cellStyle name="Celda de comprobación" xfId="202" builtinId="23" customBuiltin="1"/>
    <cellStyle name="Celda de comprobación 2" xfId="203" xr:uid="{00000000-0005-0000-0000-0000CA000000}"/>
    <cellStyle name="Celda vinculada" xfId="204" builtinId="24" customBuiltin="1"/>
    <cellStyle name="Celda vinculada 2" xfId="205" xr:uid="{00000000-0005-0000-0000-0000CC000000}"/>
    <cellStyle name="Encabezado 4" xfId="206" builtinId="19" customBuiltin="1"/>
    <cellStyle name="Encabezado 4 2" xfId="207" xr:uid="{00000000-0005-0000-0000-0000CE000000}"/>
    <cellStyle name="Énfasis1" xfId="208" builtinId="29" customBuiltin="1"/>
    <cellStyle name="Énfasis1 2" xfId="209" xr:uid="{00000000-0005-0000-0000-0000D0000000}"/>
    <cellStyle name="Énfasis2" xfId="210" builtinId="33" customBuiltin="1"/>
    <cellStyle name="Énfasis2 2" xfId="211" xr:uid="{00000000-0005-0000-0000-0000D2000000}"/>
    <cellStyle name="Énfasis3" xfId="212" builtinId="37" customBuiltin="1"/>
    <cellStyle name="Énfasis3 2" xfId="213" xr:uid="{00000000-0005-0000-0000-0000D4000000}"/>
    <cellStyle name="Énfasis4" xfId="214" builtinId="41" customBuiltin="1"/>
    <cellStyle name="Énfasis4 2" xfId="215" xr:uid="{00000000-0005-0000-0000-0000D6000000}"/>
    <cellStyle name="Énfasis5" xfId="216" builtinId="45" customBuiltin="1"/>
    <cellStyle name="Énfasis5 2" xfId="217" xr:uid="{00000000-0005-0000-0000-0000D8000000}"/>
    <cellStyle name="Énfasis6" xfId="218" builtinId="49" customBuiltin="1"/>
    <cellStyle name="Énfasis6 2" xfId="219" xr:uid="{00000000-0005-0000-0000-0000DA000000}"/>
    <cellStyle name="Entrada" xfId="220" builtinId="20" customBuiltin="1"/>
    <cellStyle name="Entrada 2" xfId="221" xr:uid="{00000000-0005-0000-0000-0000DC000000}"/>
    <cellStyle name="Incorrecto" xfId="222" builtinId="27" customBuiltin="1"/>
    <cellStyle name="Incorrecto 2" xfId="223" xr:uid="{00000000-0005-0000-0000-0000DE000000}"/>
    <cellStyle name="Millares" xfId="224" builtinId="3"/>
    <cellStyle name="Millares [0]" xfId="225" builtinId="6"/>
    <cellStyle name="Millares 2" xfId="226" xr:uid="{00000000-0005-0000-0000-0000E1000000}"/>
    <cellStyle name="Millares 2 2" xfId="227" xr:uid="{00000000-0005-0000-0000-0000E2000000}"/>
    <cellStyle name="Moneda" xfId="395" builtinId="4"/>
    <cellStyle name="Moneda 2" xfId="228" xr:uid="{00000000-0005-0000-0000-0000E3000000}"/>
    <cellStyle name="Neutral" xfId="229" builtinId="28" customBuiltin="1"/>
    <cellStyle name="Neutral 2" xfId="230" xr:uid="{00000000-0005-0000-0000-0000E5000000}"/>
    <cellStyle name="Neutral 3" xfId="231" xr:uid="{00000000-0005-0000-0000-0000E6000000}"/>
    <cellStyle name="Normal" xfId="0" builtinId="0"/>
    <cellStyle name="Normal 10" xfId="232" xr:uid="{00000000-0005-0000-0000-0000E8000000}"/>
    <cellStyle name="Normal 10 2" xfId="233" xr:uid="{00000000-0005-0000-0000-0000E9000000}"/>
    <cellStyle name="Normal 100" xfId="234" xr:uid="{00000000-0005-0000-0000-0000EA000000}"/>
    <cellStyle name="Normal 101" xfId="235" xr:uid="{00000000-0005-0000-0000-0000EB000000}"/>
    <cellStyle name="Normal 102" xfId="236" xr:uid="{00000000-0005-0000-0000-0000EC000000}"/>
    <cellStyle name="Normal 103" xfId="237" xr:uid="{00000000-0005-0000-0000-0000ED000000}"/>
    <cellStyle name="Normal 104" xfId="238" xr:uid="{00000000-0005-0000-0000-0000EE000000}"/>
    <cellStyle name="Normal 105" xfId="239" xr:uid="{00000000-0005-0000-0000-0000EF000000}"/>
    <cellStyle name="Normal 106" xfId="240" xr:uid="{00000000-0005-0000-0000-0000F0000000}"/>
    <cellStyle name="Normal 107" xfId="241" xr:uid="{00000000-0005-0000-0000-0000F1000000}"/>
    <cellStyle name="Normal 108" xfId="242" xr:uid="{00000000-0005-0000-0000-0000F2000000}"/>
    <cellStyle name="Normal 11" xfId="243" xr:uid="{00000000-0005-0000-0000-0000F3000000}"/>
    <cellStyle name="Normal 11 2" xfId="244" xr:uid="{00000000-0005-0000-0000-0000F4000000}"/>
    <cellStyle name="Normal 12" xfId="245" xr:uid="{00000000-0005-0000-0000-0000F5000000}"/>
    <cellStyle name="Normal 12 2" xfId="246" xr:uid="{00000000-0005-0000-0000-0000F6000000}"/>
    <cellStyle name="Normal 13" xfId="247" xr:uid="{00000000-0005-0000-0000-0000F7000000}"/>
    <cellStyle name="Normal 13 2" xfId="248" xr:uid="{00000000-0005-0000-0000-0000F8000000}"/>
    <cellStyle name="Normal 14" xfId="249" xr:uid="{00000000-0005-0000-0000-0000F9000000}"/>
    <cellStyle name="Normal 14 2" xfId="250" xr:uid="{00000000-0005-0000-0000-0000FA000000}"/>
    <cellStyle name="Normal 15" xfId="251" xr:uid="{00000000-0005-0000-0000-0000FB000000}"/>
    <cellStyle name="Normal 15 2" xfId="252" xr:uid="{00000000-0005-0000-0000-0000FC000000}"/>
    <cellStyle name="Normal 16" xfId="253" xr:uid="{00000000-0005-0000-0000-0000FD000000}"/>
    <cellStyle name="Normal 16 2" xfId="254" xr:uid="{00000000-0005-0000-0000-0000FE000000}"/>
    <cellStyle name="Normal 17" xfId="255" xr:uid="{00000000-0005-0000-0000-0000FF000000}"/>
    <cellStyle name="Normal 17 2" xfId="256" xr:uid="{00000000-0005-0000-0000-000000010000}"/>
    <cellStyle name="Normal 18" xfId="257" xr:uid="{00000000-0005-0000-0000-000001010000}"/>
    <cellStyle name="Normal 18 2" xfId="258" xr:uid="{00000000-0005-0000-0000-000002010000}"/>
    <cellStyle name="Normal 19" xfId="259" xr:uid="{00000000-0005-0000-0000-000003010000}"/>
    <cellStyle name="Normal 19 2" xfId="260" xr:uid="{00000000-0005-0000-0000-000004010000}"/>
    <cellStyle name="Normal 2" xfId="261" xr:uid="{00000000-0005-0000-0000-000005010000}"/>
    <cellStyle name="Normal 2 2" xfId="262" xr:uid="{00000000-0005-0000-0000-000006010000}"/>
    <cellStyle name="Normal 2 3" xfId="263" xr:uid="{00000000-0005-0000-0000-000007010000}"/>
    <cellStyle name="Normal 20" xfId="264" xr:uid="{00000000-0005-0000-0000-000008010000}"/>
    <cellStyle name="Normal 20 2" xfId="265" xr:uid="{00000000-0005-0000-0000-000009010000}"/>
    <cellStyle name="Normal 21" xfId="266" xr:uid="{00000000-0005-0000-0000-00000A010000}"/>
    <cellStyle name="Normal 22" xfId="267" xr:uid="{00000000-0005-0000-0000-00000B010000}"/>
    <cellStyle name="Normal 23" xfId="268" xr:uid="{00000000-0005-0000-0000-00000C010000}"/>
    <cellStyle name="Normal 24" xfId="269" xr:uid="{00000000-0005-0000-0000-00000D010000}"/>
    <cellStyle name="Normal 25" xfId="270" xr:uid="{00000000-0005-0000-0000-00000E010000}"/>
    <cellStyle name="Normal 26" xfId="271" xr:uid="{00000000-0005-0000-0000-00000F010000}"/>
    <cellStyle name="Normal 27" xfId="272" xr:uid="{00000000-0005-0000-0000-000010010000}"/>
    <cellStyle name="Normal 28" xfId="273" xr:uid="{00000000-0005-0000-0000-000011010000}"/>
    <cellStyle name="Normal 29" xfId="274" xr:uid="{00000000-0005-0000-0000-000012010000}"/>
    <cellStyle name="Normal 3" xfId="275" xr:uid="{00000000-0005-0000-0000-000013010000}"/>
    <cellStyle name="Normal 3 2" xfId="276" xr:uid="{00000000-0005-0000-0000-000014010000}"/>
    <cellStyle name="Normal 3 3" xfId="277" xr:uid="{00000000-0005-0000-0000-000015010000}"/>
    <cellStyle name="Normal 30" xfId="278" xr:uid="{00000000-0005-0000-0000-000016010000}"/>
    <cellStyle name="Normal 31" xfId="279" xr:uid="{00000000-0005-0000-0000-000017010000}"/>
    <cellStyle name="Normal 32" xfId="280" xr:uid="{00000000-0005-0000-0000-000018010000}"/>
    <cellStyle name="Normal 33" xfId="281" xr:uid="{00000000-0005-0000-0000-000019010000}"/>
    <cellStyle name="Normal 34" xfId="282" xr:uid="{00000000-0005-0000-0000-00001A010000}"/>
    <cellStyle name="Normal 35" xfId="283" xr:uid="{00000000-0005-0000-0000-00001B010000}"/>
    <cellStyle name="Normal 36" xfId="284" xr:uid="{00000000-0005-0000-0000-00001C010000}"/>
    <cellStyle name="Normal 37" xfId="285" xr:uid="{00000000-0005-0000-0000-00001D010000}"/>
    <cellStyle name="Normal 38" xfId="286" xr:uid="{00000000-0005-0000-0000-00001E010000}"/>
    <cellStyle name="Normal 39" xfId="287" xr:uid="{00000000-0005-0000-0000-00001F010000}"/>
    <cellStyle name="Normal 4" xfId="288" xr:uid="{00000000-0005-0000-0000-000020010000}"/>
    <cellStyle name="Normal 4 2" xfId="289" xr:uid="{00000000-0005-0000-0000-000021010000}"/>
    <cellStyle name="Normal 4 3" xfId="290" xr:uid="{00000000-0005-0000-0000-000022010000}"/>
    <cellStyle name="Normal 40" xfId="291" xr:uid="{00000000-0005-0000-0000-000023010000}"/>
    <cellStyle name="Normal 41" xfId="292" xr:uid="{00000000-0005-0000-0000-000024010000}"/>
    <cellStyle name="Normal 42" xfId="293" xr:uid="{00000000-0005-0000-0000-000025010000}"/>
    <cellStyle name="Normal 43" xfId="294" xr:uid="{00000000-0005-0000-0000-000026010000}"/>
    <cellStyle name="Normal 44" xfId="295" xr:uid="{00000000-0005-0000-0000-000027010000}"/>
    <cellStyle name="Normal 45" xfId="296" xr:uid="{00000000-0005-0000-0000-000028010000}"/>
    <cellStyle name="Normal 46" xfId="297" xr:uid="{00000000-0005-0000-0000-000029010000}"/>
    <cellStyle name="Normal 47" xfId="298" xr:uid="{00000000-0005-0000-0000-00002A010000}"/>
    <cellStyle name="Normal 48" xfId="299" xr:uid="{00000000-0005-0000-0000-00002B010000}"/>
    <cellStyle name="Normal 49" xfId="300" xr:uid="{00000000-0005-0000-0000-00002C010000}"/>
    <cellStyle name="Normal 5" xfId="301" xr:uid="{00000000-0005-0000-0000-00002D010000}"/>
    <cellStyle name="Normal 5 2" xfId="302" xr:uid="{00000000-0005-0000-0000-00002E010000}"/>
    <cellStyle name="Normal 50" xfId="303" xr:uid="{00000000-0005-0000-0000-00002F010000}"/>
    <cellStyle name="Normal 51" xfId="304" xr:uid="{00000000-0005-0000-0000-000030010000}"/>
    <cellStyle name="Normal 52" xfId="305" xr:uid="{00000000-0005-0000-0000-000031010000}"/>
    <cellStyle name="Normal 53" xfId="306" xr:uid="{00000000-0005-0000-0000-000032010000}"/>
    <cellStyle name="Normal 54" xfId="307" xr:uid="{00000000-0005-0000-0000-000033010000}"/>
    <cellStyle name="Normal 55" xfId="308" xr:uid="{00000000-0005-0000-0000-000034010000}"/>
    <cellStyle name="Normal 56" xfId="309" xr:uid="{00000000-0005-0000-0000-000035010000}"/>
    <cellStyle name="Normal 57" xfId="310" xr:uid="{00000000-0005-0000-0000-000036010000}"/>
    <cellStyle name="Normal 58" xfId="311" xr:uid="{00000000-0005-0000-0000-000037010000}"/>
    <cellStyle name="Normal 59" xfId="312" xr:uid="{00000000-0005-0000-0000-000038010000}"/>
    <cellStyle name="Normal 6" xfId="313" xr:uid="{00000000-0005-0000-0000-000039010000}"/>
    <cellStyle name="Normal 6 2" xfId="314" xr:uid="{00000000-0005-0000-0000-00003A010000}"/>
    <cellStyle name="Normal 60" xfId="315" xr:uid="{00000000-0005-0000-0000-00003B010000}"/>
    <cellStyle name="Normal 61" xfId="316" xr:uid="{00000000-0005-0000-0000-00003C010000}"/>
    <cellStyle name="Normal 62" xfId="317" xr:uid="{00000000-0005-0000-0000-00003D010000}"/>
    <cellStyle name="Normal 63" xfId="318" xr:uid="{00000000-0005-0000-0000-00003E010000}"/>
    <cellStyle name="Normal 64" xfId="319" xr:uid="{00000000-0005-0000-0000-00003F010000}"/>
    <cellStyle name="Normal 65" xfId="320" xr:uid="{00000000-0005-0000-0000-000040010000}"/>
    <cellStyle name="Normal 66" xfId="321" xr:uid="{00000000-0005-0000-0000-000041010000}"/>
    <cellStyle name="Normal 67" xfId="322" xr:uid="{00000000-0005-0000-0000-000042010000}"/>
    <cellStyle name="Normal 68" xfId="323" xr:uid="{00000000-0005-0000-0000-000043010000}"/>
    <cellStyle name="Normal 69" xfId="324" xr:uid="{00000000-0005-0000-0000-000044010000}"/>
    <cellStyle name="Normal 7" xfId="325" xr:uid="{00000000-0005-0000-0000-000045010000}"/>
    <cellStyle name="Normal 7 2" xfId="326" xr:uid="{00000000-0005-0000-0000-000046010000}"/>
    <cellStyle name="Normal 70" xfId="327" xr:uid="{00000000-0005-0000-0000-000047010000}"/>
    <cellStyle name="Normal 71" xfId="328" xr:uid="{00000000-0005-0000-0000-000048010000}"/>
    <cellStyle name="Normal 72" xfId="329" xr:uid="{00000000-0005-0000-0000-000049010000}"/>
    <cellStyle name="Normal 73" xfId="330" xr:uid="{00000000-0005-0000-0000-00004A010000}"/>
    <cellStyle name="Normal 74" xfId="331" xr:uid="{00000000-0005-0000-0000-00004B010000}"/>
    <cellStyle name="Normal 75" xfId="332" xr:uid="{00000000-0005-0000-0000-00004C010000}"/>
    <cellStyle name="Normal 76" xfId="333" xr:uid="{00000000-0005-0000-0000-00004D010000}"/>
    <cellStyle name="Normal 77" xfId="334" xr:uid="{00000000-0005-0000-0000-00004E010000}"/>
    <cellStyle name="Normal 78" xfId="335" xr:uid="{00000000-0005-0000-0000-00004F010000}"/>
    <cellStyle name="Normal 79" xfId="336" xr:uid="{00000000-0005-0000-0000-000050010000}"/>
    <cellStyle name="Normal 8" xfId="337" xr:uid="{00000000-0005-0000-0000-000051010000}"/>
    <cellStyle name="Normal 8 2" xfId="338" xr:uid="{00000000-0005-0000-0000-000052010000}"/>
    <cellStyle name="Normal 80" xfId="339" xr:uid="{00000000-0005-0000-0000-000053010000}"/>
    <cellStyle name="Normal 81" xfId="340" xr:uid="{00000000-0005-0000-0000-000054010000}"/>
    <cellStyle name="Normal 82" xfId="341" xr:uid="{00000000-0005-0000-0000-000055010000}"/>
    <cellStyle name="Normal 83" xfId="342" xr:uid="{00000000-0005-0000-0000-000056010000}"/>
    <cellStyle name="Normal 84" xfId="343" xr:uid="{00000000-0005-0000-0000-000057010000}"/>
    <cellStyle name="Normal 85" xfId="344" xr:uid="{00000000-0005-0000-0000-000058010000}"/>
    <cellStyle name="Normal 86" xfId="345" xr:uid="{00000000-0005-0000-0000-000059010000}"/>
    <cellStyle name="Normal 87" xfId="346" xr:uid="{00000000-0005-0000-0000-00005A010000}"/>
    <cellStyle name="Normal 88" xfId="347" xr:uid="{00000000-0005-0000-0000-00005B010000}"/>
    <cellStyle name="Normal 89" xfId="348" xr:uid="{00000000-0005-0000-0000-00005C010000}"/>
    <cellStyle name="Normal 9" xfId="349" xr:uid="{00000000-0005-0000-0000-00005D010000}"/>
    <cellStyle name="Normal 9 2" xfId="350" xr:uid="{00000000-0005-0000-0000-00005E010000}"/>
    <cellStyle name="Normal 90" xfId="351" xr:uid="{00000000-0005-0000-0000-00005F010000}"/>
    <cellStyle name="Normal 91" xfId="352" xr:uid="{00000000-0005-0000-0000-000060010000}"/>
    <cellStyle name="Normal 92" xfId="353" xr:uid="{00000000-0005-0000-0000-000061010000}"/>
    <cellStyle name="Normal 93" xfId="354" xr:uid="{00000000-0005-0000-0000-000062010000}"/>
    <cellStyle name="Normal 94" xfId="355" xr:uid="{00000000-0005-0000-0000-000063010000}"/>
    <cellStyle name="Normal 95" xfId="356" xr:uid="{00000000-0005-0000-0000-000064010000}"/>
    <cellStyle name="Normal 96" xfId="357" xr:uid="{00000000-0005-0000-0000-000065010000}"/>
    <cellStyle name="Normal 97" xfId="358" xr:uid="{00000000-0005-0000-0000-000066010000}"/>
    <cellStyle name="Normal 98" xfId="359" xr:uid="{00000000-0005-0000-0000-000067010000}"/>
    <cellStyle name="Normal 99" xfId="360" xr:uid="{00000000-0005-0000-0000-000068010000}"/>
    <cellStyle name="Notas 10" xfId="361" xr:uid="{00000000-0005-0000-0000-000069010000}"/>
    <cellStyle name="Notas 11" xfId="362" xr:uid="{00000000-0005-0000-0000-00006A010000}"/>
    <cellStyle name="Notas 12" xfId="363" xr:uid="{00000000-0005-0000-0000-00006B010000}"/>
    <cellStyle name="Notas 13" xfId="364" xr:uid="{00000000-0005-0000-0000-00006C010000}"/>
    <cellStyle name="Notas 14" xfId="365" xr:uid="{00000000-0005-0000-0000-00006D010000}"/>
    <cellStyle name="Notas 15" xfId="366" xr:uid="{00000000-0005-0000-0000-00006E010000}"/>
    <cellStyle name="Notas 16" xfId="367" xr:uid="{00000000-0005-0000-0000-00006F010000}"/>
    <cellStyle name="Notas 2" xfId="368" xr:uid="{00000000-0005-0000-0000-000070010000}"/>
    <cellStyle name="Notas 3" xfId="369" xr:uid="{00000000-0005-0000-0000-000071010000}"/>
    <cellStyle name="Notas 4" xfId="370" xr:uid="{00000000-0005-0000-0000-000072010000}"/>
    <cellStyle name="Notas 5" xfId="371" xr:uid="{00000000-0005-0000-0000-000073010000}"/>
    <cellStyle name="Notas 6" xfId="372" xr:uid="{00000000-0005-0000-0000-000074010000}"/>
    <cellStyle name="Notas 7" xfId="373" xr:uid="{00000000-0005-0000-0000-000075010000}"/>
    <cellStyle name="Notas 8" xfId="374" xr:uid="{00000000-0005-0000-0000-000076010000}"/>
    <cellStyle name="Notas 9" xfId="375" xr:uid="{00000000-0005-0000-0000-000077010000}"/>
    <cellStyle name="Porcentaje" xfId="376" builtinId="5"/>
    <cellStyle name="Porcentaje 2" xfId="377" xr:uid="{00000000-0005-0000-0000-000079010000}"/>
    <cellStyle name="Porcentual 2" xfId="378" xr:uid="{00000000-0005-0000-0000-00007A010000}"/>
    <cellStyle name="Salida" xfId="379" builtinId="21" customBuiltin="1"/>
    <cellStyle name="Salida 2" xfId="380" xr:uid="{00000000-0005-0000-0000-00007C010000}"/>
    <cellStyle name="Texto de advertencia" xfId="381" builtinId="11" customBuiltin="1"/>
    <cellStyle name="Texto de advertencia 2" xfId="382" xr:uid="{00000000-0005-0000-0000-00007E010000}"/>
    <cellStyle name="Texto explicativo" xfId="383" builtinId="53" customBuiltin="1"/>
    <cellStyle name="Texto explicativo 2" xfId="384" xr:uid="{00000000-0005-0000-0000-000080010000}"/>
    <cellStyle name="Título" xfId="385" builtinId="15" customBuiltin="1"/>
    <cellStyle name="Título 1 2" xfId="386" xr:uid="{00000000-0005-0000-0000-000082010000}"/>
    <cellStyle name="Título 2" xfId="387" builtinId="17" customBuiltin="1"/>
    <cellStyle name="Título 2 2" xfId="388" xr:uid="{00000000-0005-0000-0000-000084010000}"/>
    <cellStyle name="Título 3" xfId="389" builtinId="18" customBuiltin="1"/>
    <cellStyle name="Título 3 2" xfId="390" xr:uid="{00000000-0005-0000-0000-000086010000}"/>
    <cellStyle name="Título 4" xfId="391" xr:uid="{00000000-0005-0000-0000-000087010000}"/>
    <cellStyle name="Título 5" xfId="392" xr:uid="{00000000-0005-0000-0000-000088010000}"/>
    <cellStyle name="Total" xfId="393" builtinId="25" customBuiltin="1"/>
    <cellStyle name="Total 2" xfId="394" xr:uid="{00000000-0005-0000-0000-00008A01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Lizeth\Desktop\CRP%20RESERVAS.XLSX" TargetMode="External"/><Relationship Id="rId1" Type="http://schemas.openxmlformats.org/officeDocument/2006/relationships/externalLinkPath" Target="/Users/Lizeth/Desktop/CRP%20RESERVA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heet1"/>
      <sheetName val="7787"/>
      <sheetName val="7795"/>
      <sheetName val="7793"/>
      <sheetName val="7803"/>
      <sheetName val="7799"/>
      <sheetName val="7800"/>
      <sheetName val="7801"/>
    </sheetNames>
    <sheetDataSet>
      <sheetData sheetId="0"/>
      <sheetData sheetId="1"/>
      <sheetData sheetId="2">
        <row r="2">
          <cell r="A2" t="str">
            <v>1050</v>
          </cell>
          <cell r="B2" t="str">
            <v>1953</v>
          </cell>
          <cell r="C2" t="str">
            <v>3291</v>
          </cell>
          <cell r="D2" t="str">
            <v>Prestar servicios de apoyo a la gestión a la secretaría distrital degobierno en la implementación de la estrategia pedagógica para elfortalecimiento de la cultura ciudadana, tendientes a disminuir loscomportamientos contrarios a la convivencia, el escalamiento de losconflictos y la promoción del diálogo social.</v>
          </cell>
          <cell r="E2" t="str">
            <v>PAOLA ANDREA PEDRAZA BERNAL</v>
          </cell>
          <cell r="F2">
            <v>1883700</v>
          </cell>
          <cell r="G2">
            <v>0</v>
          </cell>
          <cell r="H2">
            <v>0</v>
          </cell>
          <cell r="I2">
            <v>1883700</v>
          </cell>
          <cell r="J2">
            <v>1883700</v>
          </cell>
          <cell r="K2">
            <v>0</v>
          </cell>
        </row>
        <row r="3">
          <cell r="A3" t="str">
            <v>1065</v>
          </cell>
          <cell r="B3" t="str">
            <v>1975</v>
          </cell>
          <cell r="C3" t="str">
            <v>3320</v>
          </cell>
          <cell r="D3" t="str">
            <v>Prestar servicios de apoyo a la gestión a la secretaría distrital degobierno en la implementación de la estrategia pedagógica para elfortalecimiento de la cultura ciudadana, tendientes a disminuir loscomportamientos contrarios a la convivencia, el escalamiento de losconflictos y la promoción del diálogo social.</v>
          </cell>
          <cell r="E3" t="str">
            <v>LINA JHINET REY VELASQUEZ</v>
          </cell>
          <cell r="F3">
            <v>2332200</v>
          </cell>
          <cell r="G3">
            <v>0</v>
          </cell>
          <cell r="H3">
            <v>0</v>
          </cell>
          <cell r="I3">
            <v>2332200</v>
          </cell>
          <cell r="J3">
            <v>2332200</v>
          </cell>
          <cell r="K3">
            <v>0</v>
          </cell>
        </row>
        <row r="4">
          <cell r="A4" t="str">
            <v>936</v>
          </cell>
          <cell r="B4" t="str">
            <v>1060</v>
          </cell>
          <cell r="C4" t="str">
            <v>2009</v>
          </cell>
          <cell r="D4" t="str">
            <v>Prestar los servicios profesionales a la Dirección para la GestiónPoliciva, para la articulación y organización de las actividades deplaneación y seguimiento a los procesos desarrollados por la Direcciónque permitan el cumplimiento de las metas definidas en los diferentesinstrumentos de planeación.</v>
          </cell>
          <cell r="E4" t="str">
            <v>JONATHAN  SUAREZ DURANGO</v>
          </cell>
          <cell r="F4">
            <v>5500000</v>
          </cell>
          <cell r="G4">
            <v>0</v>
          </cell>
          <cell r="H4">
            <v>0</v>
          </cell>
          <cell r="I4">
            <v>5500000</v>
          </cell>
          <cell r="J4">
            <v>5500000</v>
          </cell>
          <cell r="K4">
            <v>0</v>
          </cell>
        </row>
        <row r="5">
          <cell r="A5" t="str">
            <v>742</v>
          </cell>
          <cell r="B5" t="str">
            <v>746</v>
          </cell>
          <cell r="C5" t="str">
            <v>860</v>
          </cell>
          <cell r="D5" t="str">
            <v>Prestar los servicios profesionales a la Dirección para la GestiónPoliciva en el acompañamiento de actividades de inspección, vigilancia ycontrol IVC&lt;(&gt;,&lt;)&gt; referentes a las actividades económicas que efectúanlas autoridades de policía a cargo de la Secretaría Distrital deGobierno</v>
          </cell>
          <cell r="E5" t="str">
            <v>JULIANA CAMILA SAENZ GARCIA</v>
          </cell>
          <cell r="F5">
            <v>2666667</v>
          </cell>
          <cell r="G5">
            <v>0</v>
          </cell>
          <cell r="H5">
            <v>0</v>
          </cell>
          <cell r="I5">
            <v>2666667</v>
          </cell>
          <cell r="J5">
            <v>2666667</v>
          </cell>
          <cell r="K5">
            <v>0</v>
          </cell>
        </row>
        <row r="6">
          <cell r="A6" t="str">
            <v>869</v>
          </cell>
          <cell r="B6" t="str">
            <v>1944</v>
          </cell>
          <cell r="C6" t="str">
            <v>3496</v>
          </cell>
          <cell r="D6" t="str">
            <v>REALIZAR LA ADICIÓN, PRORROGA Y OTRO SI DEL CONTRATO 869 DE 2023SUSCRITO ENTRE LA SECRETARIA DISTRITAL DE GOBIERNO YMARY LUZ RODRIGUEZ CALDERON</v>
          </cell>
          <cell r="E6" t="str">
            <v>MARY LUZ RODRIGUEZ CALDERON</v>
          </cell>
          <cell r="F6">
            <v>6142500</v>
          </cell>
          <cell r="G6">
            <v>0</v>
          </cell>
          <cell r="H6">
            <v>0</v>
          </cell>
          <cell r="I6">
            <v>6142500</v>
          </cell>
          <cell r="J6">
            <v>6142500</v>
          </cell>
          <cell r="K6">
            <v>0</v>
          </cell>
        </row>
        <row r="7">
          <cell r="A7" t="str">
            <v>866</v>
          </cell>
          <cell r="B7" t="str">
            <v>2113</v>
          </cell>
          <cell r="C7" t="str">
            <v>3490</v>
          </cell>
          <cell r="D7" t="str">
            <v>REALIZAR LA ADICIÓN Y PRORROGA DEL CONTRATO 866 DE 2023 SUSCRITOENTRE LA SECRETARIA DISTRITAL DE GOBIERNO Y JONATHAN WILMER LANDINEZROJAS</v>
          </cell>
          <cell r="E7" t="str">
            <v>JONATHAN WILMER LANDINEZ ROJAS</v>
          </cell>
          <cell r="F7">
            <v>6142500</v>
          </cell>
          <cell r="G7">
            <v>0</v>
          </cell>
          <cell r="H7">
            <v>0</v>
          </cell>
          <cell r="I7">
            <v>6142500</v>
          </cell>
          <cell r="J7">
            <v>6142500</v>
          </cell>
          <cell r="K7">
            <v>0</v>
          </cell>
        </row>
        <row r="8">
          <cell r="A8" t="str">
            <v>978</v>
          </cell>
          <cell r="B8" t="str">
            <v>1913</v>
          </cell>
          <cell r="C8" t="str">
            <v>3323</v>
          </cell>
          <cell r="D8" t="str">
            <v>REALIZAR LA ADICIÓN, PRORROGA Y OTRO SÍ DEL CONTRATO No. 978 DE 2023SUSCRITO POR LA SECRETARIA DISTRITAL DE GOBIERNO YCARLOS IVAN RIVERA TRUJILLO</v>
          </cell>
          <cell r="E8" t="str">
            <v>CARLOS IVAN RIVERA TRUJILLO</v>
          </cell>
          <cell r="F8">
            <v>9000000</v>
          </cell>
          <cell r="G8">
            <v>0</v>
          </cell>
          <cell r="H8">
            <v>0</v>
          </cell>
          <cell r="I8">
            <v>9000000</v>
          </cell>
          <cell r="J8">
            <v>4500000</v>
          </cell>
          <cell r="K8">
            <v>4500000</v>
          </cell>
        </row>
        <row r="9">
          <cell r="A9" t="str">
            <v>1066</v>
          </cell>
          <cell r="B9" t="str">
            <v>1975</v>
          </cell>
          <cell r="C9" t="str">
            <v>3319</v>
          </cell>
          <cell r="D9" t="str">
            <v>Prestar servicios de apoyo a la gestión a la secretaría distrital degobierno en la implementación de la estrategia pedagógica para elfortalecimiento de la cultura ciudadana, tendientes a disminuir loscomportamientos contrarios a la convivencia, el escalamiento de losconflictos y la promoción del diálogo social.</v>
          </cell>
          <cell r="E9" t="str">
            <v>JOSE IGNACIO BAQUERO RODRIGUEZ</v>
          </cell>
          <cell r="F9">
            <v>5382000</v>
          </cell>
          <cell r="G9">
            <v>0</v>
          </cell>
          <cell r="H9">
            <v>0</v>
          </cell>
          <cell r="I9">
            <v>5382000</v>
          </cell>
          <cell r="J9">
            <v>5382000</v>
          </cell>
          <cell r="K9">
            <v>0</v>
          </cell>
        </row>
        <row r="10">
          <cell r="A10" t="str">
            <v>886</v>
          </cell>
          <cell r="B10" t="str">
            <v>994</v>
          </cell>
          <cell r="C10" t="str">
            <v>1112</v>
          </cell>
          <cell r="D10" t="str">
            <v>PRESTAR LOS SERVICIOS PROFESIONALES A LA DIRECCIÓN PARA LA GESTIÓNPOLICIVA EN EL ACOMPAÑAMIENTO DE ACTIVIDADES DEINSPECCIÓN, VIGILANCIA Y CONTROL IVC, REFERENTES A LAS ACTIVIDADESECONÓMICAS QUE EFECTÚAN LAS AUTORIDADES DE POLICÍA A CARGO DE LASECRETARÍA DISTRITAL DE GOBIERNO, EN ESPECIAL EL COMPONENTE DEMETROLOGÍA LEGAL Y DIALOGO SOCIAL</v>
          </cell>
          <cell r="E10" t="str">
            <v>CLAUDIA PATRICIA GOMEZ ORTIZ</v>
          </cell>
          <cell r="F10">
            <v>4375000</v>
          </cell>
          <cell r="G10">
            <v>0</v>
          </cell>
          <cell r="H10">
            <v>0</v>
          </cell>
          <cell r="I10">
            <v>4375000</v>
          </cell>
          <cell r="J10">
            <v>4375000</v>
          </cell>
          <cell r="K10">
            <v>0</v>
          </cell>
        </row>
        <row r="11">
          <cell r="A11" t="str">
            <v>936</v>
          </cell>
          <cell r="B11" t="str">
            <v>1934</v>
          </cell>
          <cell r="C11" t="str">
            <v>3354</v>
          </cell>
          <cell r="D11" t="str">
            <v>REALIZAR LA ADICION, PRORROGA Y OTRO SI DEL CONTRATO 936 DE 2023SUSCRITO ENTRE SECRETARIA DISTRITAL DE GOBIERNO YJONATHAN SUAREZ DURANGO</v>
          </cell>
          <cell r="E11" t="str">
            <v>JONATHAN  SUAREZ DURANGO</v>
          </cell>
          <cell r="F11">
            <v>3666667</v>
          </cell>
          <cell r="G11">
            <v>0</v>
          </cell>
          <cell r="H11">
            <v>0</v>
          </cell>
          <cell r="I11">
            <v>3666667</v>
          </cell>
          <cell r="J11">
            <v>3483334</v>
          </cell>
          <cell r="K11">
            <v>183333</v>
          </cell>
        </row>
        <row r="12">
          <cell r="A12" t="str">
            <v>865</v>
          </cell>
          <cell r="B12" t="str">
            <v>964</v>
          </cell>
          <cell r="C12" t="str">
            <v>1088</v>
          </cell>
          <cell r="D12" t="str">
            <v>PRESTAR LOS SERVICIOS PROFESIONALES A LA DIRECCIÓN PARA LA GESTIÓNPOLICIVA PARA ADELANTAR LAS ACCIONES RELACIONADAS CON EL SISTREMAINTEGRADO DE GESTIÓN "MATIZ" Y EL MODELO INTEGRADO DE PLANEACIÓN YGESTIÓN</v>
          </cell>
          <cell r="E12" t="str">
            <v>MILENA ANTONIA DUARTE PRIETO</v>
          </cell>
          <cell r="F12">
            <v>4983333</v>
          </cell>
          <cell r="G12">
            <v>0</v>
          </cell>
          <cell r="H12">
            <v>0</v>
          </cell>
          <cell r="I12">
            <v>4983333</v>
          </cell>
          <cell r="J12">
            <v>4983333</v>
          </cell>
          <cell r="K12">
            <v>0</v>
          </cell>
        </row>
        <row r="13">
          <cell r="A13" t="str">
            <v>1142</v>
          </cell>
          <cell r="B13" t="str">
            <v>2160</v>
          </cell>
          <cell r="C13" t="str">
            <v>3565</v>
          </cell>
          <cell r="D13" t="str">
            <v>PRESTAR SERVICIOS PROFESIONALES PARA EL DESARROLLO DE ACTIVIDADESADMINISTRATIVAS EN EL MARCO EN EL MODELOINTEGRADO DE PLANEACIÓN Y GESTIÓN DE LA SECRETARIA DISTRITAL DE GOBIERNO</v>
          </cell>
          <cell r="E13" t="str">
            <v>KEREN JUDITH GUERRA GUTIERREZ</v>
          </cell>
          <cell r="F13">
            <v>5000000</v>
          </cell>
          <cell r="G13">
            <v>0</v>
          </cell>
          <cell r="H13">
            <v>0</v>
          </cell>
          <cell r="I13">
            <v>5000000</v>
          </cell>
          <cell r="J13">
            <v>5000000</v>
          </cell>
          <cell r="K13">
            <v>0</v>
          </cell>
        </row>
        <row r="14">
          <cell r="A14" t="str">
            <v>874</v>
          </cell>
          <cell r="B14" t="str">
            <v>972</v>
          </cell>
          <cell r="C14" t="str">
            <v>1107</v>
          </cell>
          <cell r="D14" t="str">
            <v>Prestar los servicios profesionales a la dirección para la gestiónpoliciva, acompañando el programa especial de descongestión, en el marcode laimplementación de la ley 2116, de las actuaciones administrativas de lasalcaldías locales y las temáticas de urbanismo que sean competencia deladirección</v>
          </cell>
          <cell r="E14" t="str">
            <v>ELBA BRIDGETH PEREZ CUBILLOS</v>
          </cell>
          <cell r="F14">
            <v>4375000</v>
          </cell>
          <cell r="G14">
            <v>0</v>
          </cell>
          <cell r="H14">
            <v>0</v>
          </cell>
          <cell r="I14">
            <v>4375000</v>
          </cell>
          <cell r="J14">
            <v>4375000</v>
          </cell>
          <cell r="K14">
            <v>0</v>
          </cell>
        </row>
        <row r="15">
          <cell r="A15" t="str">
            <v>911</v>
          </cell>
          <cell r="B15" t="str">
            <v>1005</v>
          </cell>
          <cell r="C15" t="str">
            <v>1780</v>
          </cell>
          <cell r="D15" t="str">
            <v>PRESTAR LOS SERVICIOS PROFESIONALES A LA DIRECCIÓN PARA LA GESTIÓNPOLICIVA CON LA FINALIDAD DE FORMULAR EIMPLEMENTAR ESTRATEGIAS ARTÍSTICAS EN EL MARCO DE LA ESTRATEGIA JUNTOSCONFIAMOS MÁS, LAS ESTRATEGIAS TENDIENTES A DISMINUIR LOSCOMPARTAMIENTOS CONTRARIOS A LA CONVIVENCIA Y DE CULTURA CIUDADANA.</v>
          </cell>
          <cell r="E15" t="str">
            <v>MARIA ADELAIDA SAMPER MARTINEZ</v>
          </cell>
          <cell r="F15">
            <v>5460000</v>
          </cell>
          <cell r="G15">
            <v>0</v>
          </cell>
          <cell r="H15">
            <v>0</v>
          </cell>
          <cell r="I15">
            <v>5460000</v>
          </cell>
          <cell r="J15">
            <v>5460000</v>
          </cell>
          <cell r="K15">
            <v>0</v>
          </cell>
        </row>
        <row r="16">
          <cell r="A16" t="str">
            <v>888</v>
          </cell>
          <cell r="B16" t="str">
            <v>979</v>
          </cell>
          <cell r="C16" t="str">
            <v>1117</v>
          </cell>
          <cell r="D16" t="str">
            <v>PRESTAR LOS SERVICIOS PROFESIONALES A LA DIRECCIÓN PARA LA GESTIÓNPOLICIVA, ACOMPAÑANDO EL PROGRAMA ESPECIAL DE DESCONGESTIÓN, EN EL MARCODE LA IMPLEMENTACIÓN DE LA LEY 2116, DE LAS ACTUACIONES ADMINISTRATIVASDE LAS ALCALDÍAS LOCALES Y LAS TEMATICAS DE URBANISMO QUE SEANCOMPETENCIA DE LA DIRECCIÓN</v>
          </cell>
          <cell r="E16" t="str">
            <v>GABRIEL ALEJANDRO GONZALEZ DIAZ</v>
          </cell>
          <cell r="F16">
            <v>5687500</v>
          </cell>
          <cell r="G16">
            <v>0</v>
          </cell>
          <cell r="H16">
            <v>0</v>
          </cell>
          <cell r="I16">
            <v>5687500</v>
          </cell>
          <cell r="J16">
            <v>5687500</v>
          </cell>
          <cell r="K16">
            <v>0</v>
          </cell>
        </row>
        <row r="17">
          <cell r="A17" t="str">
            <v>908</v>
          </cell>
          <cell r="B17" t="str">
            <v>1025</v>
          </cell>
          <cell r="C17" t="str">
            <v>1753</v>
          </cell>
          <cell r="D17" t="str">
            <v>Prestar los servicios profesionales especializados a la dirección parala gestión policiva en el marco de la reactivación económica en elacompañamiento&lt;(&gt;,&lt;)&gt; seguimiento y articulación de las actividades deinspección vigilancia y control que efectúan las alcaldías locales y/olas autoridades de policía a cargo de la secretaria distrital degobierno.</v>
          </cell>
          <cell r="E17" t="str">
            <v>CRISTIAN CAMILO LEON RAMIREZ</v>
          </cell>
          <cell r="F17">
            <v>7978325</v>
          </cell>
          <cell r="G17">
            <v>0</v>
          </cell>
          <cell r="H17">
            <v>0</v>
          </cell>
          <cell r="I17">
            <v>7978325</v>
          </cell>
          <cell r="J17">
            <v>7720960</v>
          </cell>
          <cell r="K17">
            <v>257365</v>
          </cell>
        </row>
        <row r="18">
          <cell r="A18" t="str">
            <v>707</v>
          </cell>
          <cell r="B18" t="str">
            <v>745</v>
          </cell>
          <cell r="C18" t="str">
            <v>798</v>
          </cell>
          <cell r="D18" t="str">
            <v>Prestar los servicios profesionales a la Dirección para la GestiónPoliciva en el acompañamiento de actividades de inspección, vigilancia ycontrol IVC&lt;(&gt;,&lt;)&gt; referentes a las actividades económicas que efectúanlas autoridades de policía a cargo de la Secretaría Distrital deGobierno</v>
          </cell>
          <cell r="E18" t="str">
            <v>OMAR JOSE OSORIO VILLABON</v>
          </cell>
          <cell r="F18">
            <v>1166667</v>
          </cell>
          <cell r="G18">
            <v>0</v>
          </cell>
          <cell r="H18">
            <v>0</v>
          </cell>
          <cell r="I18">
            <v>1166667</v>
          </cell>
          <cell r="J18">
            <v>1166667</v>
          </cell>
          <cell r="K18">
            <v>0</v>
          </cell>
        </row>
        <row r="19">
          <cell r="A19" t="str">
            <v>750</v>
          </cell>
          <cell r="B19" t="str">
            <v>752</v>
          </cell>
          <cell r="C19" t="str">
            <v>857</v>
          </cell>
          <cell r="D19" t="str">
            <v>Prestar los servicios profesionales a la Dirección para la GestiónPoliciva en el acompañamiento de actividades de inspección, vigilancia ycontrol IVC&lt;(&gt;,&lt;)&gt; referentes a las actividades económicas que efectúanlas autoridades de policía a cargo de la Secretaría Distrital deGobierno</v>
          </cell>
          <cell r="E19" t="str">
            <v>DAVID ANTONIO RODRIGUEZ PULIDO</v>
          </cell>
          <cell r="F19">
            <v>2666667</v>
          </cell>
          <cell r="G19">
            <v>0</v>
          </cell>
          <cell r="H19">
            <v>0</v>
          </cell>
          <cell r="I19">
            <v>2666667</v>
          </cell>
          <cell r="J19">
            <v>2666667</v>
          </cell>
          <cell r="K19">
            <v>0</v>
          </cell>
        </row>
        <row r="20">
          <cell r="A20" t="str">
            <v>895</v>
          </cell>
          <cell r="B20" t="str">
            <v>966</v>
          </cell>
          <cell r="C20" t="str">
            <v>1126</v>
          </cell>
          <cell r="D20" t="str">
            <v>Prestar los servicios técnicos para la organización y trámite de lagestión administrativa, contable y documental propios de la Direcciónpara la Gestión Policiva</v>
          </cell>
          <cell r="E20" t="str">
            <v>HECTOR AUGUSTO CARREÑO</v>
          </cell>
          <cell r="F20">
            <v>3863552</v>
          </cell>
          <cell r="G20">
            <v>0</v>
          </cell>
          <cell r="H20">
            <v>0</v>
          </cell>
          <cell r="I20">
            <v>3863552</v>
          </cell>
          <cell r="J20">
            <v>3863552</v>
          </cell>
          <cell r="K20">
            <v>0</v>
          </cell>
        </row>
        <row r="21">
          <cell r="A21" t="str">
            <v>565</v>
          </cell>
          <cell r="B21" t="str">
            <v>614</v>
          </cell>
          <cell r="C21" t="str">
            <v>646</v>
          </cell>
          <cell r="D21" t="str">
            <v>PRESTAR LOS SERVICIOS PROFESIONALES EN EL ACOMPAÑAMIENTO, DESARROLLO EIMPLEMENTACIÓN DE LA PREPRODUCCIÓN&lt;(&gt;,&lt;)&gt; PRODUCCIÓN Y POSPRODUCCIÓN ENEL COMPONENTE LOGÍSTICO Y SONORO, DE LOS EVENTOS Y ACTIVIDADES QUEACOMPAÑE LA DIRECCIÓN</v>
          </cell>
          <cell r="E21" t="str">
            <v>DIEGO FERNANDO BUSTOS OROZCO</v>
          </cell>
          <cell r="F21">
            <v>2257000</v>
          </cell>
          <cell r="G21">
            <v>0</v>
          </cell>
          <cell r="H21">
            <v>0</v>
          </cell>
          <cell r="I21">
            <v>2257000</v>
          </cell>
          <cell r="J21">
            <v>2257000</v>
          </cell>
          <cell r="K21">
            <v>0</v>
          </cell>
        </row>
        <row r="22">
          <cell r="A22" t="str">
            <v>907</v>
          </cell>
          <cell r="B22" t="str">
            <v>993</v>
          </cell>
          <cell r="C22" t="str">
            <v>1752</v>
          </cell>
          <cell r="D22" t="str">
            <v>Prestar los servicios profesionales como abogado para apoyar y acompañara la Dirección para la Gestión Policiva en el seguimiento y cumplimientode lasacciones populares impuestas a la Secretaría Distrital de Gobierno y lasAlcaldías Locales en las temáticas específicas de los Cerros Orientalesy el RíoBogotá.</v>
          </cell>
          <cell r="E22" t="str">
            <v>JOSE DAVID MURGAS OÑATE</v>
          </cell>
          <cell r="F22">
            <v>10500000</v>
          </cell>
          <cell r="G22">
            <v>0</v>
          </cell>
          <cell r="H22">
            <v>0</v>
          </cell>
          <cell r="I22">
            <v>10500000</v>
          </cell>
          <cell r="J22">
            <v>0</v>
          </cell>
          <cell r="K22">
            <v>10500000</v>
          </cell>
        </row>
        <row r="23">
          <cell r="A23" t="str">
            <v>862</v>
          </cell>
          <cell r="B23" t="str">
            <v>965</v>
          </cell>
          <cell r="C23" t="str">
            <v>1091</v>
          </cell>
          <cell r="D23" t="str">
            <v>PRESTAR LOS SERVICIOS PROFESIONALES PARA APOYAR A LA DIRECCIÓN PARA LAGESTIÓN POLICIVA EN LA VERIFICACIÓN&lt;(&gt;,&lt;)&gt; RETROALIMENTACIÓN,ACTUALIZACIÓN, SOPORTE Y CAPACITACIÓN DE LOS APLICATIVOS Y SISTEMAS DEINFORMACIÓN EN EL MARCO DEL PROCESO DE DESCONGESTIÓN DE ACTUACIONES DEPOLICÍA DEL FACTOR LOCAL Y DISTRITAL.</v>
          </cell>
          <cell r="E23" t="str">
            <v>DIANA MILENA JIMENEZ MORENO</v>
          </cell>
          <cell r="F23">
            <v>4025000</v>
          </cell>
          <cell r="G23">
            <v>0</v>
          </cell>
          <cell r="H23">
            <v>0</v>
          </cell>
          <cell r="I23">
            <v>4025000</v>
          </cell>
          <cell r="J23">
            <v>4025000</v>
          </cell>
          <cell r="K23">
            <v>0</v>
          </cell>
        </row>
        <row r="24">
          <cell r="A24" t="str">
            <v>912</v>
          </cell>
          <cell r="B24" t="str">
            <v>1012</v>
          </cell>
          <cell r="C24" t="str">
            <v>1789</v>
          </cell>
          <cell r="D24" t="str">
            <v>PRESTAR LOS SERVICIOS PROFESIONALES PARA APOYAR LAS ESTRATEGIAS DECOMUNICACIÓN DE LA DIRECCIÓN PARA LA GESTIÓN POLICIVA, EN ESPECIAL LASRELACIONADAS CON LA ESTRATEGIA DE PREVENCION DE COMPORTAMIENTOSCONTRARIOS A LA CONVIVENCIA Y DE CULTURA CIUDADANA</v>
          </cell>
          <cell r="E24" t="str">
            <v>LEIDY LAURA MONTOYA ALVAREZ</v>
          </cell>
          <cell r="F24">
            <v>5250000</v>
          </cell>
          <cell r="G24">
            <v>0</v>
          </cell>
          <cell r="H24">
            <v>0</v>
          </cell>
          <cell r="I24">
            <v>5250000</v>
          </cell>
          <cell r="J24">
            <v>5250000</v>
          </cell>
          <cell r="K24">
            <v>0</v>
          </cell>
        </row>
        <row r="25">
          <cell r="A25" t="str">
            <v>772</v>
          </cell>
          <cell r="B25" t="str">
            <v>838</v>
          </cell>
          <cell r="C25" t="str">
            <v>886</v>
          </cell>
          <cell r="D25" t="str">
            <v>Prestar los servicios profesionales para brindar apoyo en las gestionesjurídicas y administrativas a cargo de la Dirección para la GestiónPoliciva, en especial las referidas con las competencias de la Direccióny relacionadas con las localidades de Suba, Usaquén, Los Martires,Antonio Nariño, Puente Aranda, Rafael Uribe Uribe, Ciudad Bolivar , SanCristobal, Chapinero.</v>
          </cell>
          <cell r="E25" t="str">
            <v>DIANA CAROLINA MARTINEZ GONZALEZ</v>
          </cell>
          <cell r="F25">
            <v>6500000</v>
          </cell>
          <cell r="G25">
            <v>0</v>
          </cell>
          <cell r="H25">
            <v>0</v>
          </cell>
          <cell r="I25">
            <v>6500000</v>
          </cell>
          <cell r="J25">
            <v>6500000</v>
          </cell>
          <cell r="K25">
            <v>0</v>
          </cell>
        </row>
        <row r="26">
          <cell r="A26" t="str">
            <v>564</v>
          </cell>
          <cell r="B26" t="str">
            <v>613</v>
          </cell>
          <cell r="C26" t="str">
            <v>627</v>
          </cell>
          <cell r="D26" t="str">
            <v>Prestar los servicios profesionales a la Dirección para la GestiónPoliciva, apoyando la producción de piezas sonoras de las actividades enel marco de la estrategia juntos confiamos más, las campañas encaminadasa la prevención de comportamientos contrarios a la convivencia y lasrelacionadas con el cumplimiento de las metas de la dirección</v>
          </cell>
          <cell r="E26" t="str">
            <v>JULIAN DAVID RUIZ SALGADO</v>
          </cell>
          <cell r="F26">
            <v>3166667</v>
          </cell>
          <cell r="G26">
            <v>0</v>
          </cell>
          <cell r="H26">
            <v>0</v>
          </cell>
          <cell r="I26">
            <v>3166667</v>
          </cell>
          <cell r="J26">
            <v>3166667</v>
          </cell>
          <cell r="K26">
            <v>0</v>
          </cell>
        </row>
        <row r="27">
          <cell r="A27" t="str">
            <v>878</v>
          </cell>
          <cell r="B27" t="str">
            <v>974</v>
          </cell>
          <cell r="C27" t="str">
            <v>1102</v>
          </cell>
          <cell r="D27" t="str">
            <v>Prestar los servicios profesionales a la dirección para la gestiónpoliciva con la finalidad de formular e implementar estrategiasartísticas en el marco de laestrategia juntos confiamos más que permita la prevención decomportamientos contrarios a la convivencia. desde el enfoque pedagógico</v>
          </cell>
          <cell r="E27" t="str">
            <v>WILLIAM ORLANDO CONTRERAS ALFONSO</v>
          </cell>
          <cell r="F27">
            <v>4550000</v>
          </cell>
          <cell r="G27">
            <v>0</v>
          </cell>
          <cell r="H27">
            <v>0</v>
          </cell>
          <cell r="I27">
            <v>4550000</v>
          </cell>
          <cell r="J27">
            <v>4550000</v>
          </cell>
          <cell r="K27">
            <v>0</v>
          </cell>
        </row>
        <row r="28">
          <cell r="A28" t="str">
            <v>541</v>
          </cell>
          <cell r="B28" t="str">
            <v>583</v>
          </cell>
          <cell r="C28" t="str">
            <v>618</v>
          </cell>
          <cell r="D28" t="str">
            <v>Prestar los servicios profesionales a la Dirección para la GestiónPoliciva, para brindar soporte técnico, mantenimiento y realizar laadministración de los sistemas de información, bases de datos yrepositorios de la DGP</v>
          </cell>
          <cell r="E28" t="str">
            <v>MICHAEL BRAYAN PINILLA COY</v>
          </cell>
          <cell r="F28">
            <v>2816667</v>
          </cell>
          <cell r="G28">
            <v>0</v>
          </cell>
          <cell r="H28">
            <v>0</v>
          </cell>
          <cell r="I28">
            <v>2816667</v>
          </cell>
          <cell r="J28">
            <v>2816667</v>
          </cell>
          <cell r="K28">
            <v>0</v>
          </cell>
        </row>
        <row r="29">
          <cell r="A29" t="str">
            <v>778</v>
          </cell>
          <cell r="B29" t="str">
            <v>833</v>
          </cell>
          <cell r="C29" t="str">
            <v>895</v>
          </cell>
          <cell r="D29" t="str">
            <v>Prestar los servicios profesionales para apoyar las actividadesrelacionadas con la gestión y los asuntos jurídicos y administrativos dela Dirección para la Gestión Policiva.</v>
          </cell>
          <cell r="E29" t="str">
            <v>GUILLERMO ANDRES MURILLO HOYOS</v>
          </cell>
          <cell r="F29">
            <v>5026667</v>
          </cell>
          <cell r="G29">
            <v>0</v>
          </cell>
          <cell r="H29">
            <v>0</v>
          </cell>
          <cell r="I29">
            <v>5026667</v>
          </cell>
          <cell r="J29">
            <v>5026667</v>
          </cell>
          <cell r="K29">
            <v>0</v>
          </cell>
        </row>
        <row r="30">
          <cell r="A30" t="str">
            <v>900</v>
          </cell>
          <cell r="B30" t="str">
            <v>1006</v>
          </cell>
          <cell r="C30" t="str">
            <v>1132</v>
          </cell>
          <cell r="D30" t="str">
            <v>Prestar los servicios profesionales a la Dirección para la GestiónPoliciva, en el desarrollo y seguimiento de los trámites y servicios acargo de esta, así como acompañando actividades de inspección vigilanciay control en materia de espacio público, reactivación económica queefectúan las Alcaldías Locales y/o las autoridades de policía a cargo dela Secretaria Distrital de Gobierno.</v>
          </cell>
          <cell r="E30" t="str">
            <v>LUIS FERNANDO BETANCOURT MAYA</v>
          </cell>
          <cell r="F30">
            <v>5075000</v>
          </cell>
          <cell r="G30">
            <v>0</v>
          </cell>
          <cell r="H30">
            <v>0</v>
          </cell>
          <cell r="I30">
            <v>5075000</v>
          </cell>
          <cell r="J30">
            <v>5075000</v>
          </cell>
          <cell r="K30">
            <v>0</v>
          </cell>
        </row>
        <row r="31">
          <cell r="A31" t="str">
            <v>857</v>
          </cell>
          <cell r="B31" t="str">
            <v>953</v>
          </cell>
          <cell r="C31" t="str">
            <v>1082</v>
          </cell>
          <cell r="D31" t="str">
            <v>Prestar los servicios profesionales en la dirección para la gestiónpoliciva, mediante el apoyo a las acciones de inspección, vigilancia ycontrol a la minería&lt;(&gt;,&lt;)&gt; así como a aquellas actividades que generenafectaciones al componente ambiental, desarrolladas por las alcaldíaslocales y/o las inspecciones de policía de la secretaría distrital degobierno.</v>
          </cell>
          <cell r="E31" t="str">
            <v>SONIA MAYERLY RODRIGUEZ TORRES</v>
          </cell>
          <cell r="F31">
            <v>4375000</v>
          </cell>
          <cell r="G31">
            <v>0</v>
          </cell>
          <cell r="H31">
            <v>0</v>
          </cell>
          <cell r="I31">
            <v>4375000</v>
          </cell>
          <cell r="J31">
            <v>4375000</v>
          </cell>
          <cell r="K31">
            <v>0</v>
          </cell>
        </row>
        <row r="32">
          <cell r="A32" t="str">
            <v>867</v>
          </cell>
          <cell r="B32" t="str">
            <v>976</v>
          </cell>
          <cell r="C32" t="str">
            <v>1083</v>
          </cell>
          <cell r="D32" t="str">
            <v>Prestar los servicios profesionales a la Dirección para la GestiónPoliciva, en el desarrollo y seguimiento de los trámites y servicios acargo de esta, así como acompañando actividades de inspección vigilanciay control en materia de espacio público, reactivación económica queefectúan las Alcaldías Locales y/o las autoridades de policía a cargo dela Secretaria Distrital de Gobierno.</v>
          </cell>
          <cell r="E32" t="str">
            <v>MAURICIO  HERNANDEZ CACERES</v>
          </cell>
          <cell r="F32">
            <v>4025000</v>
          </cell>
          <cell r="G32">
            <v>0</v>
          </cell>
          <cell r="H32">
            <v>0</v>
          </cell>
          <cell r="I32">
            <v>4025000</v>
          </cell>
          <cell r="J32">
            <v>4025000</v>
          </cell>
          <cell r="K32">
            <v>0</v>
          </cell>
        </row>
        <row r="33">
          <cell r="A33" t="str">
            <v>867</v>
          </cell>
          <cell r="B33" t="str">
            <v>1943</v>
          </cell>
          <cell r="C33" t="str">
            <v>3284</v>
          </cell>
          <cell r="D33" t="str">
            <v>REALIZAR LA ADICIÓN Y PRORROGA DEL CONTRATO 867 DE 2023 SUSCRITO ENTRELA SECRETARIA DISTRITAL DE GOBIERNO Y MAURICIOHERNANDEZ CACERES</v>
          </cell>
          <cell r="E33" t="str">
            <v>MAURICIO  HERNANDEZ CACERES</v>
          </cell>
          <cell r="F33">
            <v>1050000</v>
          </cell>
          <cell r="G33">
            <v>0</v>
          </cell>
          <cell r="H33">
            <v>0</v>
          </cell>
          <cell r="I33">
            <v>1050000</v>
          </cell>
          <cell r="J33">
            <v>1050000</v>
          </cell>
          <cell r="K33">
            <v>0</v>
          </cell>
        </row>
        <row r="34">
          <cell r="A34" t="str">
            <v>828</v>
          </cell>
          <cell r="B34" t="str">
            <v>906</v>
          </cell>
          <cell r="C34" t="str">
            <v>1019</v>
          </cell>
          <cell r="D34" t="str">
            <v>PRESTAR LOS SERVICIOS PROFESIONALES EN LA DIRECCIÓN PARA LA GESTIÓNPOLICIVA, EN LOS PROCESOS DE RECUPERACIÓN DEL ESPACIO PÚBLICO ASOCIADOSA LA PROTECCIÓN DE LA ESTRUCTURA ECOLÓGICA PRINCIPAL, PARA ELFORTALECIMIENTO DE LA GESTIÓN DE LAS AUTORIDADES DE POLICÍA A CARGO DELA SECRETARÍA DISTRITAL DE GOBIERNO.</v>
          </cell>
          <cell r="E34" t="str">
            <v>ANGELICA MARIA CHACON SALCEDO</v>
          </cell>
          <cell r="F34">
            <v>4375000</v>
          </cell>
          <cell r="G34">
            <v>0</v>
          </cell>
          <cell r="H34">
            <v>0</v>
          </cell>
          <cell r="I34">
            <v>4375000</v>
          </cell>
          <cell r="J34">
            <v>4375000</v>
          </cell>
          <cell r="K34">
            <v>0</v>
          </cell>
        </row>
        <row r="35">
          <cell r="A35" t="str">
            <v>852</v>
          </cell>
          <cell r="B35" t="str">
            <v>948</v>
          </cell>
          <cell r="C35" t="str">
            <v>1095</v>
          </cell>
          <cell r="D35" t="str">
            <v>Prestar los servicios profesionales a la Dirección para la GestiónPoliciva, en el desarrollo y seguimiento de los trámites y servicios acargo de esta, así como acompañando actividades de inspección vigilanciay control en materia de espacio público, reactivación económica queefectúan las Alcaldías Locales y/o las autoridades de policía a cargo dela Secretaria Distrital de Gobierno.</v>
          </cell>
          <cell r="E35" t="str">
            <v>BELLI ROSA VELANDIA CONTRERAS</v>
          </cell>
          <cell r="F35">
            <v>4200000</v>
          </cell>
          <cell r="G35">
            <v>0</v>
          </cell>
          <cell r="H35">
            <v>0</v>
          </cell>
          <cell r="I35">
            <v>4200000</v>
          </cell>
          <cell r="J35">
            <v>4200000</v>
          </cell>
          <cell r="K35">
            <v>0</v>
          </cell>
        </row>
        <row r="36">
          <cell r="A36" t="str">
            <v>971</v>
          </cell>
          <cell r="B36" t="str">
            <v>1100</v>
          </cell>
          <cell r="C36" t="str">
            <v>2234</v>
          </cell>
          <cell r="D36" t="str">
            <v>Prestar los servicios profesionales en la Dirección para la GestiónPoliciva, mediante el apoyo a las acciones de Inspección, Vigilancia yControl a aquellas actividades que generen afectaciones al componenteambiental, desarrolladas por las Alcaldías Locales y/o las Inspeccionesde Policía a cargo de la Secretaría Distrital de Gobierno.</v>
          </cell>
          <cell r="E36" t="str">
            <v>JOAN DAVID FERRER JIMENEZ</v>
          </cell>
          <cell r="F36">
            <v>1225000</v>
          </cell>
          <cell r="G36">
            <v>0</v>
          </cell>
          <cell r="H36">
            <v>0</v>
          </cell>
          <cell r="I36">
            <v>1225000</v>
          </cell>
          <cell r="J36">
            <v>1225000</v>
          </cell>
          <cell r="K36">
            <v>0</v>
          </cell>
        </row>
        <row r="37">
          <cell r="A37" t="str">
            <v>990</v>
          </cell>
          <cell r="B37" t="str">
            <v>1841</v>
          </cell>
          <cell r="C37" t="str">
            <v>3225</v>
          </cell>
          <cell r="D37" t="str">
            <v>REALIZAR LA ADICIÓN Y PRORROGA DEL CONTRATO 990 DE 2023 SUSCRITO ENTRELA SECRETARIA DISTRITAL DE GOBIERNO Y JAIBERUSECHE LINARES</v>
          </cell>
          <cell r="E37" t="str">
            <v>JAIBER  USECHE LINARES</v>
          </cell>
          <cell r="F37">
            <v>4363534</v>
          </cell>
          <cell r="G37">
            <v>0</v>
          </cell>
          <cell r="H37">
            <v>0</v>
          </cell>
          <cell r="I37">
            <v>4363534</v>
          </cell>
          <cell r="J37">
            <v>4363534</v>
          </cell>
          <cell r="K37">
            <v>0</v>
          </cell>
        </row>
        <row r="38">
          <cell r="A38" t="str">
            <v>904</v>
          </cell>
          <cell r="B38" t="str">
            <v>1011</v>
          </cell>
          <cell r="C38" t="str">
            <v>1731</v>
          </cell>
          <cell r="D38" t="str">
            <v>PRESTAR LOS SERVICIOS PROFESIONALES A LA DIRECCIÓN PARA LA GESTIÓNPOLICIVA EN EL ACOMPAÑAMIENTO DE ACTIVIDADES DE INSPECCIÓN, VIGILANCIA YCONTROL IVC, REFERENTES A LAS ACTIVIDADES ECONÓMICAS QUE EFECTÚAN LASAUTORIDADES DE POLICÍA A CARGO DE LA SECRETARÍA DISTRITAL DE GOBIERNO,EN ESPECIAL EN EL COMPONENTE DE HOTELES Y MOTELES</v>
          </cell>
          <cell r="E38" t="str">
            <v>CESAR AUGUSTO POSSO PORRAS</v>
          </cell>
          <cell r="F38">
            <v>5425000</v>
          </cell>
          <cell r="G38">
            <v>0</v>
          </cell>
          <cell r="H38">
            <v>0</v>
          </cell>
          <cell r="I38">
            <v>5425000</v>
          </cell>
          <cell r="J38">
            <v>5250000</v>
          </cell>
          <cell r="K38">
            <v>175000</v>
          </cell>
        </row>
        <row r="39">
          <cell r="A39" t="str">
            <v>1116</v>
          </cell>
          <cell r="B39" t="str">
            <v>2130</v>
          </cell>
          <cell r="C39" t="str">
            <v>3518</v>
          </cell>
          <cell r="D39" t="str">
            <v>Prestar los servicios profesionales para proyectar, tramitar y hacer elseguimiento de las respuestas a los requerimientos, derechos de peticióny solicitudes de información, de acuerdo con lo establecido en lanormatividad vigente y los instructivos que sobre esta materia tengaadoptados la Secretaría Distritalde Gobierno</v>
          </cell>
          <cell r="E39" t="str">
            <v>MARIA FERNANDA DIAZ GONZALEZ</v>
          </cell>
          <cell r="F39">
            <v>7800000</v>
          </cell>
          <cell r="G39">
            <v>0</v>
          </cell>
          <cell r="H39">
            <v>0</v>
          </cell>
          <cell r="I39">
            <v>7800000</v>
          </cell>
          <cell r="J39">
            <v>7800000</v>
          </cell>
          <cell r="K39">
            <v>0</v>
          </cell>
        </row>
        <row r="40">
          <cell r="A40" t="str">
            <v>789</v>
          </cell>
          <cell r="B40" t="str">
            <v>1932</v>
          </cell>
          <cell r="C40" t="str">
            <v>3370</v>
          </cell>
          <cell r="D40" t="str">
            <v>REALIZAR LA ADICIÓN, PRORROGA Y OTRO SÍ DEL CONTRATO No. 789 DE 2023SUSCRITO POR LA SECRETARIA DISTRITAL DE GOBIERNO YCARLOS ALFONSO PARRA MALAVER</v>
          </cell>
          <cell r="E40" t="str">
            <v>CARLOS ALFONSO PARRA MALAVER</v>
          </cell>
          <cell r="F40">
            <v>6500000</v>
          </cell>
          <cell r="G40">
            <v>0</v>
          </cell>
          <cell r="H40">
            <v>0</v>
          </cell>
          <cell r="I40">
            <v>6500000</v>
          </cell>
          <cell r="J40">
            <v>6500000</v>
          </cell>
          <cell r="K40">
            <v>0</v>
          </cell>
        </row>
        <row r="41">
          <cell r="A41" t="str">
            <v>1096</v>
          </cell>
          <cell r="B41" t="str">
            <v>1972</v>
          </cell>
          <cell r="C41" t="str">
            <v>3438</v>
          </cell>
          <cell r="D41" t="str">
            <v>Prestar los servicios profesionales a la Secretaría Distrital deGobierno en el desarrollo técnico y metodológico para el proceso deejecución y seguimiento de los proyectos de inversión en el marco delfortalecimiento del modelo de gestión policiva y alcaldías locales</v>
          </cell>
          <cell r="E41" t="str">
            <v>DAVID  ROMERO ZAMUDIO</v>
          </cell>
          <cell r="F41">
            <v>7452000</v>
          </cell>
          <cell r="G41">
            <v>0</v>
          </cell>
          <cell r="H41">
            <v>0</v>
          </cell>
          <cell r="I41">
            <v>7452000</v>
          </cell>
          <cell r="J41">
            <v>7452000</v>
          </cell>
          <cell r="K41">
            <v>0</v>
          </cell>
        </row>
        <row r="42">
          <cell r="A42" t="str">
            <v>809</v>
          </cell>
          <cell r="B42" t="str">
            <v>1933</v>
          </cell>
          <cell r="C42" t="str">
            <v>3296</v>
          </cell>
          <cell r="D42" t="str">
            <v>REALIZAR LA ADICIÓN, PRORROGA Y OTRO SÍ DEL CONTRATO No. 809 DE 2023SUSCRITO POR LA SECRETARIA DISTRITAL DE GOBIERNO YPAULA LORENA MORALES OCHOA</v>
          </cell>
          <cell r="E42" t="str">
            <v>PAULA LORENA MORALES OCHOA</v>
          </cell>
          <cell r="F42">
            <v>4514000</v>
          </cell>
          <cell r="G42">
            <v>0</v>
          </cell>
          <cell r="H42">
            <v>0</v>
          </cell>
          <cell r="I42">
            <v>4514000</v>
          </cell>
          <cell r="J42">
            <v>4514000</v>
          </cell>
          <cell r="K42">
            <v>0</v>
          </cell>
        </row>
        <row r="43">
          <cell r="A43" t="str">
            <v>973</v>
          </cell>
          <cell r="B43" t="str">
            <v>1949</v>
          </cell>
          <cell r="C43" t="str">
            <v>3299</v>
          </cell>
          <cell r="D43" t="str">
            <v>REALIZAR LA ADICIÓN, PRORROGA Y OTRO SÍ DEL CONTRATO No. 973 DE 2023SUSCRITO POR LA SECRETARIA DISTRITAL DE GOBIERNO YMELISSA PEDROZA BUITRAGO</v>
          </cell>
          <cell r="E43" t="str">
            <v>MELISSA  PEDROZA BUITRAGO</v>
          </cell>
          <cell r="F43">
            <v>8000000</v>
          </cell>
          <cell r="G43">
            <v>0</v>
          </cell>
          <cell r="H43">
            <v>0</v>
          </cell>
          <cell r="I43">
            <v>8000000</v>
          </cell>
          <cell r="J43">
            <v>8000000</v>
          </cell>
          <cell r="K43">
            <v>0</v>
          </cell>
        </row>
        <row r="44">
          <cell r="A44" t="str">
            <v>1141</v>
          </cell>
          <cell r="B44" t="str">
            <v>2143</v>
          </cell>
          <cell r="C44" t="str">
            <v>3550</v>
          </cell>
          <cell r="D44" t="str">
            <v>Prestar servicios Profesional a la Subsecretaria de Gestión Local parael acompañamiento estratégico que lidere la dependencia</v>
          </cell>
          <cell r="E44" t="str">
            <v>ANDREA  RODAS QUICENO</v>
          </cell>
          <cell r="F44">
            <v>11000000</v>
          </cell>
          <cell r="G44">
            <v>0</v>
          </cell>
          <cell r="H44">
            <v>0</v>
          </cell>
          <cell r="I44">
            <v>11000000</v>
          </cell>
          <cell r="J44">
            <v>11000000</v>
          </cell>
          <cell r="K44">
            <v>0</v>
          </cell>
        </row>
        <row r="45">
          <cell r="A45" t="str">
            <v>1051</v>
          </cell>
          <cell r="B45" t="str">
            <v>1962</v>
          </cell>
          <cell r="C45" t="str">
            <v>3303</v>
          </cell>
          <cell r="D45" t="str">
            <v>Prestar servicios Profesionales en la Subsecretaría de Gestión Localpara las acciones administrativas contractuales que requieran</v>
          </cell>
          <cell r="E45" t="str">
            <v>LEONOR  GUATIBONZA VALDERRAMA</v>
          </cell>
          <cell r="F45">
            <v>7700000</v>
          </cell>
          <cell r="G45">
            <v>0</v>
          </cell>
          <cell r="H45">
            <v>0</v>
          </cell>
          <cell r="I45">
            <v>7700000</v>
          </cell>
          <cell r="J45">
            <v>7700000</v>
          </cell>
          <cell r="K45">
            <v>0</v>
          </cell>
        </row>
        <row r="46">
          <cell r="A46" t="str">
            <v>1590</v>
          </cell>
          <cell r="B46" t="str">
            <v>1039</v>
          </cell>
          <cell r="C46" t="str">
            <v>1783</v>
          </cell>
          <cell r="D46" t="str">
            <v>REALIZAR LA ADICIÓN Y PRORROGA DEL CONTRATO 1590 DE 2022 SUSCRITO ENTRELA SECRETARIA DISTRITAL DE GOBIERNO Y LUZ MIRYAM LOPEZ MORA</v>
          </cell>
          <cell r="E46" t="str">
            <v>LUZ MIRYAM LOPEZ MORA</v>
          </cell>
          <cell r="F46">
            <v>172500</v>
          </cell>
          <cell r="G46">
            <v>0</v>
          </cell>
          <cell r="H46">
            <v>0</v>
          </cell>
          <cell r="I46">
            <v>172500</v>
          </cell>
          <cell r="J46">
            <v>172500</v>
          </cell>
          <cell r="K46">
            <v>0</v>
          </cell>
        </row>
        <row r="47">
          <cell r="A47" t="str">
            <v>158</v>
          </cell>
          <cell r="B47" t="str">
            <v>148</v>
          </cell>
          <cell r="C47" t="str">
            <v>170</v>
          </cell>
          <cell r="D47" t="str">
            <v>PRESTAR LOS SERVICIOS PROFESIONALES ESPECIALIZADOS EN LA DIRECCIÓN PARALA GESTIÓN ADMINISTRATIVA ESPECIAL DE POLICÍA&lt;(&gt;,&lt;)&gt;PARA APOYAR LA SUSTANCIACIÓN Y EL TRÁMITE DE LOS RECURSOS INTERPUESTOSCONTRA LAS DECISIONES DE LOS INSPECTORES DEPOLICÍA, CORREGIDORES Y ALCALDES LOCALES, APOYAR LA RECOPILACIÓN,REGISTRO Y/O CONSOLIDACIÓN DE INFORMACIÓN, DATOS E INFORMES REQUERIDOSPARA EL ANÁLISIS DE LAS LÍNEAS DECISIONALES Y LOS LINEAMIENTOS INTERNOSPARA LA TOMA DEDECISIONES</v>
          </cell>
          <cell r="E47" t="str">
            <v>NIBARDO ENRIQUE FUERTES MORALES</v>
          </cell>
          <cell r="F47">
            <v>12600000</v>
          </cell>
          <cell r="G47">
            <v>0</v>
          </cell>
          <cell r="H47">
            <v>0</v>
          </cell>
          <cell r="I47">
            <v>12600000</v>
          </cell>
          <cell r="J47">
            <v>12600000</v>
          </cell>
          <cell r="K47">
            <v>0</v>
          </cell>
        </row>
        <row r="48">
          <cell r="A48" t="str">
            <v>887</v>
          </cell>
          <cell r="B48" t="str">
            <v>2122</v>
          </cell>
          <cell r="C48" t="str">
            <v>3516</v>
          </cell>
          <cell r="D48" t="str">
            <v>REALIZAR LA ADICION Y PRORROGA Y OTRO SI DEL CONTRATO 887 DE 2023SUSCRITO ENTRE SECRETARIA DISTRITAL DE GOBIERNO YCARLOS CAMILO HERNANDEZ BRITO</v>
          </cell>
          <cell r="E48" t="str">
            <v>CARLOS CAMILO HERNANDEZ BRITO</v>
          </cell>
          <cell r="F48">
            <v>4920067</v>
          </cell>
          <cell r="G48">
            <v>0</v>
          </cell>
          <cell r="H48">
            <v>0</v>
          </cell>
          <cell r="I48">
            <v>4920067</v>
          </cell>
          <cell r="J48">
            <v>4920067</v>
          </cell>
          <cell r="K48">
            <v>0</v>
          </cell>
        </row>
        <row r="49">
          <cell r="A49" t="str">
            <v>870</v>
          </cell>
          <cell r="B49" t="str">
            <v>2096</v>
          </cell>
          <cell r="C49" t="str">
            <v>3524</v>
          </cell>
          <cell r="D49" t="str">
            <v>REALIZAR LA ADICIÓN, PRORROGA Y OTRO SÍ DEL CONTRATO No. 870 DE 2023SUSCRITO POR LA SECRETARIA DISTRITAL DE GOBIERNO YJENNY PAOLA LAGOS DIAZ CEDIDO A JEIMY ALEJANDRA SOTELO LÓPEZ</v>
          </cell>
          <cell r="E49" t="str">
            <v>JEIMY ALEJANDRA SOTELO LOPEZ</v>
          </cell>
          <cell r="F49">
            <v>6000000</v>
          </cell>
          <cell r="G49">
            <v>0</v>
          </cell>
          <cell r="H49">
            <v>0</v>
          </cell>
          <cell r="I49">
            <v>6000000</v>
          </cell>
          <cell r="J49">
            <v>6000000</v>
          </cell>
          <cell r="K49">
            <v>0</v>
          </cell>
        </row>
        <row r="50">
          <cell r="A50" t="str">
            <v>1139</v>
          </cell>
          <cell r="B50" t="str">
            <v>2125</v>
          </cell>
          <cell r="C50" t="str">
            <v>3557</v>
          </cell>
          <cell r="D50" t="str">
            <v>Prestar servicios Profesionales en la construcción de insumos ylogística para la Subsecretaria de Gestión Local</v>
          </cell>
          <cell r="E50" t="str">
            <v>LINA PAOLA LAGOS RUIZ</v>
          </cell>
          <cell r="F50">
            <v>7748400</v>
          </cell>
          <cell r="G50">
            <v>0</v>
          </cell>
          <cell r="H50">
            <v>0</v>
          </cell>
          <cell r="I50">
            <v>7748400</v>
          </cell>
          <cell r="J50">
            <v>7748400</v>
          </cell>
          <cell r="K50">
            <v>0</v>
          </cell>
        </row>
        <row r="51">
          <cell r="A51" t="str">
            <v>657</v>
          </cell>
          <cell r="B51" t="str">
            <v>585</v>
          </cell>
          <cell r="C51" t="str">
            <v>750</v>
          </cell>
          <cell r="D51" t="str">
            <v>Prestar los servicios profesionales a la Dirección para la GestiónPoliciva en el acompañamiento de actividades de inspección, vigilancia ycontrol IVC&lt;(&gt;,&lt;)&gt; referentes a las actividades económicas que efectúanlas autoridades de policía a cargo de la Secretaría Distrital deGobierno</v>
          </cell>
          <cell r="E51" t="str">
            <v>NATHALIE XIMENA CARRILLO AVILA</v>
          </cell>
          <cell r="F51">
            <v>5000000</v>
          </cell>
          <cell r="G51">
            <v>0</v>
          </cell>
          <cell r="H51">
            <v>0</v>
          </cell>
          <cell r="I51">
            <v>5000000</v>
          </cell>
          <cell r="J51">
            <v>5000000</v>
          </cell>
          <cell r="K51">
            <v>0</v>
          </cell>
        </row>
        <row r="52">
          <cell r="A52" t="str">
            <v>956</v>
          </cell>
          <cell r="B52" t="str">
            <v>1058</v>
          </cell>
          <cell r="C52" t="str">
            <v>2147</v>
          </cell>
          <cell r="D52" t="str">
            <v>Prestar los servicios profesionales a la Dirección para la GestiónPoliciva en el acompañamiento de actividades de inspección, vigilancia ycontrol IVC&lt;(&gt;,&lt;)&gt; referentes a las actividades económicas que efectúanlas autoridades de policía a cargo de la Secretaría Distrital deGobierno.</v>
          </cell>
          <cell r="E52" t="str">
            <v>LADY SHIRLEY PRIETO TORRES</v>
          </cell>
          <cell r="F52">
            <v>5250000</v>
          </cell>
          <cell r="G52">
            <v>0</v>
          </cell>
          <cell r="H52">
            <v>0</v>
          </cell>
          <cell r="I52">
            <v>5250000</v>
          </cell>
          <cell r="J52">
            <v>5250000</v>
          </cell>
          <cell r="K52">
            <v>0</v>
          </cell>
        </row>
        <row r="53">
          <cell r="A53" t="str">
            <v>441</v>
          </cell>
          <cell r="B53" t="str">
            <v>436</v>
          </cell>
          <cell r="C53" t="str">
            <v>488</v>
          </cell>
          <cell r="D53" t="str">
            <v>PRESTAR LOS SERVICIOS PROFESIONALES PARA APOYAR EL CUMPLIMIENTO DE LASMETAS Y ACTIVIDADES ADMINISTRATIVAS A CARGO DE LA DIRECCIÓN PARA LAGESTIÓN POLICIVA</v>
          </cell>
          <cell r="E53" t="str">
            <v>JOHANNA IVONNE MANJARRES RODRIGUEZ</v>
          </cell>
          <cell r="F53">
            <v>1000000</v>
          </cell>
          <cell r="G53">
            <v>0</v>
          </cell>
          <cell r="H53">
            <v>0</v>
          </cell>
          <cell r="I53">
            <v>1000000</v>
          </cell>
          <cell r="J53">
            <v>1000000</v>
          </cell>
          <cell r="K53">
            <v>0</v>
          </cell>
        </row>
        <row r="54">
          <cell r="A54" t="str">
            <v>441</v>
          </cell>
          <cell r="B54" t="str">
            <v>2049</v>
          </cell>
          <cell r="C54" t="str">
            <v>3398</v>
          </cell>
          <cell r="D54" t="str">
            <v>REALIZAR LA ADICIÓN Y PRORROGA DEL CONTRATO 441 DE 2023 SUSCRITOENTRE LA SECRETARIA DISTRITAL DE GOBIERNO Y JOHANNA IVONNE MANJARRESRODRIGUEZ</v>
          </cell>
          <cell r="E54" t="str">
            <v>JOHANNA IVONNE MANJARRES RODRIGUEZ</v>
          </cell>
          <cell r="F54">
            <v>4800000</v>
          </cell>
          <cell r="G54">
            <v>0</v>
          </cell>
          <cell r="H54">
            <v>0</v>
          </cell>
          <cell r="I54">
            <v>4800000</v>
          </cell>
          <cell r="J54">
            <v>4800000</v>
          </cell>
          <cell r="K54">
            <v>0</v>
          </cell>
        </row>
        <row r="55">
          <cell r="A55" t="str">
            <v>1132</v>
          </cell>
          <cell r="B55" t="str">
            <v>2151</v>
          </cell>
          <cell r="C55" t="str">
            <v>3563</v>
          </cell>
          <cell r="D55" t="str">
            <v>Prestar servicios de apoyo a la gestión a la Secretaría Distrital deGobierno para el desarrollo de estrategias y actividades de acuerdo a lacultura ciudadana y la convivencia</v>
          </cell>
          <cell r="E55" t="str">
            <v>FERNANDO  VALENZUELA CORREDOR</v>
          </cell>
          <cell r="F55">
            <v>2691000</v>
          </cell>
          <cell r="G55">
            <v>0</v>
          </cell>
          <cell r="H55">
            <v>0</v>
          </cell>
          <cell r="I55">
            <v>2691000</v>
          </cell>
          <cell r="J55">
            <v>2691000</v>
          </cell>
          <cell r="K55">
            <v>0</v>
          </cell>
        </row>
        <row r="56">
          <cell r="A56" t="str">
            <v>1117</v>
          </cell>
          <cell r="B56" t="str">
            <v>2134</v>
          </cell>
          <cell r="C56" t="str">
            <v>3520</v>
          </cell>
          <cell r="D56" t="str">
            <v>Prestar servicios de apoyo a la gestión a la Secretaría Distrital deGobierno en la implementación de la estrategia pedagógica para elfortalecimiento de la cultura ciudadana, tendientes a disminuir loscomportamientos contrarios a la convivencia, el escalamiento de losconflictos y la promoción del diálogo social.</v>
          </cell>
          <cell r="E56" t="str">
            <v>ASTRID CAROLINA PEÑA NIÑO</v>
          </cell>
          <cell r="F56">
            <v>2691000</v>
          </cell>
          <cell r="G56">
            <v>0</v>
          </cell>
          <cell r="H56">
            <v>0</v>
          </cell>
          <cell r="I56">
            <v>2691000</v>
          </cell>
          <cell r="J56">
            <v>2691000</v>
          </cell>
          <cell r="K56">
            <v>0</v>
          </cell>
        </row>
        <row r="57">
          <cell r="A57" t="str">
            <v>1121</v>
          </cell>
          <cell r="B57" t="str">
            <v>2121</v>
          </cell>
          <cell r="C57" t="str">
            <v>3528</v>
          </cell>
          <cell r="D57" t="str">
            <v>PRESTAR SERVICIOS DE APOYO A LA GESTIÓN A LA SECRETARÍA DISTRITAL DEGOBIERNO EN LA IMPLEMENTACIÓN DE LA ESTRATEGIAPEDAGÓGICA PARA EL FORTALECIMIENTO DE LA CULTURA CIUDADANA, TENDIENTES ADISMINUIR LOS COMPORTAMIENTOS CONTRARIOSA LA CONVIVENCIA, EL ESCALAMIENTO DE LOS CONFLICTOS Y LA PROMOCIÓN DELDIÁLOGO SOCIAL</v>
          </cell>
          <cell r="E57" t="str">
            <v>FREDY ENRIQUE RODRIGUEZ MORA</v>
          </cell>
          <cell r="F57">
            <v>2691000</v>
          </cell>
          <cell r="G57">
            <v>0</v>
          </cell>
          <cell r="H57">
            <v>0</v>
          </cell>
          <cell r="I57">
            <v>2691000</v>
          </cell>
          <cell r="J57">
            <v>2691000</v>
          </cell>
          <cell r="K57">
            <v>0</v>
          </cell>
        </row>
        <row r="58">
          <cell r="A58" t="str">
            <v>887</v>
          </cell>
          <cell r="B58" t="str">
            <v>992</v>
          </cell>
          <cell r="C58" t="str">
            <v>1116</v>
          </cell>
          <cell r="D58" t="str">
            <v>PRESTAR LOS SERVICIOS PROFESIONALES A LA DIRECCIÓN PARA LA GESTIÓNPOLICIVA EN EL SEGUIMIENTO Y VERIFICACIÓN DEL CUMPLIMIENTO DE LASACCIONES TENDIENTES AL ACATAMIENTO DE SENTENCIAS JUDICIALES Y/OSANCIONES ADMINISTRATIVAS IMPUESTAS POR LA SECRETARÍA DISTRITAL DEGOBIERNO Y/O LAS ALCALDÍAS LOCALES RELACIONADAS CON LOS CERROSORIENTALES YEL RÍO BOGOTÁ.</v>
          </cell>
          <cell r="E58" t="str">
            <v>CARLOS CAMILO HERNANDEZ BRITO</v>
          </cell>
          <cell r="F58">
            <v>4541600</v>
          </cell>
          <cell r="G58">
            <v>0</v>
          </cell>
          <cell r="H58">
            <v>0</v>
          </cell>
          <cell r="I58">
            <v>4541600</v>
          </cell>
          <cell r="J58">
            <v>4541600</v>
          </cell>
          <cell r="K58">
            <v>0</v>
          </cell>
        </row>
        <row r="59">
          <cell r="A59" t="str">
            <v>1042</v>
          </cell>
          <cell r="B59" t="str">
            <v>1915</v>
          </cell>
          <cell r="C59" t="str">
            <v>3257</v>
          </cell>
          <cell r="D59" t="str">
            <v>Prestar servicios profesionales a la subsecretaría de gestión local parabrindar acompañamiento requerido en la implementación de los planes,programas y proyectos que lidera la dependencia</v>
          </cell>
          <cell r="E59" t="str">
            <v>LAURA DANIELA LOPEZ MORALES</v>
          </cell>
          <cell r="F59">
            <v>2065200</v>
          </cell>
          <cell r="G59">
            <v>0</v>
          </cell>
          <cell r="H59">
            <v>0</v>
          </cell>
          <cell r="I59">
            <v>2065200</v>
          </cell>
          <cell r="J59">
            <v>2065200</v>
          </cell>
          <cell r="K59">
            <v>0</v>
          </cell>
        </row>
        <row r="60">
          <cell r="A60" t="str">
            <v>897</v>
          </cell>
          <cell r="B60" t="str">
            <v>977</v>
          </cell>
          <cell r="C60" t="str">
            <v>1127</v>
          </cell>
          <cell r="D60" t="str">
            <v>PRESTAR LOS SERVICIOS PROFESIONALES PARA APOYAR A LA DIRECCIÓN PARA LAGESTIÓN POLICIVA EN LA VERIFICACIÓN&lt;(&gt;,&lt;)&gt;RETROALIMENTACIÓN, ACTUALIZACIÓN, SOPORTE Y CAPACITACIÓN DE LOSAPLICATIVOS Y SISTEMAS DE INFORMACIÓN EN EL MARCO DEL PROCESO DEDESCONGESTIÓN DE ACTUACIONES DE POLICÍA DEL FACTOR LOCAL Y DISTRITAL</v>
          </cell>
          <cell r="E60" t="str">
            <v>CAMILO ERNESTO PORTILLA ARIAS</v>
          </cell>
          <cell r="F60">
            <v>4900000</v>
          </cell>
          <cell r="G60">
            <v>0</v>
          </cell>
          <cell r="H60">
            <v>0</v>
          </cell>
          <cell r="I60">
            <v>4900000</v>
          </cell>
          <cell r="J60">
            <v>4900000</v>
          </cell>
          <cell r="K60">
            <v>0</v>
          </cell>
        </row>
        <row r="61">
          <cell r="A61" t="str">
            <v>838</v>
          </cell>
          <cell r="B61" t="str">
            <v>910</v>
          </cell>
          <cell r="C61" t="str">
            <v>1036</v>
          </cell>
          <cell r="D61" t="str">
            <v>PRESTAR LOS SERVICIOS PROFESIONALES DE CARÁCTER JURÍDICO A LA DIRECCIÓNPARA LA GESTIÓN POLICIVA DE LA SECRETARÍA DISTRITAL DE GOBIERNO, EN LAARTICULACIÓN DE LAS ACCIONES ENMARCADAS EN EL PLAN ESTRATÉGICO DEDESCONGESTIÓN DE LAS ACTUACIONES ADMINISTRATIVAS DE LAS ALCALDÍASLOCALES.</v>
          </cell>
          <cell r="E61" t="str">
            <v>DIANA CAROLINA AVILA CRUZ</v>
          </cell>
          <cell r="F61">
            <v>5250000</v>
          </cell>
          <cell r="G61">
            <v>0</v>
          </cell>
          <cell r="H61">
            <v>0</v>
          </cell>
          <cell r="I61">
            <v>5250000</v>
          </cell>
          <cell r="J61">
            <v>5250000</v>
          </cell>
          <cell r="K61">
            <v>0</v>
          </cell>
        </row>
        <row r="62">
          <cell r="A62" t="str">
            <v>1111</v>
          </cell>
          <cell r="B62" t="str">
            <v>2108</v>
          </cell>
          <cell r="C62" t="str">
            <v>3486</v>
          </cell>
          <cell r="D62" t="str">
            <v>Prestar servicios de apoyo a la gestión a la Secretaría Distrital deGobierno en la implementación de la estrategia pedagógica para elfortalecimiento de la cultura ciudadana, tendientes a disminuir loscomportamientos contrarios a la convivencia, el escalamiento de losconflictos y la promoción del diálogo social.</v>
          </cell>
          <cell r="E62" t="str">
            <v>JORGE ALBERTO RODRIGUEZ CAMACHO</v>
          </cell>
          <cell r="F62">
            <v>2691000</v>
          </cell>
          <cell r="G62">
            <v>0</v>
          </cell>
          <cell r="H62">
            <v>0</v>
          </cell>
          <cell r="I62">
            <v>2691000</v>
          </cell>
          <cell r="J62">
            <v>2691000</v>
          </cell>
          <cell r="K62">
            <v>0</v>
          </cell>
        </row>
        <row r="63">
          <cell r="A63" t="str">
            <v>1120</v>
          </cell>
          <cell r="B63" t="str">
            <v>2109</v>
          </cell>
          <cell r="C63" t="str">
            <v>3534</v>
          </cell>
          <cell r="D63" t="str">
            <v>Prestar servicios de apoyo a la gestión a la secretaría distrital degobierno en la implementación de la estrategia pedagógica para elfortalecimiento de la cultura ciudadana, tendientes a disminuir loscomportamientos contrarios a la convivencia, el escalamiento de losconflictos y la promoción del diálogo social.</v>
          </cell>
          <cell r="E63" t="str">
            <v>JONATHAN  HURTADO RINCON</v>
          </cell>
          <cell r="F63">
            <v>2691000</v>
          </cell>
          <cell r="G63">
            <v>0</v>
          </cell>
          <cell r="H63">
            <v>0</v>
          </cell>
          <cell r="I63">
            <v>2691000</v>
          </cell>
          <cell r="J63">
            <v>2691000</v>
          </cell>
          <cell r="K63">
            <v>0</v>
          </cell>
        </row>
        <row r="64">
          <cell r="A64" t="str">
            <v>1125</v>
          </cell>
          <cell r="B64" t="str">
            <v>2139</v>
          </cell>
          <cell r="C64" t="str">
            <v>3529</v>
          </cell>
          <cell r="D64" t="str">
            <v>Prestar servicios de apoyo a la gestión a la secretaría distrital degobierno en la implementación de la estrategia pedagógica para elfortalecimiento de la cultura ciudadana, tendientes a disminuir loscomportamientos contrarios a la convivencia, el escalamiento de losconflictos y la promoción del diálogo social.</v>
          </cell>
          <cell r="E64" t="str">
            <v>MARIA ESPERANZA RIAÑO GONZALEZ</v>
          </cell>
          <cell r="F64">
            <v>2691000</v>
          </cell>
          <cell r="G64">
            <v>0</v>
          </cell>
          <cell r="H64">
            <v>0</v>
          </cell>
          <cell r="I64">
            <v>2691000</v>
          </cell>
          <cell r="J64">
            <v>2691000</v>
          </cell>
          <cell r="K64">
            <v>0</v>
          </cell>
        </row>
        <row r="65">
          <cell r="A65" t="str">
            <v>982</v>
          </cell>
          <cell r="B65" t="str">
            <v>1918</v>
          </cell>
          <cell r="C65" t="str">
            <v>3287</v>
          </cell>
          <cell r="D65" t="str">
            <v>REALIZAR LA ADICIÓN, PRORROGA Y OTRO SÍ DEL CONTRATO No. 982 DE 2023SUSCRITO POR LA SECRETARIA DISTRITAL DE GOBIERNO YMARIA CAMILA ROJAS PATERNINA</v>
          </cell>
          <cell r="E65" t="str">
            <v>MITCHEL JOAN OVALLE RODRIGUEZ</v>
          </cell>
          <cell r="F65">
            <v>6000000</v>
          </cell>
          <cell r="G65">
            <v>0</v>
          </cell>
          <cell r="H65">
            <v>0</v>
          </cell>
          <cell r="I65">
            <v>6000000</v>
          </cell>
          <cell r="J65">
            <v>6000000</v>
          </cell>
          <cell r="K65">
            <v>0</v>
          </cell>
        </row>
        <row r="66">
          <cell r="A66" t="str">
            <v>1124</v>
          </cell>
          <cell r="B66" t="str">
            <v>2128</v>
          </cell>
          <cell r="C66" t="str">
            <v>3532</v>
          </cell>
          <cell r="D66" t="str">
            <v>PRESTAR LOS SERVICIOS PROFESIONALES PARA BRINDAR APOYO JURÍDICO EN LASDIFERENTES ETAPAS DE LOS TRÁMITES DE LOSPROCESOS CONTRACTUALES Y ADMINISTRATIVOS DE LA SECRETARIA DISTRITAL DEGOBIERNO</v>
          </cell>
          <cell r="E66" t="str">
            <v>CAROLINA  ANAYA FLOREZ</v>
          </cell>
          <cell r="F66">
            <v>4900000</v>
          </cell>
          <cell r="G66">
            <v>0</v>
          </cell>
          <cell r="H66">
            <v>0</v>
          </cell>
          <cell r="I66">
            <v>4900000</v>
          </cell>
          <cell r="J66">
            <v>4900000</v>
          </cell>
          <cell r="K66">
            <v>0</v>
          </cell>
        </row>
        <row r="67">
          <cell r="A67" t="str">
            <v>1056</v>
          </cell>
          <cell r="B67" t="str">
            <v>1969</v>
          </cell>
          <cell r="C67" t="str">
            <v>3302</v>
          </cell>
          <cell r="D67" t="str">
            <v>Prestar servicios de apoyo a la gestión a la secretaría distrital degobierno en la implementación de la estrategia pedagógica para elfortalecimiento de la cultura ciudadana, tendientes a disminuir loscomportamientos contrarios a la convivencia, el escalamiento de losconflictos y la promoción del diálogo social.</v>
          </cell>
          <cell r="E67" t="str">
            <v>CARMEN ELENA BONILLA MORENO</v>
          </cell>
          <cell r="F67">
            <v>2063100</v>
          </cell>
          <cell r="G67">
            <v>0</v>
          </cell>
          <cell r="H67">
            <v>0</v>
          </cell>
          <cell r="I67">
            <v>2063100</v>
          </cell>
          <cell r="J67">
            <v>2063100</v>
          </cell>
          <cell r="K67">
            <v>0</v>
          </cell>
        </row>
        <row r="68">
          <cell r="A68" t="str">
            <v>1123</v>
          </cell>
          <cell r="B68" t="str">
            <v>2144</v>
          </cell>
          <cell r="C68" t="str">
            <v>3526</v>
          </cell>
          <cell r="D68" t="str">
            <v>Prestar servicios de apoyo a la gestión a la secretaría distrital degobierno en la implementación de la estrategia pedagógica para elfortalecimiento de la cultura ciudadana, tendientes a disminuir loscomportamientos contrarios a la convivencia, el escalamiento de losconflictos y la promoción del diálogo social</v>
          </cell>
          <cell r="E68" t="str">
            <v>ANGELIS  POVEDA LOPEZ</v>
          </cell>
          <cell r="F68">
            <v>2691000</v>
          </cell>
          <cell r="G68">
            <v>0</v>
          </cell>
          <cell r="H68">
            <v>0</v>
          </cell>
          <cell r="I68">
            <v>2691000</v>
          </cell>
          <cell r="J68">
            <v>2691000</v>
          </cell>
          <cell r="K68">
            <v>0</v>
          </cell>
        </row>
        <row r="69">
          <cell r="A69" t="str">
            <v>1133</v>
          </cell>
          <cell r="B69" t="str">
            <v>2136</v>
          </cell>
          <cell r="C69" t="str">
            <v>3564</v>
          </cell>
          <cell r="D69" t="str">
            <v>Prestar servicios de apoyo a la gestión a la Secretaría Distrital deGobierno en la implementación de la estrategia pedagógica para elfortalecimiento de la cultura ciudadana, tendientes a disminuir loscomportamientos contrarios a la convivencia, el escalamiento de losconflictos y la promoción del diálogo social</v>
          </cell>
          <cell r="E69" t="str">
            <v>OSCAR FERNANDO CASTELBLANCO CALLEJAS</v>
          </cell>
          <cell r="F69">
            <v>2691000</v>
          </cell>
          <cell r="G69">
            <v>0</v>
          </cell>
          <cell r="H69">
            <v>0</v>
          </cell>
          <cell r="I69">
            <v>2691000</v>
          </cell>
          <cell r="J69">
            <v>2691000</v>
          </cell>
          <cell r="K69">
            <v>0</v>
          </cell>
        </row>
        <row r="70">
          <cell r="A70" t="str">
            <v>938</v>
          </cell>
          <cell r="B70" t="str">
            <v>1055</v>
          </cell>
          <cell r="C70" t="str">
            <v>2010</v>
          </cell>
          <cell r="D70" t="str">
            <v>Prestar los servicios profesionales a la dirección para la gestiónpoliciva de la secretaría distrital de gobierno, para efectuaracompañamiento y seguimiento a las acciones que se enmarquen lasactuaciones administrativas relacionadas con la implementación deldecreto 555 de 2021 y su reglamentación a cargo de la SDG</v>
          </cell>
          <cell r="E70" t="str">
            <v>JHON FREDY ESPITIA BERNAL</v>
          </cell>
          <cell r="F70">
            <v>5500000</v>
          </cell>
          <cell r="G70">
            <v>0</v>
          </cell>
          <cell r="H70">
            <v>0</v>
          </cell>
          <cell r="I70">
            <v>5500000</v>
          </cell>
          <cell r="J70">
            <v>5500000</v>
          </cell>
          <cell r="K70">
            <v>0</v>
          </cell>
        </row>
        <row r="71">
          <cell r="A71" t="str">
            <v>774</v>
          </cell>
          <cell r="B71" t="str">
            <v>2000</v>
          </cell>
          <cell r="C71" t="str">
            <v>3472</v>
          </cell>
          <cell r="D71" t="str">
            <v>REALIZAR LA ADICION, PRORROGA Y OTRO SI DEL CONTRATO 774 DE 2023SUSCRITO ENTRE SECRETARIA DISTRITAL DE GOBIERNO YGLORIA STELLA PAEZ MURCIA</v>
          </cell>
          <cell r="E71" t="str">
            <v>GLORIA STELLA PAEZ MURCIA</v>
          </cell>
          <cell r="F71">
            <v>5750000</v>
          </cell>
          <cell r="G71">
            <v>0</v>
          </cell>
          <cell r="H71">
            <v>0</v>
          </cell>
          <cell r="I71">
            <v>5750000</v>
          </cell>
          <cell r="J71">
            <v>5750000</v>
          </cell>
          <cell r="K71">
            <v>0</v>
          </cell>
        </row>
        <row r="72">
          <cell r="A72" t="str">
            <v>861</v>
          </cell>
          <cell r="B72" t="str">
            <v>946</v>
          </cell>
          <cell r="C72" t="str">
            <v>1101</v>
          </cell>
          <cell r="D72" t="str">
            <v>Prestar los servicios profesionales apoyando los procesos asignados a laDirección relacionados con las autoridades de policía a cargo de laSecretaría Distrital de Gobierno</v>
          </cell>
          <cell r="E72" t="str">
            <v>ROSA HELENA RAMIREZ VARGAS</v>
          </cell>
          <cell r="F72">
            <v>4427500</v>
          </cell>
          <cell r="G72">
            <v>0</v>
          </cell>
          <cell r="H72">
            <v>0</v>
          </cell>
          <cell r="I72">
            <v>4427500</v>
          </cell>
          <cell r="J72">
            <v>4427500</v>
          </cell>
          <cell r="K72">
            <v>0</v>
          </cell>
        </row>
        <row r="73">
          <cell r="A73" t="str">
            <v>916</v>
          </cell>
          <cell r="B73" t="str">
            <v>1023</v>
          </cell>
          <cell r="C73" t="str">
            <v>1792</v>
          </cell>
          <cell r="D73" t="str">
            <v>PRESTAR LOS SERVICIOS PROFESIONALES A LA DIRECCIÓN PARA LA GESTIÓNPOLICIVA EN EL ACOMPAÑAMIENTO Y SEGUIMIENTO A LAS ACTIVIDADES DESOCIALIZACIÓN Y PLANEACIÓN DEL PLAN ESTRATÉGICO DE INSPECCIÓN VIGILANCIAY CONTROL, A LAS ACTIVIDADESDEL SISTEMA ÚNICO DE GESTIÓN DE AGLOMERACIONES Y A LAS INSTANCIAS DECORDINACIÓN Y ARTICULACIÓN DE LAS QUE HAGA PARTE LA DIRECCIÓN PARA LAGESTIÓN POLICIVA</v>
          </cell>
          <cell r="E73" t="str">
            <v>LINA MARIA ORDOÑEZ FAJARDO</v>
          </cell>
          <cell r="F73">
            <v>8960000</v>
          </cell>
          <cell r="G73">
            <v>0</v>
          </cell>
          <cell r="H73">
            <v>0</v>
          </cell>
          <cell r="I73">
            <v>8960000</v>
          </cell>
          <cell r="J73">
            <v>8960000</v>
          </cell>
          <cell r="K73">
            <v>0</v>
          </cell>
        </row>
        <row r="74">
          <cell r="A74" t="str">
            <v>916</v>
          </cell>
          <cell r="B74" t="str">
            <v>1976</v>
          </cell>
          <cell r="C74" t="str">
            <v>3348</v>
          </cell>
          <cell r="D74" t="str">
            <v>REALIZAR LA ADICION, PRORROGA Y OTRO SI DEL CONTRATO 916 DE 2023SUSCRITO ENTRE SECRETARIA DISTRITAL DE GOBIERNO Y LINAMARIA ORDOÑEZ FAJARDO</v>
          </cell>
          <cell r="E74" t="str">
            <v>LINA MARIA ORDOÑEZ FAJARDO</v>
          </cell>
          <cell r="F74">
            <v>3840000</v>
          </cell>
          <cell r="G74">
            <v>0</v>
          </cell>
          <cell r="H74">
            <v>0</v>
          </cell>
          <cell r="I74">
            <v>3840000</v>
          </cell>
          <cell r="J74">
            <v>3840000</v>
          </cell>
          <cell r="K74">
            <v>0</v>
          </cell>
        </row>
        <row r="75">
          <cell r="A75" t="str">
            <v>769</v>
          </cell>
          <cell r="B75" t="str">
            <v>832</v>
          </cell>
          <cell r="C75" t="str">
            <v>912</v>
          </cell>
          <cell r="D75" t="str">
            <v>Prestar los servicios técnicos a la Dirección para la Gestión Policiva,mediante el apoyo a las actividades de Inspección, Vigilancia y controlaestablecimientos de comercio, así como aquellas tendientes a larecuperación y preservación del espacio público adelantadas por lasAlcaldías Locales.</v>
          </cell>
          <cell r="E75" t="str">
            <v>KATHERINNE ALEXANDRA RIAÑO OVALLE</v>
          </cell>
          <cell r="F75">
            <v>3500000</v>
          </cell>
          <cell r="G75">
            <v>0</v>
          </cell>
          <cell r="H75">
            <v>0</v>
          </cell>
          <cell r="I75">
            <v>3500000</v>
          </cell>
          <cell r="J75">
            <v>3500000</v>
          </cell>
          <cell r="K75">
            <v>0</v>
          </cell>
        </row>
        <row r="76">
          <cell r="A76" t="str">
            <v>1145</v>
          </cell>
          <cell r="B76" t="str">
            <v>2167</v>
          </cell>
          <cell r="C76" t="str">
            <v>3559</v>
          </cell>
          <cell r="D76" t="str">
            <v>PRESTAR SERVICIOS PROFESIONALES PARA EL DESARROLLO DE ACTIVIDADESADMINISTRATIVAS EN EL MARCO EN EL MODELOINTEGRADO DE PLANEACIÓN Y GESTIÓN DE LA SECRETARIA DISTRITAL DE GOBIERNO</v>
          </cell>
          <cell r="E76" t="str">
            <v>OLGA ELENA MENDOZA NAVARRO</v>
          </cell>
          <cell r="F76">
            <v>5000000</v>
          </cell>
          <cell r="G76">
            <v>0</v>
          </cell>
          <cell r="H76">
            <v>0</v>
          </cell>
          <cell r="I76">
            <v>5000000</v>
          </cell>
          <cell r="J76">
            <v>5000000</v>
          </cell>
          <cell r="K76">
            <v>0</v>
          </cell>
        </row>
        <row r="77">
          <cell r="A77" t="str">
            <v>872</v>
          </cell>
          <cell r="B77" t="str">
            <v>952</v>
          </cell>
          <cell r="C77" t="str">
            <v>1093</v>
          </cell>
          <cell r="D77" t="str">
            <v>Prestar los servicios profesionales a la Dirección para la GestiónPoliciva en el acompañamiento de actividades de inspección, vigilancia ycontrol IVC&lt;(&gt;,&lt;)&gt; referentes a las actividades económicas que efectúanlas autoridades de policía a cargo de la Secretaría Distrital deGobierno, en especial en el componente de bicicletas</v>
          </cell>
          <cell r="E77" t="str">
            <v>PAULA YINETH CUERVO DELGADO</v>
          </cell>
          <cell r="F77">
            <v>4025000</v>
          </cell>
          <cell r="G77">
            <v>0</v>
          </cell>
          <cell r="H77">
            <v>0</v>
          </cell>
          <cell r="I77">
            <v>4025000</v>
          </cell>
          <cell r="J77">
            <v>4025000</v>
          </cell>
          <cell r="K77">
            <v>0</v>
          </cell>
        </row>
        <row r="78">
          <cell r="A78" t="str">
            <v>1143</v>
          </cell>
          <cell r="B78" t="str">
            <v>2163</v>
          </cell>
          <cell r="C78" t="str">
            <v>3566</v>
          </cell>
          <cell r="D78" t="str">
            <v>PRESTAR SERVICIOS PROFESIONALES PARA EL DESARROLLO DE ACTIVIDADESADMINISTRATIVAS EN EL MARCO DEL MODELO INTEGRADODE PLANEACIÓN Y GESTIÓN DE LA SECRETARIA DISTRITAL DE GOBIERNO</v>
          </cell>
          <cell r="E78" t="str">
            <v>HECTOR  LAVERDE MAHECHA</v>
          </cell>
          <cell r="F78">
            <v>5000000</v>
          </cell>
          <cell r="G78">
            <v>0</v>
          </cell>
          <cell r="H78">
            <v>0</v>
          </cell>
          <cell r="I78">
            <v>5000000</v>
          </cell>
          <cell r="J78">
            <v>5000000</v>
          </cell>
          <cell r="K78">
            <v>0</v>
          </cell>
        </row>
        <row r="79">
          <cell r="A79" t="str">
            <v>156</v>
          </cell>
          <cell r="B79" t="str">
            <v>1912</v>
          </cell>
          <cell r="C79" t="str">
            <v>3237</v>
          </cell>
          <cell r="D79" t="str">
            <v>REALIZAR LA ADICIÓN Y PRORROGA DEL CONTRATO No. 156 DE 2023 SUSCRITO PORLA SECRETARIA DISTRITAL DE GOBIERNO Y CLAUDIAMARCELA RODRIGUEZ CARRILLO</v>
          </cell>
          <cell r="E79" t="str">
            <v>CLAUDIA MARCELA RODRIGUEZ CARRILLO</v>
          </cell>
          <cell r="F79">
            <v>3600000</v>
          </cell>
          <cell r="G79">
            <v>0</v>
          </cell>
          <cell r="H79">
            <v>0</v>
          </cell>
          <cell r="I79">
            <v>3600000</v>
          </cell>
          <cell r="J79">
            <v>3600000</v>
          </cell>
          <cell r="K79">
            <v>0</v>
          </cell>
        </row>
        <row r="80">
          <cell r="A80" t="str">
            <v>847</v>
          </cell>
          <cell r="B80" t="str">
            <v>2082</v>
          </cell>
          <cell r="C80" t="str">
            <v>3454</v>
          </cell>
          <cell r="D80" t="str">
            <v>REALIZAR LA ADICION Y PRORROGA Y OTRO SI DEL CONTRATO 847 DE 2023SUSCRITO ENTRE SECRETARIA DISTRITAL DE GOBIERNO YGISELLE CONSUELO CAMARGO RONCANCIO.</v>
          </cell>
          <cell r="E80" t="str">
            <v>GISELLE CONSUELO CAMARGO RONCANCIO</v>
          </cell>
          <cell r="F80">
            <v>7053000</v>
          </cell>
          <cell r="G80">
            <v>0</v>
          </cell>
          <cell r="H80">
            <v>0</v>
          </cell>
          <cell r="I80">
            <v>7053000</v>
          </cell>
          <cell r="J80">
            <v>7053000</v>
          </cell>
          <cell r="K80">
            <v>0</v>
          </cell>
        </row>
        <row r="81">
          <cell r="A81" t="str">
            <v>4</v>
          </cell>
          <cell r="B81" t="str">
            <v>13</v>
          </cell>
          <cell r="C81" t="str">
            <v>32</v>
          </cell>
          <cell r="D81" t="str">
            <v>Prestar servicios profesionales especializados en la Subsecretaría deGestión Local para el acompañamiento jurídico requeridos en laimplementación de los planes, programas y proyectos que lidera ladependencia</v>
          </cell>
          <cell r="E81" t="str">
            <v>MARIA FERNANDA PARADA RUEDA</v>
          </cell>
          <cell r="F81">
            <v>7733334</v>
          </cell>
          <cell r="G81">
            <v>0</v>
          </cell>
          <cell r="H81">
            <v>0</v>
          </cell>
          <cell r="I81">
            <v>7733334</v>
          </cell>
          <cell r="J81">
            <v>7733334</v>
          </cell>
          <cell r="K81">
            <v>0</v>
          </cell>
        </row>
        <row r="82">
          <cell r="A82" t="str">
            <v>456</v>
          </cell>
          <cell r="B82" t="str">
            <v>1282</v>
          </cell>
          <cell r="C82" t="str">
            <v>2577</v>
          </cell>
          <cell r="D82" t="str">
            <v>REALIZAR LA ADICIÓN Y PRORROGA DEL CONTRATO No. 456 DE 2023 SUSCRITO PORLA SECRETARÍA DISTRITAL DE GOBIERNO Y EMILCEMARIA CARDENAS SOLANO</v>
          </cell>
          <cell r="E82" t="str">
            <v>EMILCE MARIA CARDENAS SOLANO</v>
          </cell>
          <cell r="F82">
            <v>3666667</v>
          </cell>
          <cell r="G82">
            <v>0</v>
          </cell>
          <cell r="H82">
            <v>0</v>
          </cell>
          <cell r="I82">
            <v>3666667</v>
          </cell>
          <cell r="J82">
            <v>3666667</v>
          </cell>
          <cell r="K82">
            <v>0</v>
          </cell>
        </row>
        <row r="83">
          <cell r="A83" t="str">
            <v>1002</v>
          </cell>
          <cell r="B83" t="str">
            <v>1133</v>
          </cell>
          <cell r="C83" t="str">
            <v>2268</v>
          </cell>
          <cell r="D83" t="str">
            <v>Prestar los servicios profesionales en la Dirección para la GestiónPoliciva, mediante el apoyo a las acciones de Inspección, Vigilancia yControl a aquellas actividades que generen afectaciones al componenteambiental, desarrolladas por las Alcaldías Locales y/o las Inspeccionesde Policía a cargo de la Secretaría Distrital de Gobierno.</v>
          </cell>
          <cell r="E83" t="str">
            <v>KAREN TATIANA AFANADOR SUAREZ</v>
          </cell>
          <cell r="F83">
            <v>2333334</v>
          </cell>
          <cell r="G83">
            <v>0</v>
          </cell>
          <cell r="H83">
            <v>0</v>
          </cell>
          <cell r="I83">
            <v>2333334</v>
          </cell>
          <cell r="J83">
            <v>2333334</v>
          </cell>
          <cell r="K83">
            <v>0</v>
          </cell>
        </row>
        <row r="84">
          <cell r="A84" t="str">
            <v>937</v>
          </cell>
          <cell r="B84" t="str">
            <v>1051</v>
          </cell>
          <cell r="C84" t="str">
            <v>2026</v>
          </cell>
          <cell r="D84" t="str">
            <v>Prestar los servicios profesionales en la Dirección para la GestiónPoliciva, mediante el apoyo a las acciones de Inspección, Vigilancia yControl a aquellasactividades que generen afectaciones al componente ambiental,desarrolladas por las Alcaldías Locales y/o las Inspecciones de Policíaa cargo de laSecretaría Distrital de Gobierno</v>
          </cell>
          <cell r="E84" t="str">
            <v>DIANA CAROLINA RAMIREZ PARRA</v>
          </cell>
          <cell r="F84">
            <v>5500000</v>
          </cell>
          <cell r="G84">
            <v>0</v>
          </cell>
          <cell r="H84">
            <v>0</v>
          </cell>
          <cell r="I84">
            <v>5500000</v>
          </cell>
          <cell r="J84">
            <v>5500000</v>
          </cell>
          <cell r="K84">
            <v>0</v>
          </cell>
        </row>
        <row r="85">
          <cell r="A85" t="str">
            <v>890</v>
          </cell>
          <cell r="B85" t="str">
            <v>997</v>
          </cell>
          <cell r="C85" t="str">
            <v>1114</v>
          </cell>
          <cell r="D85" t="str">
            <v>PRESTAR SERVICIOS PARA APOYAR PROFESIONALMENTE A LA SECRETARÍA DISTRITALDE GOBIERNO EN LA GESTIÓN POLICIVA DE ACCIONES VINCULADAS CON ELCUMPLIMIENTO DE CONDICIONES ESPECIALES PARA LA OPERACIÓN, EL EJERCICIODE LAS SUPERVISIONES Y CONTROL DE LAS ACTIVIDADES DE LOS SECTORES DEJUEGOS DE SUERTE Y AZAR, HABILIDAD Y DESTREZA, ASÍ COMO EL DE PARQUES DEDIVERSIONES, ATRACCIONES MECÁNICAS Y CENTROS Y DISPOSITIVOS DEENTRETENIMIENTO EN BOGOTÁ, D.C</v>
          </cell>
          <cell r="E85" t="str">
            <v>CARLOS EDUARDO CASTILLO VANEGAS</v>
          </cell>
          <cell r="F85">
            <v>4900000</v>
          </cell>
          <cell r="G85">
            <v>0</v>
          </cell>
          <cell r="H85">
            <v>0</v>
          </cell>
          <cell r="I85">
            <v>4900000</v>
          </cell>
          <cell r="J85">
            <v>4900000</v>
          </cell>
          <cell r="K85">
            <v>0</v>
          </cell>
        </row>
        <row r="86">
          <cell r="A86" t="str">
            <v>881</v>
          </cell>
          <cell r="B86" t="str">
            <v>963</v>
          </cell>
          <cell r="C86" t="str">
            <v>1099</v>
          </cell>
          <cell r="D86" t="str">
            <v>PRESTAR SERVICIOS PARA APOYAR JURÍDICAMENTE A LA SECRETARÍA DISTRITAL DEGOBIERNO EN LA GESTIÓN REQUERIDA PARA LAEJECUCIÓN DE ACCIONES RELACIONADAS CON EL CUMPLIMIENTO DE LANORMATIVIDAD EXIGIBLE, ESPECIALMENTE EN MATERIAPOLICIVA PARA EL DESARROLLO DE ACTIVIDADES ECONÓMICAS DE HABILIDAD YDESTREZA, LA AUTORIZACIÓN, SEGUIMIENTO Y CIERREDE LOS CONCURSOS, ASÍ COMO EL REGISTRO DE LOS PARQUES DE DIVERSIONES,ATRACCIONES MECÁNICAS Y CENTROS YDISPOSITIVOS DE ENTRETENIMIENTO EN BOGOTÁ, D.C.</v>
          </cell>
          <cell r="E86" t="str">
            <v>CARLOS ANDRES CORREDOR CAIPA</v>
          </cell>
          <cell r="F86">
            <v>4200000</v>
          </cell>
          <cell r="G86">
            <v>0</v>
          </cell>
          <cell r="H86">
            <v>0</v>
          </cell>
          <cell r="I86">
            <v>4200000</v>
          </cell>
          <cell r="J86">
            <v>4200000</v>
          </cell>
          <cell r="K86">
            <v>0</v>
          </cell>
        </row>
        <row r="87">
          <cell r="A87" t="str">
            <v>940</v>
          </cell>
          <cell r="B87" t="str">
            <v>1066</v>
          </cell>
          <cell r="C87" t="str">
            <v>2027</v>
          </cell>
          <cell r="D87" t="str">
            <v>Prestar los servicios profesionales de carácter jurídico para acompañarlas gestiones contractuales y administrativas a cargo de la Direcciónpara la Gestión Policiva</v>
          </cell>
          <cell r="E87" t="str">
            <v>KEVIN FRANCISCO ARBELAEZ BOHORQUEZ</v>
          </cell>
          <cell r="F87">
            <v>5500000</v>
          </cell>
          <cell r="G87">
            <v>0</v>
          </cell>
          <cell r="H87">
            <v>0</v>
          </cell>
          <cell r="I87">
            <v>5500000</v>
          </cell>
          <cell r="J87">
            <v>5500000</v>
          </cell>
          <cell r="K87">
            <v>0</v>
          </cell>
        </row>
        <row r="88">
          <cell r="A88" t="str">
            <v>853</v>
          </cell>
          <cell r="B88" t="str">
            <v>962</v>
          </cell>
          <cell r="C88" t="str">
            <v>1096</v>
          </cell>
          <cell r="D88" t="str">
            <v>PRESTAR LOS SERVICIOS PROFESIONALES A LA DIRECCIÓN PARA LA GESTIÓNPOLICIVA, EN EL DESARROLLO Y SEGUIMIENTO DE LOS TRÁMITES Y SERVICIOS ACARGO DE ESTA, ASÍ COMO ACOMPAÑANDO ACTIVIDADES DE INSPECCIÓN VIGILANCIAY CONTROL EN MATERIA DE ESPACIO PÚBLICO, REACTIVACIÓN ECONÓMICA QUEEFECTÚAN LAS ALCALDÍAS LOCALES Y/O LAS AUTORIDADES DE POLICÍA A CARGO DELA SECRETARIA DISTRITAL DE GOBIERNO</v>
          </cell>
          <cell r="E88" t="str">
            <v>ANGELICA MARIA ALFONSO ALFONSO</v>
          </cell>
          <cell r="F88">
            <v>4200000</v>
          </cell>
          <cell r="G88">
            <v>0</v>
          </cell>
          <cell r="H88">
            <v>0</v>
          </cell>
          <cell r="I88">
            <v>4200000</v>
          </cell>
          <cell r="J88">
            <v>4200000</v>
          </cell>
          <cell r="K88">
            <v>0</v>
          </cell>
        </row>
        <row r="89">
          <cell r="A89" t="str">
            <v>700</v>
          </cell>
          <cell r="B89" t="str">
            <v>748</v>
          </cell>
          <cell r="C89" t="str">
            <v>780</v>
          </cell>
          <cell r="D89" t="str">
            <v>Prestar los servicios profesionales para apoyar a la Dirección para laGestión Policiva en las actividades relacionadas con las instancias decoordinación&lt;(&gt;,&lt;)&gt; la sustanciación del proceso sancionatorio dedelegados y demás labores administrativas jurídicas y administrativas dela Dirección.</v>
          </cell>
          <cell r="E89" t="str">
            <v>DEISY PAOLA VASQUEZ MOJICA</v>
          </cell>
          <cell r="F89">
            <v>3850000</v>
          </cell>
          <cell r="G89">
            <v>0</v>
          </cell>
          <cell r="H89">
            <v>0</v>
          </cell>
          <cell r="I89">
            <v>3850000</v>
          </cell>
          <cell r="J89">
            <v>3850000</v>
          </cell>
          <cell r="K89">
            <v>0</v>
          </cell>
        </row>
        <row r="90">
          <cell r="A90" t="str">
            <v>910</v>
          </cell>
          <cell r="B90" t="str">
            <v>1009</v>
          </cell>
          <cell r="C90" t="str">
            <v>1790</v>
          </cell>
          <cell r="D90" t="str">
            <v>Prestar los servicios profesionales a la Dirección para la GestiónPoliciva y la Secretaría Distrital de Gobierno para el fortalecimiento eimplementación de las estrategias tendientes al acatamiento desentencias judiciales o sanciones administrativas impuestas a laSecretaría Distrital de Gobierno en lo referente a los Cerros Orientalesy el Río Bogotá.</v>
          </cell>
          <cell r="E90" t="str">
            <v>LUZ YADIRA RIVERA CARO</v>
          </cell>
          <cell r="F90">
            <v>6720000</v>
          </cell>
          <cell r="G90">
            <v>0</v>
          </cell>
          <cell r="H90">
            <v>0</v>
          </cell>
          <cell r="I90">
            <v>6720000</v>
          </cell>
          <cell r="J90">
            <v>6720000</v>
          </cell>
          <cell r="K90">
            <v>0</v>
          </cell>
        </row>
        <row r="91">
          <cell r="A91" t="str">
            <v>743</v>
          </cell>
          <cell r="B91" t="str">
            <v>747</v>
          </cell>
          <cell r="C91" t="str">
            <v>861</v>
          </cell>
          <cell r="D91" t="str">
            <v>Prestar los servicios profesionales a la Dirección para la GestiónPoliciva en el acompañamiento de actividades de inspección, vigilancia ycontrol IVC&lt;(&gt;,&lt;)&gt; referentes a las actividades económicas que efectúanlas autoridades de policía a cargo de la Secretaría Distrital deGobierno</v>
          </cell>
          <cell r="E91" t="str">
            <v>JORGE ALEXANDER CAICEDO RIVERA</v>
          </cell>
          <cell r="F91">
            <v>3500000</v>
          </cell>
          <cell r="G91">
            <v>0</v>
          </cell>
          <cell r="H91">
            <v>0</v>
          </cell>
          <cell r="I91">
            <v>3500000</v>
          </cell>
          <cell r="J91">
            <v>3500000</v>
          </cell>
          <cell r="K91">
            <v>0</v>
          </cell>
        </row>
        <row r="92">
          <cell r="A92" t="str">
            <v>955</v>
          </cell>
          <cell r="B92" t="str">
            <v>1072</v>
          </cell>
          <cell r="C92" t="str">
            <v>2142</v>
          </cell>
          <cell r="D92" t="str">
            <v>PRESTAR LOS SERVICIOS PROFESIONALES A LA DIRECCIÓN PARA LA GESTIÓNPOLICIVA EN EL MARCO DE LA REACTIVACION ECONOMICA EN EL ACOMPAÑAMIENTODE ACTIVIDADES DE INSPECCIÓN, VIGILANCIA Y CONTROL IVC, REFERENTES A LASACTIVIDADES ECONOMICAS QUE EFECTÚAN LAS AUTORIDADES DE POLICÍA A CARGODE LA SECRETARÍA DISTRITAL DE GOBIERNO EN ESPECIAL PARQUEADEROS.</v>
          </cell>
          <cell r="E92" t="str">
            <v>CAROLINA ALEXANDRA CANO MERCHAN</v>
          </cell>
          <cell r="F92">
            <v>6500000</v>
          </cell>
          <cell r="G92">
            <v>0</v>
          </cell>
          <cell r="H92">
            <v>0</v>
          </cell>
          <cell r="I92">
            <v>6500000</v>
          </cell>
          <cell r="J92">
            <v>6500000</v>
          </cell>
          <cell r="K92">
            <v>0</v>
          </cell>
        </row>
        <row r="93">
          <cell r="A93" t="str">
            <v>941</v>
          </cell>
          <cell r="B93" t="str">
            <v>1071</v>
          </cell>
          <cell r="C93" t="str">
            <v>2105</v>
          </cell>
          <cell r="D93" t="str">
            <v>Prestar los servicios profesionales brindando soporte técnico a laDirección para la Gestión Policiva, frente al cumplimiento de lasSentencias Judiciales impuestas a la Secretaría Distrital de Gobierno enlas temáticas Cerros Orientales y Río Bogotá.</v>
          </cell>
          <cell r="E93" t="str">
            <v>ANDRES CAMILO CASTIBLANCO TORRES</v>
          </cell>
          <cell r="F93">
            <v>3500000</v>
          </cell>
          <cell r="G93">
            <v>0</v>
          </cell>
          <cell r="H93">
            <v>0</v>
          </cell>
          <cell r="I93">
            <v>3500000</v>
          </cell>
          <cell r="J93">
            <v>3500000</v>
          </cell>
          <cell r="K93">
            <v>0</v>
          </cell>
        </row>
        <row r="94">
          <cell r="A94" t="str">
            <v>882</v>
          </cell>
          <cell r="B94" t="str">
            <v>957</v>
          </cell>
          <cell r="C94" t="str">
            <v>1103</v>
          </cell>
          <cell r="D94" t="str">
            <v>Prestar los servicios profesionales a la Dirección para la GestiónPoliciva de la Secretaria Distrital de Gobierno, brindando apoyointegral a la ejecución de las estrategias y actividades enmarcadas enel plan estratégico de descongestión, igualmente realizar el seguimientoy control en la aplicación de los mecanismos de terminación anticipadaestablecidos en el decreto distrital 042 de 2022, por parte de lasalcaldías locales.</v>
          </cell>
          <cell r="E94" t="str">
            <v>EDGAR JAIME MARTINEZ RODRIGUEZ</v>
          </cell>
          <cell r="F94">
            <v>5460000</v>
          </cell>
          <cell r="G94">
            <v>0</v>
          </cell>
          <cell r="H94">
            <v>0</v>
          </cell>
          <cell r="I94">
            <v>5460000</v>
          </cell>
          <cell r="J94">
            <v>5460000</v>
          </cell>
          <cell r="K94">
            <v>0</v>
          </cell>
        </row>
        <row r="95">
          <cell r="A95" t="str">
            <v>902</v>
          </cell>
          <cell r="B95" t="str">
            <v>1003</v>
          </cell>
          <cell r="C95" t="str">
            <v>1134</v>
          </cell>
          <cell r="D95" t="str">
            <v>Prestar los servicios profesionales a la dirección para la gestiónpoliciva de la secretaría distrital de gobierno, para efectuaracompañamiento a las acciones enmarcadas en el plan estratégico dedescongestión de las actuaciones administrativas, al igual que apoyar elseguimiento a la aplicación de losmecanismos de terminación anticipada establecidos en el decretodistrital 042 de 2022, por parte de las alcaldías locales.</v>
          </cell>
          <cell r="E95" t="str">
            <v>CAROLINA  VELANDIA FLOREZ</v>
          </cell>
          <cell r="F95">
            <v>5075000</v>
          </cell>
          <cell r="G95">
            <v>0</v>
          </cell>
          <cell r="H95">
            <v>0</v>
          </cell>
          <cell r="I95">
            <v>5075000</v>
          </cell>
          <cell r="J95">
            <v>5075000</v>
          </cell>
          <cell r="K95">
            <v>0</v>
          </cell>
        </row>
        <row r="96">
          <cell r="A96" t="str">
            <v>909</v>
          </cell>
          <cell r="B96" t="str">
            <v>1020</v>
          </cell>
          <cell r="C96" t="str">
            <v>1782</v>
          </cell>
          <cell r="D96" t="str">
            <v>PRESTAR LOS SERVICIOS PROFESIONALES A LA DIRECCIÓN PARA LA GESTIÓNPOLICIVA, APOYANDO EL REGISTRO Y LA PRODUCCIÓN AUDIVISUAL DE LASACTIVIDADES QUE SE IMPLEMENTEN TENDIENTES A DISMINUIR LA CONGESTIÓN ENLA JUSTICIA POLICIVA Y LA PREVENCIÓN DE COMPORTAMIENTOS CONTRARIOS A LACONVIVENCIA EN ARTICULACIÓN CON LA OFICINA ASESORA DE COMUNICACIONES.</v>
          </cell>
          <cell r="E96" t="str">
            <v>LUISA FERNANDA VELASQUEZ BERNAL</v>
          </cell>
          <cell r="F96">
            <v>5000000</v>
          </cell>
          <cell r="G96">
            <v>0</v>
          </cell>
          <cell r="H96">
            <v>0</v>
          </cell>
          <cell r="I96">
            <v>5000000</v>
          </cell>
          <cell r="J96">
            <v>5000000</v>
          </cell>
          <cell r="K96">
            <v>0</v>
          </cell>
        </row>
        <row r="97">
          <cell r="A97" t="str">
            <v>875</v>
          </cell>
          <cell r="B97" t="str">
            <v>945</v>
          </cell>
          <cell r="C97" t="str">
            <v>1084</v>
          </cell>
          <cell r="D97" t="str">
            <v>Prestar los servicios profesionales para brindar soporte jurídico en lasacciones de Inspección, Vigilancia y control a establecimientos decomercio, así como en aquellas actividades que guarden relación contemas ambientales y de protección y bienestar animal y acompañar elproceso de comparendo ambiental</v>
          </cell>
          <cell r="E97" t="str">
            <v>JAIME ALEJANDRO CARDENAS SENA</v>
          </cell>
          <cell r="F97">
            <v>4200000</v>
          </cell>
          <cell r="G97">
            <v>0</v>
          </cell>
          <cell r="H97">
            <v>0</v>
          </cell>
          <cell r="I97">
            <v>4200000</v>
          </cell>
          <cell r="J97">
            <v>4200000</v>
          </cell>
          <cell r="K97">
            <v>0</v>
          </cell>
        </row>
        <row r="98">
          <cell r="A98" t="str">
            <v>875</v>
          </cell>
          <cell r="B98" t="str">
            <v>1963</v>
          </cell>
          <cell r="C98" t="str">
            <v>3326</v>
          </cell>
          <cell r="D98" t="str">
            <v>REALIZAR LA ADICIÓN Y PRORROGA DEL CONTRATO 875 DE 2023 SUSCRITO ENTRELA SECRETARIA DISTRITAL DE GOBIERNO Y JAIMEALEJANDRO CARDENAS SENA</v>
          </cell>
          <cell r="E98" t="str">
            <v>JAIME ALEJANDRO CARDENAS SENA</v>
          </cell>
          <cell r="F98">
            <v>875000</v>
          </cell>
          <cell r="G98">
            <v>0</v>
          </cell>
          <cell r="H98">
            <v>0</v>
          </cell>
          <cell r="I98">
            <v>875000</v>
          </cell>
          <cell r="J98">
            <v>875000</v>
          </cell>
          <cell r="K98">
            <v>0</v>
          </cell>
        </row>
        <row r="99">
          <cell r="A99" t="str">
            <v>863</v>
          </cell>
          <cell r="B99" t="str">
            <v>955</v>
          </cell>
          <cell r="C99" t="str">
            <v>1078</v>
          </cell>
          <cell r="D99" t="str">
            <v>Prestar los servicios profesionales a la Dirección para la GestiónPoliciva en el acompañamiento de actividades de inspección, vigilancia ycontrol IVC&lt;(&gt;,&lt;)&gt; referentes a las actividades económicas que efectúanlas autoridades de policía a cargo de la Secretaría Distrital deGobierno, en especial en el componente de Metrología Legal</v>
          </cell>
          <cell r="E99" t="str">
            <v>DEIBY LEONARDO URIBE ROLON</v>
          </cell>
          <cell r="F99">
            <v>4025000</v>
          </cell>
          <cell r="G99">
            <v>0</v>
          </cell>
          <cell r="H99">
            <v>0</v>
          </cell>
          <cell r="I99">
            <v>4025000</v>
          </cell>
          <cell r="J99">
            <v>4025000</v>
          </cell>
          <cell r="K99">
            <v>0</v>
          </cell>
        </row>
        <row r="100">
          <cell r="A100" t="str">
            <v>868</v>
          </cell>
          <cell r="B100" t="str">
            <v>959</v>
          </cell>
          <cell r="C100" t="str">
            <v>1087</v>
          </cell>
          <cell r="D100" t="str">
            <v>Prestar los servicios profesionales a la Dirección para la GestiónPoliciva en el acompañamiento de actividades de inspección, vigilancia ycontrol IVC&lt;(&gt;,&lt;)&gt; referentes a las actividades económicas que efectúanlas autoridades de policía a cargo de la Secretaría Distrital deGobierno.</v>
          </cell>
          <cell r="E100" t="str">
            <v>JAVIER DARIO TUBERQUIA MARTINEZ</v>
          </cell>
          <cell r="F100">
            <v>4025000</v>
          </cell>
          <cell r="G100">
            <v>0</v>
          </cell>
          <cell r="H100">
            <v>0</v>
          </cell>
          <cell r="I100">
            <v>4025000</v>
          </cell>
          <cell r="J100">
            <v>4025000</v>
          </cell>
          <cell r="K100">
            <v>0</v>
          </cell>
        </row>
        <row r="101">
          <cell r="A101" t="str">
            <v>879</v>
          </cell>
          <cell r="B101" t="str">
            <v>975</v>
          </cell>
          <cell r="C101" t="str">
            <v>1113</v>
          </cell>
          <cell r="D101" t="str">
            <v>PRESTAR LOS SERVICIOS PROFESIONALES A LA DIRECCIÓN PARA LA GESTIÓNPOLICIVA EN EL MARCO DE LA REACTIVACION ECONOMICAEN EL ACOMPAÑAMIENTO DE ACTIVIDADES DE INSPECCIÓN, VIGILANCIA Y CONTROLIVC, REFERENTEAS A LAS ACTIVIDADES ECONOMICASQUE EFECTÚAN LAS AUTORIDADES DE POLICÍA A CARGO DE LA SECRETARÍADISTRITAL DE GOBIERNO EN ESPECIAL ENESTABLECIMIENTOS DE COMERCIO.</v>
          </cell>
          <cell r="E101" t="str">
            <v>ADRIANA MARIBETH FEDULLO RUMBO</v>
          </cell>
          <cell r="F101">
            <v>4800000</v>
          </cell>
          <cell r="G101">
            <v>0</v>
          </cell>
          <cell r="H101">
            <v>0</v>
          </cell>
          <cell r="I101">
            <v>4800000</v>
          </cell>
          <cell r="J101">
            <v>4800000</v>
          </cell>
          <cell r="K101">
            <v>0</v>
          </cell>
        </row>
        <row r="102">
          <cell r="A102" t="str">
            <v>921</v>
          </cell>
          <cell r="B102" t="str">
            <v>1021</v>
          </cell>
          <cell r="C102" t="str">
            <v>1847</v>
          </cell>
          <cell r="D102" t="str">
            <v>Prestar los servicios profesionales a la Dirección para la GestiónPoliciva en el acompañamiento de actividades de inspección, vigilancia ycontrol IVC&lt;(&gt;,&lt;)&gt; referentes a las actividades económicas que efectúanlas autoridades de policía a cargo de la Secretaría Distrital deGobierno, en especial en el componente de bicicletas</v>
          </cell>
          <cell r="E102" t="str">
            <v>JUAN DAVID CUADROS GARZON</v>
          </cell>
          <cell r="F102">
            <v>5250000</v>
          </cell>
          <cell r="G102">
            <v>0</v>
          </cell>
          <cell r="H102">
            <v>0</v>
          </cell>
          <cell r="I102">
            <v>5250000</v>
          </cell>
          <cell r="J102">
            <v>5250000</v>
          </cell>
          <cell r="K102">
            <v>0</v>
          </cell>
        </row>
        <row r="103">
          <cell r="A103" t="str">
            <v>860</v>
          </cell>
          <cell r="B103" t="str">
            <v>961</v>
          </cell>
          <cell r="C103" t="str">
            <v>1111</v>
          </cell>
          <cell r="D103" t="str">
            <v>PRESTAR LOS SERVICIOS PROFESIONALES PARA EL DESARROLLO Y SEGUIMIENTO DELOS TRÁMITES Y SERVICIOS A CARGO DE LA DIRECCIÓN PARA LA GESTIÓNPOLICIVA, ASÍ COMO EN EL ACOMPAÑAMIENTO DE LAS ACTIVIDADES DEINSPECCIÓN, VIGILANCIA Y CONTROL EN MATERIA DE REACTIVACIÓN ECONÓMICA YESPACIO PÚBLICO QUE EFECTÚAN LAS AUTORIDADES DE POLICÍA A CARGO DELA SECRETARIA DISTRITAL DE GOBIERNO, EN ESPECIAL EN LAS LOCALIDADES DECHAPINERO, BOSA Y LOS MÁRTIRES</v>
          </cell>
          <cell r="E103" t="str">
            <v>ANDREA PATRICIA AGUDELO MONJE</v>
          </cell>
          <cell r="F103">
            <v>4166667</v>
          </cell>
          <cell r="G103">
            <v>0</v>
          </cell>
          <cell r="H103">
            <v>0</v>
          </cell>
          <cell r="I103">
            <v>4166667</v>
          </cell>
          <cell r="J103">
            <v>4166667</v>
          </cell>
          <cell r="K103">
            <v>0</v>
          </cell>
        </row>
        <row r="104">
          <cell r="A104" t="str">
            <v>860</v>
          </cell>
          <cell r="B104" t="str">
            <v>2124</v>
          </cell>
          <cell r="C104" t="str">
            <v>3511</v>
          </cell>
          <cell r="D104" t="str">
            <v>REALIZAR LA ADICION Y PRORROGA DEL CONTRATO 860 DE 2023 SUSCRITO ENTRESECRETARIA DISTRITAL DE GOBIERNO Y ANDREAPATRICIA AGUDELO MONJE</v>
          </cell>
          <cell r="E104" t="str">
            <v>ANDREA PATRICIA AGUDELO MONJE</v>
          </cell>
          <cell r="F104">
            <v>666667</v>
          </cell>
          <cell r="G104">
            <v>0</v>
          </cell>
          <cell r="H104">
            <v>0</v>
          </cell>
          <cell r="I104">
            <v>666667</v>
          </cell>
          <cell r="J104">
            <v>666667</v>
          </cell>
          <cell r="K104">
            <v>0</v>
          </cell>
        </row>
        <row r="105">
          <cell r="A105" t="str">
            <v>774</v>
          </cell>
          <cell r="B105" t="str">
            <v>837</v>
          </cell>
          <cell r="C105" t="str">
            <v>892</v>
          </cell>
          <cell r="D105" t="str">
            <v>Prestar los servicios profesionales para brindar apoyo en las gestionesjurídicas y administrativas a cargo de la Dirección para la GestiónPoliciva, en especial las referidas con las competencias de la Direccióny relacionadas con las localidades de Santa Fe, Usme, Tunjuelito, Bosa,Kennedy, Fobtibón&lt;(&gt;,&lt;)&gt; Engativa, Barrios Unidos, Teusaquillo,Candelaria.</v>
          </cell>
          <cell r="E105" t="str">
            <v>GLORIA STELLA PAEZ MURCIA</v>
          </cell>
          <cell r="F105">
            <v>6750000</v>
          </cell>
          <cell r="G105">
            <v>0</v>
          </cell>
          <cell r="H105">
            <v>0</v>
          </cell>
          <cell r="I105">
            <v>6750000</v>
          </cell>
          <cell r="J105">
            <v>6750000</v>
          </cell>
          <cell r="K105">
            <v>0</v>
          </cell>
        </row>
        <row r="106">
          <cell r="A106" t="str">
            <v>859</v>
          </cell>
          <cell r="B106" t="str">
            <v>956</v>
          </cell>
          <cell r="C106" t="str">
            <v>1097</v>
          </cell>
          <cell r="D106" t="str">
            <v>Prestar los servicios profesionales a la dirección para la gestiónpoliciva de la Secretaría Distrital de Gobierno, apoyando el planestratégico dedescongestión a partir de la capacitación y soporte técnico en sitio alos usuarios del aplicativo institucional si actua en las alcaldíaslocales en lo que respecta con actuaciones administrativas</v>
          </cell>
          <cell r="E106" t="str">
            <v>JOHN WILSON CANO AVILA</v>
          </cell>
          <cell r="F106">
            <v>4025000</v>
          </cell>
          <cell r="G106">
            <v>0</v>
          </cell>
          <cell r="H106">
            <v>0</v>
          </cell>
          <cell r="I106">
            <v>4025000</v>
          </cell>
          <cell r="J106">
            <v>4025000</v>
          </cell>
          <cell r="K106">
            <v>0</v>
          </cell>
        </row>
        <row r="107">
          <cell r="A107" t="str">
            <v>866</v>
          </cell>
          <cell r="B107" t="str">
            <v>960</v>
          </cell>
          <cell r="C107" t="str">
            <v>1089</v>
          </cell>
          <cell r="D107" t="str">
            <v>Prestar los servicios profesionales a la Dirección para la GestiónPoliciva, para brindar soporte técnico, mantenimiento y realizar laadministración de los sistemas de información, bases de datos yrepositorios de la DGP.</v>
          </cell>
          <cell r="E107" t="str">
            <v>JONATHAN WILMER LANDINEZ ROJAS</v>
          </cell>
          <cell r="F107">
            <v>5232500</v>
          </cell>
          <cell r="G107">
            <v>0</v>
          </cell>
          <cell r="H107">
            <v>0</v>
          </cell>
          <cell r="I107">
            <v>5232500</v>
          </cell>
          <cell r="J107">
            <v>5232500</v>
          </cell>
          <cell r="K107">
            <v>0</v>
          </cell>
        </row>
        <row r="108">
          <cell r="A108" t="str">
            <v>869</v>
          </cell>
          <cell r="B108" t="str">
            <v>937</v>
          </cell>
          <cell r="C108" t="str">
            <v>1086</v>
          </cell>
          <cell r="D108" t="str">
            <v>Prestar los servicios profesionales para realizar la administración,soporte, mantenimiento, consolidación, respuesta, y análisis de losprocesos en el sistema Arco, Orfeo, así como de la información que seencuentra en los repositorios de la Dirección para la Gestión Policiva ysoportar el proceso de seguimiento y monitoreo de las estrategias dedescongestión asignadas a la DGP.</v>
          </cell>
          <cell r="E108" t="str">
            <v>MARY LUZ RODRIGUEZ CALDERON</v>
          </cell>
          <cell r="F108">
            <v>5232500</v>
          </cell>
          <cell r="G108">
            <v>0</v>
          </cell>
          <cell r="H108">
            <v>0</v>
          </cell>
          <cell r="I108">
            <v>5232500</v>
          </cell>
          <cell r="J108">
            <v>5232500</v>
          </cell>
          <cell r="K108">
            <v>0</v>
          </cell>
        </row>
        <row r="109">
          <cell r="A109" t="str">
            <v>876</v>
          </cell>
          <cell r="B109" t="str">
            <v>978</v>
          </cell>
          <cell r="C109" t="str">
            <v>1085</v>
          </cell>
          <cell r="D109" t="str">
            <v>PRESTAR LOS SERVICIOS PROFESIONALES PARA APOYAR A LA DIRECCIÓN PARA LAGESTIÓN POLICIVA EN LA VERIFICACIÓN&lt;(&gt;,&lt;)&gt;RETROALIMENTACIÓN, ACTUALIZACIÓN, SOPORTE Y CAPACITACIÓN DE LOSAPLICATIVOS Y SISTEMAS DE INFORMACIÓN EN EL MARCO DEL PROCESO DEDESCONGESTIÓN DE ACTUACIONES DE POLICÍA DEL FACTOR LOCAL Y DISTRITAL.</v>
          </cell>
          <cell r="E109" t="str">
            <v>MARIA JOSE BARRERA RANGEL</v>
          </cell>
          <cell r="F109">
            <v>4200000</v>
          </cell>
          <cell r="G109">
            <v>0</v>
          </cell>
          <cell r="H109">
            <v>0</v>
          </cell>
          <cell r="I109">
            <v>4200000</v>
          </cell>
          <cell r="J109">
            <v>4200000</v>
          </cell>
          <cell r="K109">
            <v>0</v>
          </cell>
        </row>
        <row r="110">
          <cell r="A110" t="str">
            <v>877</v>
          </cell>
          <cell r="B110" t="str">
            <v>943</v>
          </cell>
          <cell r="C110" t="str">
            <v>1100</v>
          </cell>
          <cell r="D110" t="str">
            <v>Prestar los servicios profesionales para la organización del archivo ylos procedimientos de gestión documental.</v>
          </cell>
          <cell r="E110" t="str">
            <v>JORGE ELIECER RODRIGUEZ BERNAL</v>
          </cell>
          <cell r="F110">
            <v>3611200</v>
          </cell>
          <cell r="G110">
            <v>0</v>
          </cell>
          <cell r="H110">
            <v>0</v>
          </cell>
          <cell r="I110">
            <v>3611200</v>
          </cell>
          <cell r="J110">
            <v>3611200</v>
          </cell>
          <cell r="K110">
            <v>0</v>
          </cell>
        </row>
        <row r="111">
          <cell r="A111" t="str">
            <v>898</v>
          </cell>
          <cell r="B111" t="str">
            <v>1004</v>
          </cell>
          <cell r="C111" t="str">
            <v>1124</v>
          </cell>
          <cell r="D111" t="str">
            <v>PRESTAR LOS SERVICIOS PROFESIONALES PARA ACOMPAÑAR A LA DIRECCIÓN PARALA GESTIÓN POLICIVA EN EL DIAGNOSTICO YDESARROLLO DE LAS ACTIVIDADES QUE EN MATERIA DE GESTIÓN DOCUMENTAL SEDEBAN ADELANTAR DE ACUERDO A LOSLINEAMIENTOS INSTITUCIONALES Y NORMAS APLICABLES.</v>
          </cell>
          <cell r="E111" t="str">
            <v>ANDRES MAURICIO MARTINEZ MONTOYA</v>
          </cell>
          <cell r="F111">
            <v>6000000</v>
          </cell>
          <cell r="G111">
            <v>0</v>
          </cell>
          <cell r="H111">
            <v>0</v>
          </cell>
          <cell r="I111">
            <v>6000000</v>
          </cell>
          <cell r="J111">
            <v>6000000</v>
          </cell>
          <cell r="K111">
            <v>0</v>
          </cell>
        </row>
        <row r="112">
          <cell r="A112" t="str">
            <v>517</v>
          </cell>
          <cell r="B112" t="str">
            <v>1297</v>
          </cell>
          <cell r="C112" t="str">
            <v>2589</v>
          </cell>
          <cell r="D112" t="str">
            <v>REALIZAR LA ADICIÓN Y PRORROGA DEL CONTRATO No. 517 DE 2023 SUSCRITO PORLA SECRETARIA DISTRITAL DE GOBIERNO Y SANDRAMILENA DURAN NIETO</v>
          </cell>
          <cell r="E112" t="str">
            <v>SANDRA MILENA DURAN NIETO</v>
          </cell>
          <cell r="F112">
            <v>3666666</v>
          </cell>
          <cell r="G112">
            <v>0</v>
          </cell>
          <cell r="H112">
            <v>0</v>
          </cell>
          <cell r="I112">
            <v>3666666</v>
          </cell>
          <cell r="J112">
            <v>3666666</v>
          </cell>
          <cell r="K112">
            <v>0</v>
          </cell>
        </row>
        <row r="113">
          <cell r="A113" t="str">
            <v>1104</v>
          </cell>
          <cell r="B113" t="str">
            <v>2088</v>
          </cell>
          <cell r="C113" t="str">
            <v>3462</v>
          </cell>
          <cell r="D113" t="str">
            <v>Prestar servicios profesionales especializados para el fortalecimientode la gestión jurídica y contractual de la secretaría distrital degobierno en el marcodel modelo de gestión y de los procesos misionales de la entidad.</v>
          </cell>
          <cell r="E113" t="str">
            <v>GABRIELA  RODRIGUEZ JIMENEZ</v>
          </cell>
          <cell r="F113">
            <v>3733333</v>
          </cell>
          <cell r="G113">
            <v>0</v>
          </cell>
          <cell r="H113">
            <v>0</v>
          </cell>
          <cell r="I113">
            <v>3733333</v>
          </cell>
          <cell r="J113">
            <v>3733333</v>
          </cell>
          <cell r="K113">
            <v>0</v>
          </cell>
        </row>
        <row r="114">
          <cell r="A114" t="str">
            <v>1114</v>
          </cell>
          <cell r="B114" t="str">
            <v>2106</v>
          </cell>
          <cell r="C114" t="str">
            <v>3497</v>
          </cell>
          <cell r="D114" t="str">
            <v>Prestar servicios profesionales a la Secretaría Distrital de Gobiernopara brindar apoyo en el seguimiento e implementación de políticas,planes, programas y proyectos encaminados al fortalecimiento de lagobernabilidad democrática en el ámbito distrital y local.</v>
          </cell>
          <cell r="E114" t="str">
            <v>JOSE LUIS GARCIA ROJAS</v>
          </cell>
          <cell r="F114">
            <v>6000000</v>
          </cell>
          <cell r="G114">
            <v>0</v>
          </cell>
          <cell r="H114">
            <v>0</v>
          </cell>
          <cell r="I114">
            <v>6000000</v>
          </cell>
          <cell r="J114">
            <v>6000000</v>
          </cell>
          <cell r="K114">
            <v>0</v>
          </cell>
        </row>
        <row r="115">
          <cell r="A115" t="str">
            <v>1107</v>
          </cell>
          <cell r="B115" t="str">
            <v>2086</v>
          </cell>
          <cell r="C115" t="str">
            <v>3461</v>
          </cell>
          <cell r="D115" t="str">
            <v>PRESTAR SERVICIOS PROFESIONALES ESPECIALIZADOS PARA REALIZAR ELACOMPAÑAMIENTO EN LA FORMULACIÓN, PLANEACIÓN YEJECUCIÓN DE LAS METAS DEL PLAN DISTRITAL DE DESARROLLO DE LOS PROYECTOSDE INVERSIÓN QUE LIDERA LA SUBSECRETARÍA DEGESTIÓN LOCAL EN EL MARCO DEL MODELO DE GESTIÓN POLICIVA.</v>
          </cell>
          <cell r="E115" t="str">
            <v>ADRIANA PAOLA MORALES RODRIGUEZ</v>
          </cell>
          <cell r="F115">
            <v>3291400</v>
          </cell>
          <cell r="G115">
            <v>0</v>
          </cell>
          <cell r="H115">
            <v>0</v>
          </cell>
          <cell r="I115">
            <v>3291400</v>
          </cell>
          <cell r="J115">
            <v>3291400</v>
          </cell>
          <cell r="K115">
            <v>0</v>
          </cell>
        </row>
        <row r="116">
          <cell r="A116" t="str">
            <v>741</v>
          </cell>
          <cell r="B116" t="str">
            <v>749</v>
          </cell>
          <cell r="C116" t="str">
            <v>849</v>
          </cell>
          <cell r="D116" t="str">
            <v>Prestar los servicios profesionales a la Dirección para la GestiónPoliciva en el acompañamiento de actividades de inspección, vigilancia ycontrol IVC&lt;(&gt;,&lt;)&gt; referentes a las actividades económicas que efectúanlas autoridades de policía a cargo de la Secretaría Distrital deGobierno</v>
          </cell>
          <cell r="E116" t="str">
            <v>ANGIEE LIZETH AVILA PEREZ</v>
          </cell>
          <cell r="F116">
            <v>3333333</v>
          </cell>
          <cell r="G116">
            <v>0</v>
          </cell>
          <cell r="H116">
            <v>0</v>
          </cell>
          <cell r="I116">
            <v>3333333</v>
          </cell>
          <cell r="J116">
            <v>3333333</v>
          </cell>
          <cell r="K116">
            <v>0</v>
          </cell>
        </row>
        <row r="117">
          <cell r="A117" t="str">
            <v>455</v>
          </cell>
          <cell r="B117" t="str">
            <v>1288</v>
          </cell>
          <cell r="C117" t="str">
            <v>2585</v>
          </cell>
          <cell r="D117" t="str">
            <v>REALIZAR LA ADICIÓN Y PRORROGA DEL CONTRATO No. 455 DE 2023 SUSCRITO PORLA SECRETARIA DISTRITAL DE GOBIERNO Y WILSON KILIAN PATIÑO HERNANDEZ</v>
          </cell>
          <cell r="E117" t="str">
            <v>WILSON KILIAN PATIÑO HERNANDEZ</v>
          </cell>
          <cell r="F117">
            <v>3666667</v>
          </cell>
          <cell r="G117">
            <v>0</v>
          </cell>
          <cell r="H117">
            <v>0</v>
          </cell>
          <cell r="I117">
            <v>3666667</v>
          </cell>
          <cell r="J117">
            <v>3666667</v>
          </cell>
          <cell r="K117">
            <v>0</v>
          </cell>
        </row>
        <row r="118">
          <cell r="A118" t="str">
            <v>889</v>
          </cell>
          <cell r="B118" t="str">
            <v>996</v>
          </cell>
          <cell r="C118" t="str">
            <v>1119</v>
          </cell>
          <cell r="D118" t="str">
            <v>PRESTAR LOS SERVICIOS PROFESIONALES A LA DIRECCIÓN PARA LA GESTIÓNPOLICIVA EN EL ACOMPAÑAMIENTO DE ACTIVIDADES DE INSPECCIÓN, VIGILANCIA YCONTROL IVC, REFERENTES A LAS ACTIVIDADES ECONÓMICAS QUE EFECTÚAN LASAUTORIDADES DE POLICÍA A CARGO DE LA SECRETARÍA DISTRITAL DE GOBIERNO,EN ESPECIAL EN EL COMPONENTE DE BICICLETAS</v>
          </cell>
          <cell r="E118" t="str">
            <v>ABRAHAM ANTONIO MELO POVEDA</v>
          </cell>
          <cell r="F118">
            <v>5133333</v>
          </cell>
          <cell r="G118">
            <v>0</v>
          </cell>
          <cell r="H118">
            <v>0</v>
          </cell>
          <cell r="I118">
            <v>5133333</v>
          </cell>
          <cell r="J118">
            <v>5133333</v>
          </cell>
          <cell r="K118">
            <v>0</v>
          </cell>
        </row>
        <row r="119">
          <cell r="A119" t="str">
            <v>822</v>
          </cell>
          <cell r="B119" t="str">
            <v>867</v>
          </cell>
          <cell r="C119" t="str">
            <v>978</v>
          </cell>
          <cell r="D119" t="str">
            <v>PRESTAR EL SERVICIO PERMANENTE DE COMUNICACIONES PARA LA EJECUCIÓN DELOS PLANES DE MEDIOS EN LA SECRETARÍA DISTRITAL DE GOBIERNO, DESDE ELPROCESO CREATIVO, DE PLANEACIÓN, EJECUCIÓN, INTERMEDIACIÓN Y DIVULGACIÓNDE LA INFORMACIÓN, COMUNICACIONES DE LOS TEMAS MISIONALES DE LA ENTIDADEN MEDIOS DE COMUNICACIÓN DE CARÁCTER MASIVO, ALTERNATIVO, COMUNITARIO YDIGITAL</v>
          </cell>
          <cell r="E119" t="str">
            <v>EMPRESA DE TELECOMUNICACIONES DE BOGOTÁ S.A. E.S.P. - ETB S.A. ESP</v>
          </cell>
          <cell r="F119">
            <v>79706968</v>
          </cell>
          <cell r="G119">
            <v>0</v>
          </cell>
          <cell r="H119">
            <v>0</v>
          </cell>
          <cell r="I119">
            <v>79706968</v>
          </cell>
          <cell r="J119">
            <v>79706968</v>
          </cell>
          <cell r="K119">
            <v>0</v>
          </cell>
        </row>
        <row r="120">
          <cell r="A120" t="str">
            <v>1017</v>
          </cell>
          <cell r="B120" t="str">
            <v>1041</v>
          </cell>
          <cell r="C120" t="str">
            <v>2313</v>
          </cell>
          <cell r="D120" t="str">
            <v>PRESTACIÓN DEL SERVICIO DE TRANSPORTE PÚBLICO TERRESTRE AUTOMOTORESPECIAL PARA LOS PROYECTOS Y LAS DEPENDENCIAS DEL NIVEL CENTRAL DE LASECRETARIA DISTRITAL DE GOBIERNO</v>
          </cell>
          <cell r="E120" t="str">
            <v>CONSORCIO TRANSPORTES SG 23</v>
          </cell>
          <cell r="F120">
            <v>187868684</v>
          </cell>
          <cell r="G120">
            <v>0</v>
          </cell>
          <cell r="H120">
            <v>0</v>
          </cell>
          <cell r="I120">
            <v>187868684</v>
          </cell>
          <cell r="J120">
            <v>187868684</v>
          </cell>
          <cell r="K120">
            <v>0</v>
          </cell>
        </row>
        <row r="121">
          <cell r="A121" t="str">
            <v>724</v>
          </cell>
          <cell r="B121" t="str">
            <v>434</v>
          </cell>
          <cell r="C121" t="str">
            <v>821</v>
          </cell>
          <cell r="D121" t="str">
            <v>PRESTAR EL SERVICIO DE ALQUILER DE IMPRESORAS CON SUMINISTROS PARA LASECRETARIA DISTRITAL DE GOBIERNO</v>
          </cell>
          <cell r="E121" t="str">
            <v>SUMIMAS S A S</v>
          </cell>
          <cell r="F121">
            <v>13936037</v>
          </cell>
          <cell r="G121">
            <v>0</v>
          </cell>
          <cell r="H121">
            <v>0</v>
          </cell>
          <cell r="I121">
            <v>13936037</v>
          </cell>
          <cell r="J121">
            <v>13936037</v>
          </cell>
          <cell r="K121">
            <v>0</v>
          </cell>
        </row>
        <row r="122">
          <cell r="A122" t="str">
            <v>1128</v>
          </cell>
          <cell r="B122" t="str">
            <v>2120</v>
          </cell>
          <cell r="C122" t="str">
            <v>3535</v>
          </cell>
          <cell r="D122" t="str">
            <v>PRESTAR SERVICIOS DE APOYO A LA GESTIÓN A LA SECRETARÍA DISTRITAL DEGOBIERNO EN LA IMPLEMENTACIÓN DE LA ESTRATEGIAPEDAGÓGICA PARA EL FORTALECIMIENTO DE LA CULTURA CIUDADANA, TENDIENTES ADISMINUIR LOS COMPORTAMIENTOS CONTRARIOSA LA CONVIVENCIA, EL ESCALAMIENTO DE LOS CONFLICTOS Y LA PROMOCIÓN DELDIÁLOGO SOCIAL.</v>
          </cell>
          <cell r="E122" t="str">
            <v>MARIANNE CHARLHOTTE ORTIZ CASTRO</v>
          </cell>
          <cell r="F122">
            <v>2691000</v>
          </cell>
          <cell r="G122">
            <v>0</v>
          </cell>
          <cell r="H122">
            <v>0</v>
          </cell>
          <cell r="I122">
            <v>2691000</v>
          </cell>
          <cell r="J122">
            <v>2691000</v>
          </cell>
          <cell r="K122">
            <v>0</v>
          </cell>
        </row>
        <row r="123">
          <cell r="A123" t="str">
            <v>1059</v>
          </cell>
          <cell r="B123" t="str">
            <v>1945</v>
          </cell>
          <cell r="C123" t="str">
            <v>3304</v>
          </cell>
          <cell r="D123" t="str">
            <v>Prestar servicio de apoyo de forma administrativa y demás realizandosoporte de forma operativa para la dependencia</v>
          </cell>
          <cell r="E123" t="str">
            <v>MARIA DEL CARMEN PRIETO CLAVIJO</v>
          </cell>
          <cell r="F123">
            <v>2813894</v>
          </cell>
          <cell r="G123">
            <v>0</v>
          </cell>
          <cell r="H123">
            <v>0</v>
          </cell>
          <cell r="I123">
            <v>2813894</v>
          </cell>
          <cell r="J123">
            <v>2813894</v>
          </cell>
          <cell r="K123">
            <v>0</v>
          </cell>
        </row>
        <row r="124">
          <cell r="A124" t="str">
            <v>1126</v>
          </cell>
          <cell r="B124" t="str">
            <v>2137</v>
          </cell>
          <cell r="C124" t="str">
            <v>3536</v>
          </cell>
          <cell r="D124" t="str">
            <v>RESTAR SERVICIOS DE APOYO A LA GESTIÓN A LA SECRETARÍA DISTRITAL DEGOBIERNO EN LA IMPLEMENTACIÓN DE LA ESTRATEGIAPEDAGÓGICA PARA EL FORTALECIMIENTO DE LA CULTURA CIUDADANA, TENDIENTES ADISMINUIR LOS COMPORTAMIENTOS CONTRARIOSA LA CONVIVENCIA, EL ESCALAMIENTO DE LOS CONFLICTOS Y LA PROMOCIÓN DELDIÁLOGO SOCIAL</v>
          </cell>
          <cell r="E124" t="str">
            <v>ANA BEATRIZ ACEVEDO MORENO</v>
          </cell>
          <cell r="F124">
            <v>2691000</v>
          </cell>
          <cell r="G124">
            <v>0</v>
          </cell>
          <cell r="H124">
            <v>0</v>
          </cell>
          <cell r="I124">
            <v>2691000</v>
          </cell>
          <cell r="J124">
            <v>2691000</v>
          </cell>
          <cell r="K124">
            <v>0</v>
          </cell>
        </row>
        <row r="125">
          <cell r="A125" t="str">
            <v>1122</v>
          </cell>
          <cell r="B125" t="str">
            <v>2146</v>
          </cell>
          <cell r="C125" t="str">
            <v>3531</v>
          </cell>
          <cell r="D125" t="str">
            <v>Prestar servicios de apoyo a la gestión a la Secretaría Distrital deGobierno en la implementación de la estrategia pedagógica para elfortalecimiento de la cultura ciudadana, tendientes a disminuir loscomportamientos contrarios a la convivencia, el escalamiento de losconflictos y la promoción del diálogo social</v>
          </cell>
          <cell r="E125" t="str">
            <v>JAIME ALBERTO SILVA RODRIGUEZ</v>
          </cell>
          <cell r="F125">
            <v>2691000</v>
          </cell>
          <cell r="G125">
            <v>0</v>
          </cell>
          <cell r="H125">
            <v>0</v>
          </cell>
          <cell r="I125">
            <v>2691000</v>
          </cell>
          <cell r="J125">
            <v>2691000</v>
          </cell>
          <cell r="K125">
            <v>0</v>
          </cell>
        </row>
        <row r="126">
          <cell r="A126" t="str">
            <v>856</v>
          </cell>
          <cell r="B126" t="str">
            <v>951</v>
          </cell>
          <cell r="C126" t="str">
            <v>1081</v>
          </cell>
          <cell r="D126" t="str">
            <v>Prestar los servicios profesionales a la Dirección para la GestiónPoliciva en el acompañamiento de actividades de inspección, vigilancia ycontrol IVC, referentes a las actividades económicas que efectúan lasautoridades de policía a cargo de la Secretaría Distrital de Gobierno</v>
          </cell>
          <cell r="E126" t="str">
            <v>DIANA CAROLINA LEON VALERO</v>
          </cell>
          <cell r="F126">
            <v>4216667</v>
          </cell>
          <cell r="G126">
            <v>0</v>
          </cell>
          <cell r="H126">
            <v>0</v>
          </cell>
          <cell r="I126">
            <v>4216667</v>
          </cell>
          <cell r="J126">
            <v>0</v>
          </cell>
          <cell r="K126">
            <v>4216667</v>
          </cell>
        </row>
        <row r="127">
          <cell r="A127" t="str">
            <v>772</v>
          </cell>
          <cell r="B127" t="str">
            <v>2123</v>
          </cell>
          <cell r="C127" t="str">
            <v>3510</v>
          </cell>
          <cell r="D127" t="str">
            <v>REALIZAR LA ADICION Y PRORROGA Y OTRO SI DEL CONTRATO 772 DE 2023SUSCRITO ENTRE SECRETARIA DISTRITAL DE GOBIERNO YDIANA CAROLINA MARTINEZ GONZALEZ.</v>
          </cell>
          <cell r="E127" t="str">
            <v>DIANA CAROLINA MARTINEZ GONZALEZ</v>
          </cell>
          <cell r="F127">
            <v>6000000</v>
          </cell>
          <cell r="G127">
            <v>0</v>
          </cell>
          <cell r="H127">
            <v>0</v>
          </cell>
          <cell r="I127">
            <v>6000000</v>
          </cell>
          <cell r="J127">
            <v>5750000</v>
          </cell>
          <cell r="K127">
            <v>250000</v>
          </cell>
        </row>
        <row r="128">
          <cell r="A128" t="str">
            <v>1136</v>
          </cell>
          <cell r="B128" t="str">
            <v>2141</v>
          </cell>
          <cell r="C128" t="str">
            <v>3548</v>
          </cell>
          <cell r="D128" t="str">
            <v>Prestar servicios de apoyo a la gestión a la Secretaría Distrital deGobierno en la implementación de la estrategia pedagógica para elfortalecimiento de la cultura ciudadana, tendientes a disminuir loscomportamientos contrarios a la convivencia, el escalamiento de losconflictos y la promoción del diálogo social.</v>
          </cell>
          <cell r="E128" t="str">
            <v>YALESI LILIANA CORTES HUESO</v>
          </cell>
          <cell r="F128">
            <v>2691000</v>
          </cell>
          <cell r="G128">
            <v>0</v>
          </cell>
          <cell r="H128">
            <v>0</v>
          </cell>
          <cell r="I128">
            <v>2691000</v>
          </cell>
          <cell r="J128">
            <v>2691000</v>
          </cell>
          <cell r="K128">
            <v>0</v>
          </cell>
        </row>
        <row r="129">
          <cell r="A129" t="str">
            <v>970</v>
          </cell>
          <cell r="B129" t="str">
            <v>1100</v>
          </cell>
          <cell r="C129" t="str">
            <v>2232</v>
          </cell>
          <cell r="D129" t="str">
            <v>Prestar los servicios profesionales en la Dirección para la GestiónPoliciva, mediante el apoyo a las acciones de Inspección, Vigilancia yControl a aquellas actividades que generen afectaciones al componenteambiental, desarrolladas por las Alcaldías Locales y/o las Inspeccionesde Policía a cargo de la Secretaría Distrital de Gobierno.</v>
          </cell>
          <cell r="E129" t="str">
            <v>CARLOS MANUEL GARZON HERNANDEZ</v>
          </cell>
          <cell r="F129">
            <v>1400000</v>
          </cell>
          <cell r="G129">
            <v>0</v>
          </cell>
          <cell r="H129">
            <v>0</v>
          </cell>
          <cell r="I129">
            <v>1400000</v>
          </cell>
          <cell r="J129">
            <v>1400000</v>
          </cell>
          <cell r="K129">
            <v>0</v>
          </cell>
        </row>
        <row r="130">
          <cell r="A130" t="str">
            <v>1075</v>
          </cell>
          <cell r="B130" t="str">
            <v>1970</v>
          </cell>
          <cell r="C130" t="str">
            <v>3374</v>
          </cell>
          <cell r="D130" t="str">
            <v>Prestar servicios de apoyo a la gestión a la secretaría distrital degobierno en la implementación de la estrategia pedagógica para elfortalecimiento de la cultura ciudadana, tendientes a disminuir loscomportamientos contrarios a la convivencia, el escalamiento de losconflictos y la promoción del diálogo social.</v>
          </cell>
          <cell r="E130" t="str">
            <v>HENRRY JOHAN GOMEZ CASTAÑEDA</v>
          </cell>
          <cell r="F130">
            <v>2960100</v>
          </cell>
          <cell r="G130">
            <v>0</v>
          </cell>
          <cell r="H130">
            <v>0</v>
          </cell>
          <cell r="I130">
            <v>2960100</v>
          </cell>
          <cell r="J130">
            <v>2960100</v>
          </cell>
          <cell r="K130">
            <v>0</v>
          </cell>
        </row>
        <row r="131">
          <cell r="A131" t="str">
            <v>1135</v>
          </cell>
          <cell r="B131" t="str">
            <v>2142</v>
          </cell>
          <cell r="C131" t="str">
            <v>3542</v>
          </cell>
          <cell r="D131" t="str">
            <v>PRESTAR SERVICIOS DE APOYO A LA GESTIÓN A LA SECRETARÍA DISTRITAL DEGOBIERNO EN LA IMPLEMENTACIÓN DE LA ESTRATEGIAPEDAGÓGICA PARA EL FORTALECIMIENTO DE LA CULTURA CIUDADANA, TENDIENTES ADISMINUIR LOS COMPORTAMIENTOS CONTRARIOSA LA CONVIVENCIA, EL ESCALAMIENTO DE LOS CONFLICTOS Y LA PROMOCIÓN DELDIÁLOGO SOCIAL.</v>
          </cell>
          <cell r="E131" t="str">
            <v>PETRONA  CARDONA REYES</v>
          </cell>
          <cell r="F131">
            <v>2691000</v>
          </cell>
          <cell r="G131">
            <v>0</v>
          </cell>
          <cell r="H131">
            <v>0</v>
          </cell>
          <cell r="I131">
            <v>2691000</v>
          </cell>
          <cell r="J131">
            <v>2691000</v>
          </cell>
          <cell r="K131">
            <v>0</v>
          </cell>
        </row>
        <row r="132">
          <cell r="A132" t="str">
            <v>1100</v>
          </cell>
          <cell r="B132" t="str">
            <v>2063</v>
          </cell>
          <cell r="C132" t="str">
            <v>3435</v>
          </cell>
          <cell r="D132" t="str">
            <v>PRESTAR LOS SERVICIOS DE APOYO A LA GESTIÓN EN LA SECRETARÍA DISTRITALDE GOBIERNO CON EL FIN DE DESARROLLARESTRATEGIAS Y ACTIVIDADES PARA EL FORTALECIMIENTO DE CULTURA YCONVIVENCIA CIUDADANA EN EL ESPACIO PÚBLICO</v>
          </cell>
          <cell r="E132" t="str">
            <v>MARIA CAMILA HERNANDEZ MORA</v>
          </cell>
          <cell r="F132">
            <v>5600000</v>
          </cell>
          <cell r="G132">
            <v>0</v>
          </cell>
          <cell r="H132">
            <v>0</v>
          </cell>
          <cell r="I132">
            <v>5600000</v>
          </cell>
          <cell r="J132">
            <v>5600000</v>
          </cell>
          <cell r="K132">
            <v>0</v>
          </cell>
        </row>
        <row r="133">
          <cell r="A133" t="str">
            <v>1115</v>
          </cell>
          <cell r="B133" t="str">
            <v>2105</v>
          </cell>
          <cell r="C133" t="str">
            <v>3508</v>
          </cell>
          <cell r="D133" t="str">
            <v>Prestar servicios profesionales a la Secretaría Distrital de Gobiernopara apoyar la implementación de políticas públicas, planes y proyectos.</v>
          </cell>
          <cell r="E133" t="str">
            <v>FABIAN CAMILO FONSECA JIMENEZ</v>
          </cell>
          <cell r="F133">
            <v>7000000</v>
          </cell>
          <cell r="G133">
            <v>0</v>
          </cell>
          <cell r="H133">
            <v>0</v>
          </cell>
          <cell r="I133">
            <v>7000000</v>
          </cell>
          <cell r="J133">
            <v>7000000</v>
          </cell>
          <cell r="K133">
            <v>0</v>
          </cell>
        </row>
        <row r="134">
          <cell r="A134" t="str">
            <v>1131</v>
          </cell>
          <cell r="B134" t="str">
            <v>2150</v>
          </cell>
          <cell r="C134" t="str">
            <v>3546</v>
          </cell>
          <cell r="D134" t="str">
            <v>Prestar los servicios profesionales en la Secretaría Distrital deGobierno para adelantar las actividades relacionadas con el SistemaÚnico de Gestión para el registro, evaluación y autorización deactividades de aglomeración de público en el Distrito Capital</v>
          </cell>
          <cell r="E134" t="str">
            <v>ANGELICA MARIA BALLESTEROS SARAY</v>
          </cell>
          <cell r="F134">
            <v>4850700</v>
          </cell>
          <cell r="G134">
            <v>0</v>
          </cell>
          <cell r="H134">
            <v>0</v>
          </cell>
          <cell r="I134">
            <v>4850700</v>
          </cell>
          <cell r="J134">
            <v>4850700</v>
          </cell>
          <cell r="K134">
            <v>0</v>
          </cell>
        </row>
        <row r="135">
          <cell r="A135" t="str">
            <v>1140</v>
          </cell>
          <cell r="B135" t="str">
            <v>2162</v>
          </cell>
          <cell r="C135" t="str">
            <v>3549</v>
          </cell>
          <cell r="D135" t="str">
            <v>Prestar servicios profesionales a la Entidad en la ejecución de losprocesos misionales y la gestión administrativa en el marco del modelointegrado de planeación y gestión</v>
          </cell>
          <cell r="E135" t="str">
            <v>LEIDY TATIANA RESTREPO IDARRAGA</v>
          </cell>
          <cell r="F135">
            <v>7000000</v>
          </cell>
          <cell r="G135">
            <v>0</v>
          </cell>
          <cell r="H135">
            <v>0</v>
          </cell>
          <cell r="I135">
            <v>7000000</v>
          </cell>
          <cell r="J135">
            <v>7000000</v>
          </cell>
          <cell r="K135">
            <v>0</v>
          </cell>
        </row>
        <row r="136">
          <cell r="A136" t="str">
            <v>931</v>
          </cell>
          <cell r="B136" t="str">
            <v>1059</v>
          </cell>
          <cell r="C136" t="str">
            <v>1970</v>
          </cell>
          <cell r="D136" t="str">
            <v>Prestar los servicios profesionales a la Dirección para la GestiónPoliciva en el acompañamiento de actividades de inspección, vigilancia ycontrol IVC&lt;(&gt;,&lt;)&gt; referentes a las actividades económicas que efectúanlas autoridades de policía a cargo de la Secretaría Distrital deGobierno</v>
          </cell>
          <cell r="E136" t="str">
            <v>ANDRES LEONARDO SOLER CARDENAS</v>
          </cell>
          <cell r="F136">
            <v>2275000</v>
          </cell>
          <cell r="G136">
            <v>0</v>
          </cell>
          <cell r="H136">
            <v>0</v>
          </cell>
          <cell r="I136">
            <v>2275000</v>
          </cell>
          <cell r="J136">
            <v>2275000</v>
          </cell>
          <cell r="K136">
            <v>0</v>
          </cell>
        </row>
        <row r="137">
          <cell r="A137" t="str">
            <v>925</v>
          </cell>
          <cell r="B137" t="str">
            <v>1022</v>
          </cell>
          <cell r="C137" t="str">
            <v>1964</v>
          </cell>
          <cell r="D137" t="str">
            <v>PRESTAR LOS SERVICIOS PROFESIONALES EN EL APOYO A LAS ACTIVIDADES DEINSPECCIÓN, VIGILANCIA Y CONTROL QUE REALIZAN LAS ALCALDÍAS LOCALES Y/OLAS INSPECCIONES DE POLICÍA A CARGO DE LA SECRETARÍA DISTRITAL DEGOBIERNO.</v>
          </cell>
          <cell r="E137" t="str">
            <v>MILTHON MAURICIO ROJAS MORA</v>
          </cell>
          <cell r="F137">
            <v>6021120</v>
          </cell>
          <cell r="G137">
            <v>0</v>
          </cell>
          <cell r="H137">
            <v>0</v>
          </cell>
          <cell r="I137">
            <v>6021120</v>
          </cell>
          <cell r="J137">
            <v>6021120</v>
          </cell>
          <cell r="K137">
            <v>0</v>
          </cell>
        </row>
        <row r="138">
          <cell r="A138" t="str">
            <v>998</v>
          </cell>
          <cell r="B138" t="str">
            <v>1113</v>
          </cell>
          <cell r="C138" t="str">
            <v>2267</v>
          </cell>
          <cell r="D138" t="str">
            <v>Prestar los servicios profesionales en la Dirección para la GestiónPoliciva, mediante el apoyo a las acciones de Inspección, Vigilancia yControl a aquellas actividades que generen afectaciones al componenteambiental, desarrolladas por las Alcaldías Locales y/o las Inspeccionesde Policía a cargo de la Secretaría Distrital de Gobierno.</v>
          </cell>
          <cell r="E138" t="str">
            <v>DAVID LEONARDO JIMENEZ VARGAS</v>
          </cell>
          <cell r="F138">
            <v>2275000</v>
          </cell>
          <cell r="G138">
            <v>0</v>
          </cell>
          <cell r="H138">
            <v>0</v>
          </cell>
          <cell r="I138">
            <v>2275000</v>
          </cell>
          <cell r="J138">
            <v>2275000</v>
          </cell>
          <cell r="K138">
            <v>0</v>
          </cell>
        </row>
        <row r="139">
          <cell r="A139" t="str">
            <v>1113</v>
          </cell>
          <cell r="B139" t="str">
            <v>2107</v>
          </cell>
          <cell r="C139" t="str">
            <v>3485</v>
          </cell>
          <cell r="D139" t="str">
            <v>Prestar servicios de apoyo a la gestión a la secretaría distrital degobierno en la implementación de la estrategia pedagógica para elfortalecimiento de la cultura ciudadana, tendientes a disminuir loscomportamientos contrarios a la convivencia, el escalamiento de losconflictos y la promoción del diálogo social.</v>
          </cell>
          <cell r="E139" t="str">
            <v>JOHAN ANDREY SUTA ESPINEL</v>
          </cell>
          <cell r="F139">
            <v>2691000</v>
          </cell>
          <cell r="G139">
            <v>0</v>
          </cell>
          <cell r="H139">
            <v>0</v>
          </cell>
          <cell r="I139">
            <v>2691000</v>
          </cell>
          <cell r="J139">
            <v>2691000</v>
          </cell>
          <cell r="K139">
            <v>0</v>
          </cell>
        </row>
        <row r="140">
          <cell r="A140" t="str">
            <v>1127</v>
          </cell>
          <cell r="B140" t="str">
            <v>2138</v>
          </cell>
          <cell r="C140" t="str">
            <v>3530</v>
          </cell>
          <cell r="D140" t="str">
            <v>PRESTAR SERVICIOS DE APOYO A LA GESTIÓN A LA SECRETARÍA DISTRITAL DEGOBIERNO EN LA IMPLEMENTACIÓN DE LA ESTRATEGIAPEDAGÓGICA PARA EL FORTALECIMIENTO DE LA CULTURA CIUDADANA, TENDIENTES ADISMINUIR LOS COMPORTAMIENTOS CONTRARIOSA LA CONVIVENCIA, EL ESCALAMIENTO DE LOS CONFLICTOS Y LA PROMOCIÓN DELDIÁLOGO SOCIAL</v>
          </cell>
          <cell r="E140" t="str">
            <v>KAREN JOHANNA BOHORQUEZ RODRIGUEZ</v>
          </cell>
          <cell r="F140">
            <v>2691000</v>
          </cell>
          <cell r="G140">
            <v>0</v>
          </cell>
          <cell r="H140">
            <v>0</v>
          </cell>
          <cell r="I140">
            <v>2691000</v>
          </cell>
          <cell r="J140">
            <v>2691000</v>
          </cell>
          <cell r="K140">
            <v>0</v>
          </cell>
        </row>
        <row r="141">
          <cell r="A141" t="str">
            <v>541</v>
          </cell>
          <cell r="B141" t="str">
            <v>1942</v>
          </cell>
          <cell r="C141" t="str">
            <v>3352</v>
          </cell>
          <cell r="D141" t="str">
            <v>REALIZAR LA ADICIÓN, PRORROGA Y OTRO SI DEL CONTRATO 541 DE 2023SUSCRITO ENTRE LA SECRETARIA DISTRITAL DE GOBIERNO YMICHAEL BRAYAN PINILLA COY</v>
          </cell>
          <cell r="E141" t="str">
            <v>MICHAEL BRAYAN PINILLA COY</v>
          </cell>
          <cell r="F141">
            <v>8016667</v>
          </cell>
          <cell r="G141">
            <v>0</v>
          </cell>
          <cell r="H141">
            <v>0</v>
          </cell>
          <cell r="I141">
            <v>8016667</v>
          </cell>
          <cell r="J141">
            <v>8016667</v>
          </cell>
          <cell r="K141">
            <v>0</v>
          </cell>
        </row>
        <row r="142">
          <cell r="A142" t="str">
            <v>605</v>
          </cell>
          <cell r="B142" t="str">
            <v>624</v>
          </cell>
          <cell r="C142" t="str">
            <v>669</v>
          </cell>
          <cell r="D142" t="str">
            <v>Prestar los servicios profesionales para el desarrollo y seguimiento delos trámites y servicios a cargo de la Dirección para la GestiónPoliciva, así como enel acompañamiento de las actividades de inspección, vigilancia y controlen materia de reactivación económica y espacio público que efectúan lasautoridades de policía a cargo de la Secretaria Distrital de Gobierno,en especial en las localidades de Santa Fe y San Cristóbal</v>
          </cell>
          <cell r="E142" t="str">
            <v>ARNOLD ANDRES CHARRY FIERRO</v>
          </cell>
          <cell r="F142">
            <v>3166667</v>
          </cell>
          <cell r="G142">
            <v>0</v>
          </cell>
          <cell r="H142">
            <v>0</v>
          </cell>
          <cell r="I142">
            <v>3166667</v>
          </cell>
          <cell r="J142">
            <v>3166667</v>
          </cell>
          <cell r="K142">
            <v>0</v>
          </cell>
        </row>
        <row r="143">
          <cell r="A143" t="str">
            <v>605</v>
          </cell>
          <cell r="B143" t="str">
            <v>2114</v>
          </cell>
          <cell r="C143" t="str">
            <v>3499</v>
          </cell>
          <cell r="D143" t="str">
            <v>REALIZAR LA ADICIÓN Y PRORROGA DEL CONTRATO 605 DE 2023 SUSCRITOENTRE LA SECRETARIA DISTRITAL DE GOBIERNO Y ARNOLD ANDRES CHARRY FIERRO</v>
          </cell>
          <cell r="E143" t="str">
            <v>ARNOLD ANDRES CHARRY FIERRO</v>
          </cell>
          <cell r="F143">
            <v>1666667</v>
          </cell>
          <cell r="G143">
            <v>0</v>
          </cell>
          <cell r="H143">
            <v>0</v>
          </cell>
          <cell r="I143">
            <v>1666667</v>
          </cell>
          <cell r="J143">
            <v>1666667</v>
          </cell>
          <cell r="K143">
            <v>0</v>
          </cell>
        </row>
        <row r="144">
          <cell r="A144" t="str">
            <v>582</v>
          </cell>
          <cell r="B144" t="str">
            <v>650</v>
          </cell>
          <cell r="C144" t="str">
            <v>638</v>
          </cell>
          <cell r="D144" t="str">
            <v>Prestar los servicios profesionales a la Dirección para la GestiónPoliciva, en el acompañamiento, desarrollo e implementación de lasactividades en el marco de la estrategia juntos confiamos más, lascampañas encaminadas a la prevención de comportamientos contrarios a laconvivencia y las relacionadas con el cumplimiento de las metas de ladirección</v>
          </cell>
          <cell r="E144" t="str">
            <v>MARIA KAMILA ROJAS MUÑOZ</v>
          </cell>
          <cell r="F144">
            <v>2333333</v>
          </cell>
          <cell r="G144">
            <v>0</v>
          </cell>
          <cell r="H144">
            <v>0</v>
          </cell>
          <cell r="I144">
            <v>2333333</v>
          </cell>
          <cell r="J144">
            <v>0</v>
          </cell>
          <cell r="K144">
            <v>2333333</v>
          </cell>
        </row>
        <row r="145">
          <cell r="A145" t="str">
            <v>458</v>
          </cell>
          <cell r="B145" t="str">
            <v>1289</v>
          </cell>
          <cell r="C145" t="str">
            <v>2590</v>
          </cell>
          <cell r="D145" t="str">
            <v>REALIZAR LA ADICIÓN Y PRORROGA DEL CONTRATO No. 458 DE 2023 SUSCRITO PORLA SECRETARIA DISTRITAL DE GOBIERNO Y DIANA PAOLA CARDONA ORTEGON CEDIDOA MARCO LEONARDO PÉREZ PABLOS</v>
          </cell>
          <cell r="E145" t="str">
            <v>MARCO LEONARDO PEREZ PABLOS</v>
          </cell>
          <cell r="F145">
            <v>5833333</v>
          </cell>
          <cell r="G145">
            <v>0</v>
          </cell>
          <cell r="H145">
            <v>0</v>
          </cell>
          <cell r="I145">
            <v>5833333</v>
          </cell>
          <cell r="J145">
            <v>5000000</v>
          </cell>
          <cell r="K145">
            <v>833333</v>
          </cell>
        </row>
        <row r="146">
          <cell r="A146" t="str">
            <v>197</v>
          </cell>
          <cell r="B146" t="str">
            <v>1842</v>
          </cell>
          <cell r="C146" t="str">
            <v>3226</v>
          </cell>
          <cell r="D146" t="str">
            <v>REALIZAR LA ADICIÓN, PRORROGA Y OTRO SÍ DEL CONTRATO No. 197 DE 2023SUSCRITO POR LA SECRETARÍA DISTRITAL DE GOBIERNO YJAVIER ALFONSO OROZCO FERNANDEZ cedido a WILLIAM ALEXANDER GOMEZ MUÑOZ</v>
          </cell>
          <cell r="E146" t="str">
            <v>WILLIAM ALEXANDER GOMEZ MUÑOZ</v>
          </cell>
          <cell r="F146">
            <v>11266667</v>
          </cell>
          <cell r="G146">
            <v>0</v>
          </cell>
          <cell r="H146">
            <v>0</v>
          </cell>
          <cell r="I146">
            <v>11266667</v>
          </cell>
          <cell r="J146">
            <v>10833333</v>
          </cell>
          <cell r="K146">
            <v>433334</v>
          </cell>
        </row>
        <row r="147">
          <cell r="A147" t="str">
            <v>123</v>
          </cell>
          <cell r="B147" t="str">
            <v>1578</v>
          </cell>
          <cell r="C147" t="str">
            <v>2937</v>
          </cell>
          <cell r="D147" t="str">
            <v>REALIZAR LA ADICION Y PRORROGA Y OTRO SI DEL CONTRATO 123 DE 2023SUSCRITO ENTRE SECRETARIA DISTRITAL DE GOBIERNO Y JUAN CARLOS RODRIGUEZGUZMAN.</v>
          </cell>
          <cell r="E147" t="str">
            <v>JUAN CARLOS RODRIGUEZ GUZMAN</v>
          </cell>
          <cell r="F147">
            <v>21333333</v>
          </cell>
          <cell r="G147">
            <v>0</v>
          </cell>
          <cell r="H147">
            <v>0</v>
          </cell>
          <cell r="I147">
            <v>21333333</v>
          </cell>
          <cell r="J147">
            <v>0</v>
          </cell>
          <cell r="K147">
            <v>21333333</v>
          </cell>
        </row>
        <row r="148">
          <cell r="A148" t="str">
            <v>1138</v>
          </cell>
          <cell r="B148" t="str">
            <v>2157</v>
          </cell>
          <cell r="C148" t="str">
            <v>3561</v>
          </cell>
          <cell r="D148" t="str">
            <v>PRESTAR SERVICIOS DE APOYO A LA GESTIÓN A LA SECRETARÍA DISTRITAL DEGOBIERNO EN LA IMPLEMENTACIÓN DE LA ESTRATEGIAPEDAGÓGICA PARA EL FORTALECIMIENTO DE LA CULTURA CIUDADANA, TENDIENTES ADISMINUIR LOS COMPORTAMIENTOS CONTRARIOSA LA CONVIVENCIA, EL ESCALAMIENTO DE LOS CONFLICTOS Y LA PROMOCIÓN DELDIÁLOGO SOCIAL</v>
          </cell>
          <cell r="E148" t="str">
            <v>ROSA ANGELICA GARCIA LOPEZ</v>
          </cell>
          <cell r="F148">
            <v>2691000</v>
          </cell>
          <cell r="G148">
            <v>0</v>
          </cell>
          <cell r="H148">
            <v>0</v>
          </cell>
          <cell r="I148">
            <v>2691000</v>
          </cell>
          <cell r="J148">
            <v>2421900</v>
          </cell>
          <cell r="K148">
            <v>269100</v>
          </cell>
        </row>
        <row r="149">
          <cell r="A149" t="str">
            <v>1119</v>
          </cell>
          <cell r="B149" t="str">
            <v>2126</v>
          </cell>
          <cell r="C149" t="str">
            <v>3527</v>
          </cell>
          <cell r="D149" t="str">
            <v>PRESTAR SERVICIOS DE APOYO A LA GESTIÓN A LA SECRETARIA DISTRITAL DEGOBIERNO PARA EL SEGUIMIENTO, CUMPLIMIENTO YEJECUCIÓN DE LOS PLANES, PROGRAMAS Y PROYECTOS ASOCIADOS A LOS PROYECTOSDE INVERSIÓN EN EL MARCO DEL FORTALECIMIENTO DEL MODELO DE GESTIÓNPOLICIVA Y ALCALDÍAS LOCALES</v>
          </cell>
          <cell r="E149" t="str">
            <v>PAULINA  PASTRANA RAMIREZ</v>
          </cell>
          <cell r="F149">
            <v>8258000</v>
          </cell>
          <cell r="G149">
            <v>0</v>
          </cell>
          <cell r="H149">
            <v>0</v>
          </cell>
          <cell r="I149">
            <v>8258000</v>
          </cell>
          <cell r="J149">
            <v>3991367</v>
          </cell>
          <cell r="K149">
            <v>4266633</v>
          </cell>
        </row>
        <row r="150">
          <cell r="A150" t="str">
            <v>1042</v>
          </cell>
          <cell r="B150" t="str">
            <v>2135</v>
          </cell>
          <cell r="C150" t="str">
            <v>3533</v>
          </cell>
          <cell r="D150" t="str">
            <v>REALIZAR LA ADICION Y PRORROGA DEL CONTRATO 1042 DE 2023 SUSCRITO ENTRESECRETARIA DISTRITAL DE GOBIERNO Y LAURADANIELA LOPEZ MORALES</v>
          </cell>
          <cell r="E150" t="str">
            <v>LAURA DANIELA LOPEZ MORALES</v>
          </cell>
          <cell r="F150">
            <v>3269900</v>
          </cell>
          <cell r="G150">
            <v>0</v>
          </cell>
          <cell r="H150">
            <v>0</v>
          </cell>
          <cell r="I150">
            <v>3269900</v>
          </cell>
          <cell r="J150">
            <v>3097800</v>
          </cell>
          <cell r="K150">
            <v>172100</v>
          </cell>
        </row>
        <row r="151">
          <cell r="A151" t="str">
            <v>1025</v>
          </cell>
          <cell r="B151" t="str">
            <v>1158</v>
          </cell>
          <cell r="C151" t="str">
            <v>2588</v>
          </cell>
          <cell r="D151" t="str">
            <v>Prestar servicios de impresión, producción, instalación y desinstalaciónde piezas gráficas en pequeño, mediano y gran formato, así como deconfeccionespara la divulgación de campañas y estrategias institucionales de laSecretaría Distrital de Gobierno</v>
          </cell>
          <cell r="E151" t="str">
            <v>COMERCIALIZADORA COMSILA SAS</v>
          </cell>
          <cell r="F151">
            <v>23524655</v>
          </cell>
          <cell r="G151">
            <v>0</v>
          </cell>
          <cell r="H151">
            <v>0</v>
          </cell>
          <cell r="I151">
            <v>23524655</v>
          </cell>
          <cell r="J151">
            <v>12401264</v>
          </cell>
          <cell r="K151">
            <v>11123391</v>
          </cell>
        </row>
        <row r="152">
          <cell r="A152" t="str">
            <v>1016</v>
          </cell>
          <cell r="B152" t="str">
            <v>918</v>
          </cell>
          <cell r="C152" t="str">
            <v>2309</v>
          </cell>
          <cell r="D152" t="str">
            <v>Prestar los Servicios de organización logística en los eventos y/oactividades institucionales de las dependencias y proyectos del NivelCentral de laSecretaría Distrital de Gobierno, así como facilitar la gestiónoperativa en el marco de las rutas de atención de derechos humanos,conforme a lascompetencias institucionales</v>
          </cell>
          <cell r="E152" t="str">
            <v>DU BRANDS SAS</v>
          </cell>
          <cell r="F152">
            <v>259783304</v>
          </cell>
          <cell r="G152">
            <v>0</v>
          </cell>
          <cell r="H152">
            <v>0</v>
          </cell>
          <cell r="I152">
            <v>259783304</v>
          </cell>
          <cell r="J152">
            <v>90871973</v>
          </cell>
          <cell r="K152">
            <v>168911331</v>
          </cell>
        </row>
      </sheetData>
      <sheetData sheetId="3"/>
      <sheetData sheetId="4"/>
      <sheetData sheetId="5"/>
      <sheetData sheetId="6"/>
      <sheetData sheetId="7"/>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6"/>
  <dimension ref="A1:M75"/>
  <sheetViews>
    <sheetView topLeftCell="B1" workbookViewId="0">
      <selection activeCell="B7" sqref="B7:M7"/>
    </sheetView>
  </sheetViews>
  <sheetFormatPr baseColWidth="10" defaultRowHeight="15" x14ac:dyDescent="0.25"/>
  <cols>
    <col min="1" max="1" width="15.140625" style="3" customWidth="1"/>
    <col min="2" max="2" width="9.42578125" style="67" customWidth="1"/>
    <col min="3" max="3" width="11.42578125" style="3" customWidth="1"/>
    <col min="4" max="4" width="10.28515625" style="3" customWidth="1"/>
    <col min="5" max="5" width="15.7109375" style="3" customWidth="1"/>
    <col min="6" max="6" width="14.7109375" style="3" customWidth="1"/>
    <col min="7" max="9" width="15.7109375" style="3" customWidth="1"/>
    <col min="10" max="10" width="14" style="3" customWidth="1"/>
    <col min="11" max="11" width="15.7109375" style="3" customWidth="1"/>
    <col min="12" max="12" width="14.5703125" style="3" customWidth="1"/>
    <col min="13" max="13" width="15.7109375" style="14" customWidth="1"/>
    <col min="14" max="16384" width="11.42578125" style="3"/>
  </cols>
  <sheetData>
    <row r="1" spans="1:13" ht="12.75" customHeight="1" x14ac:dyDescent="0.25">
      <c r="A1" s="1" t="s">
        <v>24</v>
      </c>
      <c r="B1" s="63"/>
      <c r="C1" s="1"/>
      <c r="D1" s="1"/>
      <c r="E1" s="2"/>
      <c r="F1" s="1"/>
      <c r="G1" s="2"/>
      <c r="H1" s="2"/>
      <c r="I1" s="2"/>
      <c r="J1" s="2"/>
      <c r="K1" s="2"/>
      <c r="L1" s="2"/>
    </row>
    <row r="2" spans="1:13" ht="12.75" customHeight="1" x14ac:dyDescent="0.25">
      <c r="A2" s="2"/>
      <c r="B2" s="64"/>
      <c r="C2" s="2"/>
      <c r="D2" s="2"/>
      <c r="E2" s="2"/>
      <c r="F2" s="2"/>
      <c r="G2" s="2"/>
      <c r="H2" s="2"/>
      <c r="I2" s="2"/>
      <c r="J2" s="2"/>
      <c r="K2" s="2"/>
      <c r="L2" s="2"/>
      <c r="M2" s="114"/>
    </row>
    <row r="3" spans="1:13" ht="15" customHeight="1" x14ac:dyDescent="0.25">
      <c r="A3" s="169" t="s">
        <v>2054</v>
      </c>
      <c r="B3" s="169"/>
      <c r="C3" s="169"/>
      <c r="D3" s="169"/>
      <c r="E3" s="169"/>
      <c r="F3" s="169"/>
      <c r="G3" s="169"/>
      <c r="H3" s="169"/>
      <c r="I3" s="169"/>
      <c r="J3" s="169"/>
      <c r="K3" s="169"/>
      <c r="L3" s="169"/>
      <c r="M3" s="121" t="s">
        <v>2055</v>
      </c>
    </row>
    <row r="4" spans="1:13" ht="12.75" customHeight="1" x14ac:dyDescent="0.25">
      <c r="A4" s="4"/>
      <c r="B4" s="65"/>
      <c r="C4" s="4"/>
      <c r="D4" s="4"/>
      <c r="E4" s="4"/>
      <c r="F4" s="4"/>
      <c r="G4" s="4"/>
      <c r="H4" s="4"/>
      <c r="I4" s="4"/>
      <c r="J4" s="4"/>
      <c r="K4" s="4"/>
      <c r="L4" s="4"/>
      <c r="M4" s="115"/>
    </row>
    <row r="5" spans="1:13" ht="24" x14ac:dyDescent="0.25">
      <c r="A5" s="172" t="s">
        <v>4</v>
      </c>
      <c r="B5" s="93" t="s">
        <v>10</v>
      </c>
      <c r="C5" s="84" t="s">
        <v>14</v>
      </c>
      <c r="D5" s="88" t="s">
        <v>14</v>
      </c>
      <c r="E5" s="174" t="s">
        <v>12</v>
      </c>
      <c r="F5" s="175"/>
      <c r="G5" s="175"/>
      <c r="H5" s="176"/>
      <c r="I5" s="172" t="s">
        <v>6</v>
      </c>
      <c r="J5" s="84"/>
      <c r="K5" s="161"/>
      <c r="L5" s="172" t="s">
        <v>5</v>
      </c>
      <c r="M5" s="116" t="s">
        <v>0</v>
      </c>
    </row>
    <row r="6" spans="1:13" ht="24" x14ac:dyDescent="0.25">
      <c r="A6" s="173"/>
      <c r="B6" s="186" t="s">
        <v>11</v>
      </c>
      <c r="C6" s="158" t="s">
        <v>9</v>
      </c>
      <c r="D6" s="158" t="s">
        <v>8</v>
      </c>
      <c r="E6" s="187" t="s">
        <v>2</v>
      </c>
      <c r="F6" s="188"/>
      <c r="G6" s="187" t="s">
        <v>7</v>
      </c>
      <c r="H6" s="188"/>
      <c r="I6" s="189"/>
      <c r="J6" s="157" t="s">
        <v>157</v>
      </c>
      <c r="K6" s="190" t="s">
        <v>158</v>
      </c>
      <c r="L6" s="189"/>
      <c r="M6" s="191" t="s">
        <v>1</v>
      </c>
    </row>
    <row r="7" spans="1:13" x14ac:dyDescent="0.25">
      <c r="A7" s="157"/>
      <c r="B7" s="202" t="s">
        <v>906</v>
      </c>
      <c r="C7" s="227" t="s">
        <v>798</v>
      </c>
      <c r="D7" s="227" t="s">
        <v>798</v>
      </c>
      <c r="E7" s="224" t="s">
        <v>972</v>
      </c>
      <c r="F7" s="209"/>
      <c r="G7" s="68" t="s">
        <v>168</v>
      </c>
      <c r="H7" s="209"/>
      <c r="I7" s="214">
        <v>129457096</v>
      </c>
      <c r="J7" s="214"/>
      <c r="K7" s="218">
        <f>+I7-J7</f>
        <v>129457096</v>
      </c>
      <c r="L7" s="214">
        <v>129457096</v>
      </c>
      <c r="M7" s="211">
        <f>+K7-L7</f>
        <v>0</v>
      </c>
    </row>
    <row r="8" spans="1:13" ht="12.75" customHeight="1" x14ac:dyDescent="0.25">
      <c r="A8" s="94"/>
      <c r="B8" s="203" t="s">
        <v>910</v>
      </c>
      <c r="C8" s="165" t="s">
        <v>394</v>
      </c>
      <c r="D8" s="165" t="s">
        <v>667</v>
      </c>
      <c r="E8" s="225" t="s">
        <v>976</v>
      </c>
      <c r="F8" s="198"/>
      <c r="G8" s="69" t="s">
        <v>948</v>
      </c>
      <c r="H8" s="198"/>
      <c r="I8" s="99">
        <v>862728</v>
      </c>
      <c r="J8" s="99"/>
      <c r="K8" s="162">
        <f t="shared" ref="K8:L70" si="0">+I8-J8</f>
        <v>862728</v>
      </c>
      <c r="L8" s="99">
        <v>862728</v>
      </c>
      <c r="M8" s="163">
        <f t="shared" ref="M8:M70" si="1">+K8-L8</f>
        <v>0</v>
      </c>
    </row>
    <row r="9" spans="1:13" x14ac:dyDescent="0.25">
      <c r="A9" s="94"/>
      <c r="B9" s="204" t="s">
        <v>912</v>
      </c>
      <c r="C9" s="228" t="s">
        <v>845</v>
      </c>
      <c r="D9" s="228" t="s">
        <v>846</v>
      </c>
      <c r="E9" s="225" t="s">
        <v>477</v>
      </c>
      <c r="F9" s="199"/>
      <c r="G9" s="69" t="s">
        <v>169</v>
      </c>
      <c r="H9" s="200"/>
      <c r="I9" s="99">
        <v>1500000</v>
      </c>
      <c r="J9" s="99"/>
      <c r="K9" s="162">
        <f t="shared" si="0"/>
        <v>1500000</v>
      </c>
      <c r="L9" s="215">
        <v>1500000</v>
      </c>
      <c r="M9" s="163">
        <f t="shared" si="1"/>
        <v>0</v>
      </c>
    </row>
    <row r="10" spans="1:13" x14ac:dyDescent="0.25">
      <c r="A10" s="185"/>
      <c r="B10" s="204" t="s">
        <v>941</v>
      </c>
      <c r="C10" s="229" t="s">
        <v>534</v>
      </c>
      <c r="D10" s="229" t="s">
        <v>897</v>
      </c>
      <c r="E10" s="225" t="s">
        <v>1024</v>
      </c>
      <c r="F10" s="199"/>
      <c r="G10" s="69" t="s">
        <v>469</v>
      </c>
      <c r="H10" s="201"/>
      <c r="I10" s="220">
        <v>300333</v>
      </c>
      <c r="J10" s="220"/>
      <c r="K10" s="162">
        <f t="shared" si="0"/>
        <v>300333</v>
      </c>
      <c r="L10" s="99">
        <v>0</v>
      </c>
      <c r="M10" s="163">
        <f t="shared" si="1"/>
        <v>300333</v>
      </c>
    </row>
    <row r="11" spans="1:13" x14ac:dyDescent="0.25">
      <c r="A11" s="185"/>
      <c r="B11" s="204" t="s">
        <v>913</v>
      </c>
      <c r="C11" s="229" t="s">
        <v>847</v>
      </c>
      <c r="D11" s="229" t="s">
        <v>361</v>
      </c>
      <c r="E11" s="225" t="s">
        <v>980</v>
      </c>
      <c r="F11" s="199"/>
      <c r="G11" s="69" t="s">
        <v>472</v>
      </c>
      <c r="H11" s="201"/>
      <c r="I11" s="220">
        <v>10231734</v>
      </c>
      <c r="J11" s="220"/>
      <c r="K11" s="162">
        <f t="shared" si="0"/>
        <v>10231734</v>
      </c>
      <c r="L11" s="99">
        <v>9028000</v>
      </c>
      <c r="M11" s="163">
        <f t="shared" si="1"/>
        <v>1203734</v>
      </c>
    </row>
    <row r="12" spans="1:13" x14ac:dyDescent="0.25">
      <c r="A12" s="185"/>
      <c r="B12" s="204" t="s">
        <v>914</v>
      </c>
      <c r="C12" s="229" t="s">
        <v>143</v>
      </c>
      <c r="D12" s="229" t="s">
        <v>848</v>
      </c>
      <c r="E12" s="225" t="s">
        <v>981</v>
      </c>
      <c r="F12" s="199"/>
      <c r="G12" s="69" t="s">
        <v>951</v>
      </c>
      <c r="H12" s="201"/>
      <c r="I12" s="220">
        <v>4514000</v>
      </c>
      <c r="J12" s="220"/>
      <c r="K12" s="162">
        <f t="shared" si="0"/>
        <v>4514000</v>
      </c>
      <c r="L12" s="99">
        <v>4514000</v>
      </c>
      <c r="M12" s="163">
        <f t="shared" si="1"/>
        <v>0</v>
      </c>
    </row>
    <row r="13" spans="1:13" x14ac:dyDescent="0.25">
      <c r="A13" s="185"/>
      <c r="B13" s="204" t="s">
        <v>840</v>
      </c>
      <c r="C13" s="229" t="s">
        <v>849</v>
      </c>
      <c r="D13" s="229" t="s">
        <v>850</v>
      </c>
      <c r="E13" s="225" t="s">
        <v>982</v>
      </c>
      <c r="F13" s="199"/>
      <c r="G13" s="69" t="s">
        <v>952</v>
      </c>
      <c r="H13" s="201"/>
      <c r="I13" s="220">
        <v>500000</v>
      </c>
      <c r="J13" s="220"/>
      <c r="K13" s="162">
        <f t="shared" si="0"/>
        <v>500000</v>
      </c>
      <c r="L13" s="215">
        <v>0</v>
      </c>
      <c r="M13" s="163">
        <f t="shared" si="1"/>
        <v>500000</v>
      </c>
    </row>
    <row r="14" spans="1:13" x14ac:dyDescent="0.25">
      <c r="A14" s="185"/>
      <c r="B14" s="204" t="s">
        <v>907</v>
      </c>
      <c r="C14" s="229" t="s">
        <v>840</v>
      </c>
      <c r="D14" s="229" t="s">
        <v>841</v>
      </c>
      <c r="E14" s="225" t="s">
        <v>973</v>
      </c>
      <c r="F14" s="199"/>
      <c r="G14" s="69" t="s">
        <v>946</v>
      </c>
      <c r="H14" s="201"/>
      <c r="I14" s="220">
        <v>50000000</v>
      </c>
      <c r="J14" s="220"/>
      <c r="K14" s="162">
        <f t="shared" si="0"/>
        <v>50000000</v>
      </c>
      <c r="L14" s="216">
        <v>0</v>
      </c>
      <c r="M14" s="163">
        <f t="shared" si="1"/>
        <v>50000000</v>
      </c>
    </row>
    <row r="15" spans="1:13" x14ac:dyDescent="0.25">
      <c r="A15" s="185"/>
      <c r="B15" s="204" t="s">
        <v>907</v>
      </c>
      <c r="C15" s="229" t="s">
        <v>840</v>
      </c>
      <c r="D15" s="229" t="s">
        <v>841</v>
      </c>
      <c r="E15" s="225" t="s">
        <v>973</v>
      </c>
      <c r="F15" s="199"/>
      <c r="G15" s="69" t="s">
        <v>946</v>
      </c>
      <c r="H15" s="201"/>
      <c r="I15" s="220">
        <v>81455147</v>
      </c>
      <c r="J15" s="220"/>
      <c r="K15" s="162">
        <f t="shared" si="0"/>
        <v>81455147</v>
      </c>
      <c r="L15" s="99">
        <v>68324035</v>
      </c>
      <c r="M15" s="163">
        <f t="shared" si="1"/>
        <v>13131112</v>
      </c>
    </row>
    <row r="16" spans="1:13" x14ac:dyDescent="0.25">
      <c r="A16" s="185"/>
      <c r="B16" s="204" t="s">
        <v>907</v>
      </c>
      <c r="C16" s="229" t="s">
        <v>840</v>
      </c>
      <c r="D16" s="229" t="s">
        <v>841</v>
      </c>
      <c r="E16" s="225" t="s">
        <v>973</v>
      </c>
      <c r="F16" s="199"/>
      <c r="G16" s="69" t="s">
        <v>946</v>
      </c>
      <c r="H16" s="201"/>
      <c r="I16" s="220">
        <v>158844483</v>
      </c>
      <c r="J16" s="220"/>
      <c r="K16" s="162">
        <f t="shared" si="0"/>
        <v>158844483</v>
      </c>
      <c r="L16" s="99">
        <v>51079715</v>
      </c>
      <c r="M16" s="163">
        <f t="shared" si="1"/>
        <v>107764768</v>
      </c>
    </row>
    <row r="17" spans="1:13" x14ac:dyDescent="0.25">
      <c r="A17" s="185"/>
      <c r="B17" s="204" t="s">
        <v>908</v>
      </c>
      <c r="C17" s="229" t="s">
        <v>260</v>
      </c>
      <c r="D17" s="229" t="s">
        <v>625</v>
      </c>
      <c r="E17" s="225" t="s">
        <v>974</v>
      </c>
      <c r="F17" s="199"/>
      <c r="G17" s="69" t="s">
        <v>947</v>
      </c>
      <c r="H17" s="201"/>
      <c r="I17" s="220">
        <v>7862634</v>
      </c>
      <c r="J17" s="220"/>
      <c r="K17" s="162">
        <f t="shared" si="0"/>
        <v>7862634</v>
      </c>
      <c r="L17" s="99">
        <v>7862634</v>
      </c>
      <c r="M17" s="163">
        <f t="shared" si="1"/>
        <v>0</v>
      </c>
    </row>
    <row r="18" spans="1:13" x14ac:dyDescent="0.25">
      <c r="A18" s="185"/>
      <c r="B18" s="204" t="s">
        <v>729</v>
      </c>
      <c r="C18" s="229" t="s">
        <v>193</v>
      </c>
      <c r="D18" s="229" t="s">
        <v>720</v>
      </c>
      <c r="E18" s="225" t="s">
        <v>983</v>
      </c>
      <c r="F18" s="199"/>
      <c r="G18" s="69" t="s">
        <v>953</v>
      </c>
      <c r="H18" s="201"/>
      <c r="I18" s="220">
        <v>6766667</v>
      </c>
      <c r="J18" s="220"/>
      <c r="K18" s="162">
        <f t="shared" si="0"/>
        <v>6766667</v>
      </c>
      <c r="L18" s="99">
        <v>6766667</v>
      </c>
      <c r="M18" s="163">
        <f t="shared" si="1"/>
        <v>0</v>
      </c>
    </row>
    <row r="19" spans="1:13" x14ac:dyDescent="0.25">
      <c r="A19" s="185"/>
      <c r="B19" s="204" t="s">
        <v>545</v>
      </c>
      <c r="C19" s="229" t="s">
        <v>851</v>
      </c>
      <c r="D19" s="229" t="s">
        <v>852</v>
      </c>
      <c r="E19" s="225" t="s">
        <v>984</v>
      </c>
      <c r="F19" s="199"/>
      <c r="G19" s="69" t="s">
        <v>170</v>
      </c>
      <c r="H19" s="201"/>
      <c r="I19" s="220">
        <v>190000</v>
      </c>
      <c r="J19" s="220"/>
      <c r="K19" s="162">
        <f t="shared" si="0"/>
        <v>190000</v>
      </c>
      <c r="L19" s="99">
        <v>0</v>
      </c>
      <c r="M19" s="163">
        <f t="shared" si="1"/>
        <v>190000</v>
      </c>
    </row>
    <row r="20" spans="1:13" x14ac:dyDescent="0.25">
      <c r="A20" s="185"/>
      <c r="B20" s="204" t="s">
        <v>915</v>
      </c>
      <c r="C20" s="229" t="s">
        <v>401</v>
      </c>
      <c r="D20" s="229" t="s">
        <v>853</v>
      </c>
      <c r="E20" s="225" t="s">
        <v>985</v>
      </c>
      <c r="F20" s="199"/>
      <c r="G20" s="69" t="s">
        <v>954</v>
      </c>
      <c r="H20" s="201"/>
      <c r="I20" s="220">
        <v>700000</v>
      </c>
      <c r="J20" s="220"/>
      <c r="K20" s="162">
        <f t="shared" si="0"/>
        <v>700000</v>
      </c>
      <c r="L20" s="99">
        <v>700000</v>
      </c>
      <c r="M20" s="163">
        <f t="shared" si="1"/>
        <v>0</v>
      </c>
    </row>
    <row r="21" spans="1:13" x14ac:dyDescent="0.25">
      <c r="A21" s="185"/>
      <c r="B21" s="204" t="s">
        <v>909</v>
      </c>
      <c r="C21" s="229" t="s">
        <v>317</v>
      </c>
      <c r="D21" s="229" t="s">
        <v>842</v>
      </c>
      <c r="E21" s="225" t="s">
        <v>975</v>
      </c>
      <c r="F21" s="199"/>
      <c r="G21" s="69" t="s">
        <v>749</v>
      </c>
      <c r="H21" s="201"/>
      <c r="I21" s="220">
        <v>11973375</v>
      </c>
      <c r="J21" s="220"/>
      <c r="K21" s="162">
        <f t="shared" si="0"/>
        <v>11973375</v>
      </c>
      <c r="L21" s="99">
        <v>11973375</v>
      </c>
      <c r="M21" s="163">
        <f t="shared" si="1"/>
        <v>0</v>
      </c>
    </row>
    <row r="22" spans="1:13" x14ac:dyDescent="0.25">
      <c r="A22" s="185"/>
      <c r="B22" s="204" t="s">
        <v>916</v>
      </c>
      <c r="C22" s="229" t="s">
        <v>854</v>
      </c>
      <c r="D22" s="229" t="s">
        <v>855</v>
      </c>
      <c r="E22" s="225" t="s">
        <v>986</v>
      </c>
      <c r="F22" s="199"/>
      <c r="G22" s="69" t="s">
        <v>955</v>
      </c>
      <c r="H22" s="201"/>
      <c r="I22" s="220">
        <v>5935104</v>
      </c>
      <c r="J22" s="220"/>
      <c r="K22" s="162">
        <f t="shared" si="0"/>
        <v>5935104</v>
      </c>
      <c r="L22" s="99">
        <v>5935104</v>
      </c>
      <c r="M22" s="163">
        <f t="shared" si="1"/>
        <v>0</v>
      </c>
    </row>
    <row r="23" spans="1:13" x14ac:dyDescent="0.25">
      <c r="A23" s="185"/>
      <c r="B23" s="204" t="s">
        <v>586</v>
      </c>
      <c r="C23" s="229" t="s">
        <v>331</v>
      </c>
      <c r="D23" s="229" t="s">
        <v>898</v>
      </c>
      <c r="E23" s="225" t="s">
        <v>1025</v>
      </c>
      <c r="F23" s="199"/>
      <c r="G23" s="69" t="s">
        <v>476</v>
      </c>
      <c r="H23" s="201"/>
      <c r="I23" s="220">
        <v>2100000</v>
      </c>
      <c r="J23" s="220"/>
      <c r="K23" s="162">
        <f t="shared" si="0"/>
        <v>2100000</v>
      </c>
      <c r="L23" s="99">
        <v>0</v>
      </c>
      <c r="M23" s="163">
        <f t="shared" si="1"/>
        <v>2100000</v>
      </c>
    </row>
    <row r="24" spans="1:13" x14ac:dyDescent="0.25">
      <c r="A24" s="185"/>
      <c r="B24" s="204" t="s">
        <v>547</v>
      </c>
      <c r="C24" s="229" t="s">
        <v>271</v>
      </c>
      <c r="D24" s="229" t="s">
        <v>856</v>
      </c>
      <c r="E24" s="225" t="s">
        <v>987</v>
      </c>
      <c r="F24" s="199"/>
      <c r="G24" s="69" t="s">
        <v>470</v>
      </c>
      <c r="H24" s="201"/>
      <c r="I24" s="220">
        <v>3460733</v>
      </c>
      <c r="J24" s="220"/>
      <c r="K24" s="162">
        <f t="shared" si="0"/>
        <v>3460733</v>
      </c>
      <c r="L24" s="99">
        <v>3310267</v>
      </c>
      <c r="M24" s="163">
        <f t="shared" si="1"/>
        <v>150466</v>
      </c>
    </row>
    <row r="25" spans="1:13" x14ac:dyDescent="0.25">
      <c r="A25" s="185"/>
      <c r="B25" s="204" t="s">
        <v>588</v>
      </c>
      <c r="C25" s="229" t="s">
        <v>94</v>
      </c>
      <c r="D25" s="229" t="s">
        <v>857</v>
      </c>
      <c r="E25" s="225" t="s">
        <v>988</v>
      </c>
      <c r="F25" s="199"/>
      <c r="G25" s="69" t="s">
        <v>956</v>
      </c>
      <c r="H25" s="201"/>
      <c r="I25" s="220">
        <v>226667</v>
      </c>
      <c r="J25" s="220"/>
      <c r="K25" s="162">
        <f t="shared" si="0"/>
        <v>226667</v>
      </c>
      <c r="L25" s="99">
        <v>226667</v>
      </c>
      <c r="M25" s="163">
        <f t="shared" si="1"/>
        <v>0</v>
      </c>
    </row>
    <row r="26" spans="1:13" x14ac:dyDescent="0.25">
      <c r="A26" s="185"/>
      <c r="B26" s="204" t="s">
        <v>176</v>
      </c>
      <c r="C26" s="229" t="s">
        <v>666</v>
      </c>
      <c r="D26" s="229" t="s">
        <v>858</v>
      </c>
      <c r="E26" s="225" t="s">
        <v>989</v>
      </c>
      <c r="F26" s="199"/>
      <c r="G26" s="69" t="s">
        <v>475</v>
      </c>
      <c r="H26" s="201"/>
      <c r="I26" s="220">
        <v>4140000</v>
      </c>
      <c r="J26" s="220"/>
      <c r="K26" s="162">
        <f t="shared" si="0"/>
        <v>4140000</v>
      </c>
      <c r="L26" s="215">
        <v>4140000</v>
      </c>
      <c r="M26" s="163">
        <f t="shared" si="1"/>
        <v>0</v>
      </c>
    </row>
    <row r="27" spans="1:13" x14ac:dyDescent="0.25">
      <c r="A27" s="185"/>
      <c r="B27" s="204" t="s">
        <v>917</v>
      </c>
      <c r="C27" s="229" t="s">
        <v>449</v>
      </c>
      <c r="D27" s="229" t="s">
        <v>859</v>
      </c>
      <c r="E27" s="225" t="s">
        <v>990</v>
      </c>
      <c r="F27" s="199"/>
      <c r="G27" s="69" t="s">
        <v>462</v>
      </c>
      <c r="H27" s="201"/>
      <c r="I27" s="220">
        <v>4062600</v>
      </c>
      <c r="J27" s="220"/>
      <c r="K27" s="162">
        <f t="shared" si="0"/>
        <v>4062600</v>
      </c>
      <c r="L27" s="99">
        <v>4062600</v>
      </c>
      <c r="M27" s="163">
        <f t="shared" si="1"/>
        <v>0</v>
      </c>
    </row>
    <row r="28" spans="1:13" x14ac:dyDescent="0.25">
      <c r="A28" s="185"/>
      <c r="B28" s="204" t="s">
        <v>918</v>
      </c>
      <c r="C28" s="229" t="s">
        <v>601</v>
      </c>
      <c r="D28" s="229" t="s">
        <v>860</v>
      </c>
      <c r="E28" s="225" t="s">
        <v>991</v>
      </c>
      <c r="F28" s="199"/>
      <c r="G28" s="69" t="s">
        <v>468</v>
      </c>
      <c r="H28" s="201"/>
      <c r="I28" s="220">
        <v>3159800</v>
      </c>
      <c r="J28" s="220"/>
      <c r="K28" s="162">
        <f t="shared" si="0"/>
        <v>3159800</v>
      </c>
      <c r="L28" s="99">
        <v>3159800</v>
      </c>
      <c r="M28" s="163">
        <f t="shared" si="1"/>
        <v>0</v>
      </c>
    </row>
    <row r="29" spans="1:13" x14ac:dyDescent="0.25">
      <c r="A29" s="185"/>
      <c r="B29" s="204" t="s">
        <v>250</v>
      </c>
      <c r="C29" s="229" t="s">
        <v>899</v>
      </c>
      <c r="D29" s="229" t="s">
        <v>900</v>
      </c>
      <c r="E29" s="225" t="s">
        <v>1026</v>
      </c>
      <c r="F29" s="199"/>
      <c r="G29" s="69" t="s">
        <v>465</v>
      </c>
      <c r="H29" s="201"/>
      <c r="I29" s="220">
        <v>4514000</v>
      </c>
      <c r="J29" s="220"/>
      <c r="K29" s="162">
        <f t="shared" si="0"/>
        <v>4514000</v>
      </c>
      <c r="L29" s="99">
        <v>4514000</v>
      </c>
      <c r="M29" s="163">
        <f t="shared" si="1"/>
        <v>0</v>
      </c>
    </row>
    <row r="30" spans="1:13" x14ac:dyDescent="0.25">
      <c r="A30" s="185"/>
      <c r="B30" s="204" t="s">
        <v>919</v>
      </c>
      <c r="C30" s="229" t="s">
        <v>121</v>
      </c>
      <c r="D30" s="229" t="s">
        <v>861</v>
      </c>
      <c r="E30" s="225" t="s">
        <v>992</v>
      </c>
      <c r="F30" s="199"/>
      <c r="G30" s="69" t="s">
        <v>171</v>
      </c>
      <c r="H30" s="201"/>
      <c r="I30" s="220">
        <v>3105000</v>
      </c>
      <c r="J30" s="220"/>
      <c r="K30" s="162">
        <f t="shared" si="0"/>
        <v>3105000</v>
      </c>
      <c r="L30" s="99">
        <v>3105000</v>
      </c>
      <c r="M30" s="163">
        <f t="shared" si="1"/>
        <v>0</v>
      </c>
    </row>
    <row r="31" spans="1:13" x14ac:dyDescent="0.25">
      <c r="A31" s="185"/>
      <c r="B31" s="204" t="s">
        <v>942</v>
      </c>
      <c r="C31" s="229" t="s">
        <v>604</v>
      </c>
      <c r="D31" s="229" t="s">
        <v>901</v>
      </c>
      <c r="E31" s="225" t="s">
        <v>1027</v>
      </c>
      <c r="F31" s="199"/>
      <c r="G31" s="69" t="s">
        <v>971</v>
      </c>
      <c r="H31" s="201"/>
      <c r="I31" s="220">
        <v>4000001</v>
      </c>
      <c r="J31" s="220"/>
      <c r="K31" s="162">
        <f t="shared" si="0"/>
        <v>4000001</v>
      </c>
      <c r="L31" s="99">
        <v>4000001</v>
      </c>
      <c r="M31" s="163">
        <f t="shared" si="1"/>
        <v>0</v>
      </c>
    </row>
    <row r="32" spans="1:13" x14ac:dyDescent="0.25">
      <c r="A32" s="185"/>
      <c r="B32" s="204" t="s">
        <v>920</v>
      </c>
      <c r="C32" s="229" t="s">
        <v>862</v>
      </c>
      <c r="D32" s="229" t="s">
        <v>863</v>
      </c>
      <c r="E32" s="225" t="s">
        <v>993</v>
      </c>
      <c r="F32" s="199"/>
      <c r="G32" s="69" t="s">
        <v>466</v>
      </c>
      <c r="H32" s="201"/>
      <c r="I32" s="220">
        <v>6766666</v>
      </c>
      <c r="J32" s="220"/>
      <c r="K32" s="162">
        <f t="shared" si="0"/>
        <v>6766666</v>
      </c>
      <c r="L32" s="99">
        <v>0</v>
      </c>
      <c r="M32" s="163">
        <f t="shared" si="1"/>
        <v>6766666</v>
      </c>
    </row>
    <row r="33" spans="1:13" x14ac:dyDescent="0.25">
      <c r="A33" s="185"/>
      <c r="B33" s="204" t="s">
        <v>921</v>
      </c>
      <c r="C33" s="229" t="s">
        <v>864</v>
      </c>
      <c r="D33" s="229" t="s">
        <v>865</v>
      </c>
      <c r="E33" s="225" t="s">
        <v>994</v>
      </c>
      <c r="F33" s="199"/>
      <c r="G33" s="69" t="s">
        <v>957</v>
      </c>
      <c r="H33" s="201"/>
      <c r="I33" s="220">
        <v>4500000</v>
      </c>
      <c r="J33" s="220"/>
      <c r="K33" s="162">
        <f t="shared" si="0"/>
        <v>4500000</v>
      </c>
      <c r="L33" s="99">
        <v>0</v>
      </c>
      <c r="M33" s="163">
        <f t="shared" si="1"/>
        <v>4500000</v>
      </c>
    </row>
    <row r="34" spans="1:13" x14ac:dyDescent="0.25">
      <c r="A34" s="185"/>
      <c r="B34" s="204" t="s">
        <v>922</v>
      </c>
      <c r="C34" s="229" t="s">
        <v>102</v>
      </c>
      <c r="D34" s="229" t="s">
        <v>866</v>
      </c>
      <c r="E34" s="225" t="s">
        <v>995</v>
      </c>
      <c r="F34" s="199"/>
      <c r="G34" s="69" t="s">
        <v>958</v>
      </c>
      <c r="H34" s="201"/>
      <c r="I34" s="220">
        <v>207000</v>
      </c>
      <c r="J34" s="220"/>
      <c r="K34" s="162">
        <f t="shared" si="0"/>
        <v>207000</v>
      </c>
      <c r="L34" s="99">
        <v>0</v>
      </c>
      <c r="M34" s="163">
        <f t="shared" si="1"/>
        <v>207000</v>
      </c>
    </row>
    <row r="35" spans="1:13" x14ac:dyDescent="0.25">
      <c r="A35" s="185"/>
      <c r="B35" s="204" t="s">
        <v>923</v>
      </c>
      <c r="C35" s="229" t="s">
        <v>618</v>
      </c>
      <c r="D35" s="229" t="s">
        <v>867</v>
      </c>
      <c r="E35" s="225" t="s">
        <v>996</v>
      </c>
      <c r="F35" s="199"/>
      <c r="G35" s="69" t="s">
        <v>959</v>
      </c>
      <c r="H35" s="201"/>
      <c r="I35" s="220">
        <v>2407467</v>
      </c>
      <c r="J35" s="220"/>
      <c r="K35" s="162">
        <f t="shared" si="0"/>
        <v>2407467</v>
      </c>
      <c r="L35" s="99">
        <v>2407467</v>
      </c>
      <c r="M35" s="163">
        <f t="shared" si="1"/>
        <v>0</v>
      </c>
    </row>
    <row r="36" spans="1:13" x14ac:dyDescent="0.25">
      <c r="A36" s="185"/>
      <c r="B36" s="204" t="s">
        <v>448</v>
      </c>
      <c r="C36" s="229" t="s">
        <v>103</v>
      </c>
      <c r="D36" s="229" t="s">
        <v>868</v>
      </c>
      <c r="E36" s="225" t="s">
        <v>997</v>
      </c>
      <c r="F36" s="199"/>
      <c r="G36" s="69" t="s">
        <v>467</v>
      </c>
      <c r="H36" s="201"/>
      <c r="I36" s="220">
        <v>4363534</v>
      </c>
      <c r="J36" s="220"/>
      <c r="K36" s="162">
        <f t="shared" si="0"/>
        <v>4363534</v>
      </c>
      <c r="L36" s="99">
        <v>4363534</v>
      </c>
      <c r="M36" s="163">
        <f t="shared" si="1"/>
        <v>0</v>
      </c>
    </row>
    <row r="37" spans="1:13" x14ac:dyDescent="0.25">
      <c r="A37" s="185"/>
      <c r="B37" s="204" t="s">
        <v>924</v>
      </c>
      <c r="C37" s="229" t="s">
        <v>425</v>
      </c>
      <c r="D37" s="229" t="s">
        <v>869</v>
      </c>
      <c r="E37" s="225" t="s">
        <v>998</v>
      </c>
      <c r="F37" s="199"/>
      <c r="G37" s="69" t="s">
        <v>960</v>
      </c>
      <c r="H37" s="201"/>
      <c r="I37" s="220">
        <v>4814933</v>
      </c>
      <c r="J37" s="220"/>
      <c r="K37" s="162">
        <f t="shared" si="0"/>
        <v>4814933</v>
      </c>
      <c r="L37" s="99">
        <v>0</v>
      </c>
      <c r="M37" s="163">
        <f t="shared" si="1"/>
        <v>4814933</v>
      </c>
    </row>
    <row r="38" spans="1:13" x14ac:dyDescent="0.25">
      <c r="A38" s="185"/>
      <c r="B38" s="204" t="s">
        <v>943</v>
      </c>
      <c r="C38" s="229" t="s">
        <v>619</v>
      </c>
      <c r="D38" s="229" t="s">
        <v>902</v>
      </c>
      <c r="E38" s="225" t="s">
        <v>1028</v>
      </c>
      <c r="F38" s="199"/>
      <c r="G38" s="69" t="s">
        <v>471</v>
      </c>
      <c r="H38" s="201"/>
      <c r="I38" s="220">
        <v>752400</v>
      </c>
      <c r="J38" s="220"/>
      <c r="K38" s="162">
        <f t="shared" si="0"/>
        <v>752400</v>
      </c>
      <c r="L38" s="215">
        <v>0</v>
      </c>
      <c r="M38" s="163">
        <f t="shared" si="1"/>
        <v>752400</v>
      </c>
    </row>
    <row r="39" spans="1:13" x14ac:dyDescent="0.25">
      <c r="A39" s="185"/>
      <c r="B39" s="204" t="s">
        <v>255</v>
      </c>
      <c r="C39" s="229" t="s">
        <v>870</v>
      </c>
      <c r="D39" s="229" t="s">
        <v>871</v>
      </c>
      <c r="E39" s="225" t="s">
        <v>999</v>
      </c>
      <c r="F39" s="199"/>
      <c r="G39" s="69" t="s">
        <v>961</v>
      </c>
      <c r="H39" s="201"/>
      <c r="I39" s="220">
        <v>4814933</v>
      </c>
      <c r="J39" s="220"/>
      <c r="K39" s="162">
        <f t="shared" si="0"/>
        <v>4814933</v>
      </c>
      <c r="L39" s="99">
        <v>4814933</v>
      </c>
      <c r="M39" s="163">
        <f t="shared" si="1"/>
        <v>0</v>
      </c>
    </row>
    <row r="40" spans="1:13" x14ac:dyDescent="0.25">
      <c r="A40" s="185"/>
      <c r="B40" s="204" t="s">
        <v>153</v>
      </c>
      <c r="C40" s="229" t="s">
        <v>872</v>
      </c>
      <c r="D40" s="229" t="s">
        <v>873</v>
      </c>
      <c r="E40" s="225" t="s">
        <v>1000</v>
      </c>
      <c r="F40" s="199"/>
      <c r="G40" s="69" t="s">
        <v>962</v>
      </c>
      <c r="H40" s="201"/>
      <c r="I40" s="220">
        <v>2858867</v>
      </c>
      <c r="J40" s="220"/>
      <c r="K40" s="162">
        <f t="shared" si="0"/>
        <v>2858867</v>
      </c>
      <c r="L40" s="220">
        <v>2858867</v>
      </c>
      <c r="M40" s="163">
        <f t="shared" si="1"/>
        <v>0</v>
      </c>
    </row>
    <row r="41" spans="1:13" x14ac:dyDescent="0.25">
      <c r="A41" s="185"/>
      <c r="B41" s="204" t="s">
        <v>944</v>
      </c>
      <c r="C41" s="229" t="s">
        <v>903</v>
      </c>
      <c r="D41" s="229" t="s">
        <v>904</v>
      </c>
      <c r="E41" s="225" t="s">
        <v>1029</v>
      </c>
      <c r="F41" s="199"/>
      <c r="G41" s="69" t="s">
        <v>473</v>
      </c>
      <c r="H41" s="201"/>
      <c r="I41" s="220">
        <v>1213334</v>
      </c>
      <c r="J41" s="220"/>
      <c r="K41" s="162">
        <f t="shared" si="0"/>
        <v>1213334</v>
      </c>
      <c r="L41" s="99">
        <v>1213334</v>
      </c>
      <c r="M41" s="163">
        <f t="shared" si="1"/>
        <v>0</v>
      </c>
    </row>
    <row r="42" spans="1:13" x14ac:dyDescent="0.25">
      <c r="A42" s="185"/>
      <c r="B42" s="204" t="s">
        <v>945</v>
      </c>
      <c r="C42" s="229" t="s">
        <v>633</v>
      </c>
      <c r="D42" s="229" t="s">
        <v>905</v>
      </c>
      <c r="E42" s="225" t="s">
        <v>1030</v>
      </c>
      <c r="F42" s="199"/>
      <c r="G42" s="69" t="s">
        <v>461</v>
      </c>
      <c r="H42" s="201"/>
      <c r="I42" s="99">
        <v>807300</v>
      </c>
      <c r="J42" s="99"/>
      <c r="K42" s="162">
        <f t="shared" si="0"/>
        <v>807300</v>
      </c>
      <c r="L42" s="99">
        <v>807300</v>
      </c>
      <c r="M42" s="163">
        <f t="shared" si="1"/>
        <v>0</v>
      </c>
    </row>
    <row r="43" spans="1:13" x14ac:dyDescent="0.25">
      <c r="A43" s="185"/>
      <c r="B43" s="204" t="s">
        <v>392</v>
      </c>
      <c r="C43" s="229" t="s">
        <v>769</v>
      </c>
      <c r="D43" s="229" t="s">
        <v>874</v>
      </c>
      <c r="E43" s="225" t="s">
        <v>1001</v>
      </c>
      <c r="F43" s="199"/>
      <c r="G43" s="69" t="s">
        <v>963</v>
      </c>
      <c r="H43" s="201"/>
      <c r="I43" s="99">
        <v>200000</v>
      </c>
      <c r="J43" s="99"/>
      <c r="K43" s="162">
        <f t="shared" si="0"/>
        <v>200000</v>
      </c>
      <c r="L43" s="99">
        <v>0</v>
      </c>
      <c r="M43" s="163">
        <f t="shared" si="1"/>
        <v>200000</v>
      </c>
    </row>
    <row r="44" spans="1:13" x14ac:dyDescent="0.25">
      <c r="A44" s="185"/>
      <c r="B44" s="204" t="s">
        <v>763</v>
      </c>
      <c r="C44" s="229" t="s">
        <v>275</v>
      </c>
      <c r="D44" s="229" t="s">
        <v>875</v>
      </c>
      <c r="E44" s="225" t="s">
        <v>1002</v>
      </c>
      <c r="F44" s="199"/>
      <c r="G44" s="69" t="s">
        <v>120</v>
      </c>
      <c r="H44" s="201"/>
      <c r="I44" s="99">
        <v>4140000</v>
      </c>
      <c r="J44" s="99"/>
      <c r="K44" s="162">
        <f t="shared" si="0"/>
        <v>4140000</v>
      </c>
      <c r="L44" s="99">
        <v>4140000</v>
      </c>
      <c r="M44" s="163">
        <f t="shared" si="1"/>
        <v>0</v>
      </c>
    </row>
    <row r="45" spans="1:13" x14ac:dyDescent="0.25">
      <c r="A45" s="185"/>
      <c r="B45" s="204" t="s">
        <v>925</v>
      </c>
      <c r="C45" s="229" t="s">
        <v>332</v>
      </c>
      <c r="D45" s="229" t="s">
        <v>876</v>
      </c>
      <c r="E45" s="225" t="s">
        <v>1003</v>
      </c>
      <c r="F45" s="199"/>
      <c r="G45" s="69" t="s">
        <v>474</v>
      </c>
      <c r="H45" s="201"/>
      <c r="I45" s="99">
        <v>4666667</v>
      </c>
      <c r="J45" s="99"/>
      <c r="K45" s="162">
        <f t="shared" si="0"/>
        <v>4666667</v>
      </c>
      <c r="L45" s="99">
        <v>4666667</v>
      </c>
      <c r="M45" s="163">
        <f t="shared" si="1"/>
        <v>0</v>
      </c>
    </row>
    <row r="46" spans="1:13" x14ac:dyDescent="0.25">
      <c r="A46" s="185"/>
      <c r="B46" s="204" t="s">
        <v>926</v>
      </c>
      <c r="C46" s="229" t="s">
        <v>877</v>
      </c>
      <c r="D46" s="229" t="s">
        <v>878</v>
      </c>
      <c r="E46" s="225" t="s">
        <v>1004</v>
      </c>
      <c r="F46" s="199"/>
      <c r="G46" s="69" t="s">
        <v>172</v>
      </c>
      <c r="H46" s="201"/>
      <c r="I46" s="99">
        <v>3009333</v>
      </c>
      <c r="J46" s="99"/>
      <c r="K46" s="162">
        <f t="shared" si="0"/>
        <v>3009333</v>
      </c>
      <c r="L46" s="215">
        <v>3009333</v>
      </c>
      <c r="M46" s="163">
        <f t="shared" si="1"/>
        <v>0</v>
      </c>
    </row>
    <row r="47" spans="1:13" x14ac:dyDescent="0.25">
      <c r="A47" s="185"/>
      <c r="B47" s="204" t="s">
        <v>546</v>
      </c>
      <c r="C47" s="229" t="s">
        <v>879</v>
      </c>
      <c r="D47" s="229" t="s">
        <v>880</v>
      </c>
      <c r="E47" s="225" t="s">
        <v>1005</v>
      </c>
      <c r="F47" s="199"/>
      <c r="G47" s="69" t="s">
        <v>964</v>
      </c>
      <c r="H47" s="201"/>
      <c r="I47" s="99">
        <v>3333333</v>
      </c>
      <c r="J47" s="99"/>
      <c r="K47" s="162">
        <f t="shared" si="0"/>
        <v>3333333</v>
      </c>
      <c r="L47" s="99">
        <v>3333333</v>
      </c>
      <c r="M47" s="163">
        <f t="shared" si="1"/>
        <v>0</v>
      </c>
    </row>
    <row r="48" spans="1:13" x14ac:dyDescent="0.25">
      <c r="A48" s="98"/>
      <c r="B48" s="204" t="s">
        <v>927</v>
      </c>
      <c r="C48" s="229" t="s">
        <v>523</v>
      </c>
      <c r="D48" s="229" t="s">
        <v>881</v>
      </c>
      <c r="E48" s="225" t="s">
        <v>1006</v>
      </c>
      <c r="F48" s="199"/>
      <c r="G48" s="69" t="s">
        <v>965</v>
      </c>
      <c r="H48" s="201"/>
      <c r="I48" s="99">
        <v>3450000</v>
      </c>
      <c r="J48" s="99"/>
      <c r="K48" s="162">
        <f t="shared" si="0"/>
        <v>3450000</v>
      </c>
      <c r="L48" s="99">
        <v>3450000</v>
      </c>
      <c r="M48" s="163">
        <f t="shared" si="1"/>
        <v>0</v>
      </c>
    </row>
    <row r="49" spans="1:13" x14ac:dyDescent="0.25">
      <c r="A49" s="98"/>
      <c r="B49" s="204" t="s">
        <v>928</v>
      </c>
      <c r="C49" s="229" t="s">
        <v>651</v>
      </c>
      <c r="D49" s="229" t="s">
        <v>646</v>
      </c>
      <c r="E49" s="225" t="s">
        <v>1007</v>
      </c>
      <c r="F49" s="199"/>
      <c r="G49" s="69" t="s">
        <v>35</v>
      </c>
      <c r="H49" s="201"/>
      <c r="I49" s="99">
        <v>9633333</v>
      </c>
      <c r="J49" s="99"/>
      <c r="K49" s="162">
        <f t="shared" si="0"/>
        <v>9633333</v>
      </c>
      <c r="L49" s="99">
        <v>9633333</v>
      </c>
      <c r="M49" s="163">
        <f t="shared" si="1"/>
        <v>0</v>
      </c>
    </row>
    <row r="50" spans="1:13" x14ac:dyDescent="0.25">
      <c r="A50" s="98"/>
      <c r="B50" s="204" t="s">
        <v>929</v>
      </c>
      <c r="C50" s="229" t="s">
        <v>727</v>
      </c>
      <c r="D50" s="229" t="s">
        <v>833</v>
      </c>
      <c r="E50" s="225" t="s">
        <v>1008</v>
      </c>
      <c r="F50" s="199"/>
      <c r="G50" s="69" t="s">
        <v>812</v>
      </c>
      <c r="H50" s="201"/>
      <c r="I50" s="99">
        <v>13333333</v>
      </c>
      <c r="J50" s="99"/>
      <c r="K50" s="162">
        <f t="shared" si="0"/>
        <v>13333333</v>
      </c>
      <c r="L50" s="99">
        <v>13333333</v>
      </c>
      <c r="M50" s="163">
        <f t="shared" si="1"/>
        <v>0</v>
      </c>
    </row>
    <row r="51" spans="1:13" x14ac:dyDescent="0.25">
      <c r="A51" s="98"/>
      <c r="B51" s="204" t="s">
        <v>930</v>
      </c>
      <c r="C51" s="229" t="s">
        <v>882</v>
      </c>
      <c r="D51" s="229" t="s">
        <v>883</v>
      </c>
      <c r="E51" s="225" t="s">
        <v>1009</v>
      </c>
      <c r="F51" s="199"/>
      <c r="G51" s="69" t="s">
        <v>966</v>
      </c>
      <c r="H51" s="201"/>
      <c r="I51" s="99">
        <v>14000000</v>
      </c>
      <c r="J51" s="99"/>
      <c r="K51" s="162">
        <f t="shared" si="0"/>
        <v>14000000</v>
      </c>
      <c r="L51" s="215">
        <v>10966667</v>
      </c>
      <c r="M51" s="163">
        <f t="shared" si="1"/>
        <v>3033333</v>
      </c>
    </row>
    <row r="52" spans="1:13" x14ac:dyDescent="0.25">
      <c r="A52" s="98"/>
      <c r="B52" s="204" t="s">
        <v>351</v>
      </c>
      <c r="C52" s="229" t="s">
        <v>509</v>
      </c>
      <c r="D52" s="229" t="s">
        <v>647</v>
      </c>
      <c r="E52" s="225" t="s">
        <v>1010</v>
      </c>
      <c r="F52" s="199"/>
      <c r="G52" s="69" t="s">
        <v>956</v>
      </c>
      <c r="H52" s="201"/>
      <c r="I52" s="99">
        <v>13066667</v>
      </c>
      <c r="J52" s="99"/>
      <c r="K52" s="162">
        <f t="shared" si="0"/>
        <v>13066667</v>
      </c>
      <c r="L52" s="99">
        <v>13066667</v>
      </c>
      <c r="M52" s="163">
        <f t="shared" si="1"/>
        <v>0</v>
      </c>
    </row>
    <row r="53" spans="1:13" x14ac:dyDescent="0.25">
      <c r="A53" s="98"/>
      <c r="B53" s="204" t="s">
        <v>931</v>
      </c>
      <c r="C53" s="229" t="s">
        <v>884</v>
      </c>
      <c r="D53" s="229" t="s">
        <v>771</v>
      </c>
      <c r="E53" s="225" t="s">
        <v>1011</v>
      </c>
      <c r="F53" s="199"/>
      <c r="G53" s="69" t="s">
        <v>298</v>
      </c>
      <c r="H53" s="201"/>
      <c r="I53" s="99">
        <v>3622500</v>
      </c>
      <c r="J53" s="99"/>
      <c r="K53" s="162">
        <f t="shared" si="0"/>
        <v>3622500</v>
      </c>
      <c r="L53" s="99">
        <v>0</v>
      </c>
      <c r="M53" s="163">
        <f t="shared" si="1"/>
        <v>3622500</v>
      </c>
    </row>
    <row r="54" spans="1:13" x14ac:dyDescent="0.25">
      <c r="A54" s="98"/>
      <c r="B54" s="204" t="s">
        <v>198</v>
      </c>
      <c r="C54" s="229" t="s">
        <v>885</v>
      </c>
      <c r="D54" s="229" t="s">
        <v>886</v>
      </c>
      <c r="E54" s="225" t="s">
        <v>1012</v>
      </c>
      <c r="F54" s="199"/>
      <c r="G54" s="69" t="s">
        <v>44</v>
      </c>
      <c r="H54" s="201"/>
      <c r="I54" s="99">
        <v>4295491</v>
      </c>
      <c r="J54" s="99"/>
      <c r="K54" s="162">
        <f t="shared" si="0"/>
        <v>4295491</v>
      </c>
      <c r="L54" s="99">
        <v>4295491</v>
      </c>
      <c r="M54" s="163">
        <f t="shared" si="1"/>
        <v>0</v>
      </c>
    </row>
    <row r="55" spans="1:13" x14ac:dyDescent="0.25">
      <c r="A55" s="98"/>
      <c r="B55" s="204" t="s">
        <v>932</v>
      </c>
      <c r="C55" s="229" t="s">
        <v>887</v>
      </c>
      <c r="D55" s="229" t="s">
        <v>648</v>
      </c>
      <c r="E55" s="225" t="s">
        <v>1013</v>
      </c>
      <c r="F55" s="199"/>
      <c r="G55" s="69" t="s">
        <v>173</v>
      </c>
      <c r="H55" s="201"/>
      <c r="I55" s="99">
        <v>2750000</v>
      </c>
      <c r="J55" s="99"/>
      <c r="K55" s="162">
        <f t="shared" si="0"/>
        <v>2750000</v>
      </c>
      <c r="L55" s="215">
        <v>2750000</v>
      </c>
      <c r="M55" s="163">
        <f t="shared" si="1"/>
        <v>0</v>
      </c>
    </row>
    <row r="56" spans="1:13" x14ac:dyDescent="0.25">
      <c r="A56" s="98"/>
      <c r="B56" s="204" t="s">
        <v>933</v>
      </c>
      <c r="C56" s="229" t="s">
        <v>774</v>
      </c>
      <c r="D56" s="229" t="s">
        <v>888</v>
      </c>
      <c r="E56" s="225" t="s">
        <v>1014</v>
      </c>
      <c r="F56" s="199"/>
      <c r="G56" s="69" t="s">
        <v>42</v>
      </c>
      <c r="H56" s="201"/>
      <c r="I56" s="99">
        <v>2487091</v>
      </c>
      <c r="J56" s="99"/>
      <c r="K56" s="162">
        <f t="shared" si="0"/>
        <v>2487091</v>
      </c>
      <c r="L56" s="99">
        <v>2487091</v>
      </c>
      <c r="M56" s="163">
        <f t="shared" si="1"/>
        <v>0</v>
      </c>
    </row>
    <row r="57" spans="1:13" x14ac:dyDescent="0.25">
      <c r="A57" s="98"/>
      <c r="B57" s="204" t="s">
        <v>309</v>
      </c>
      <c r="C57" s="229" t="s">
        <v>719</v>
      </c>
      <c r="D57" s="229" t="s">
        <v>495</v>
      </c>
      <c r="E57" s="225" t="s">
        <v>1015</v>
      </c>
      <c r="F57" s="199"/>
      <c r="G57" s="69" t="s">
        <v>300</v>
      </c>
      <c r="H57" s="201"/>
      <c r="I57" s="99">
        <v>2760000</v>
      </c>
      <c r="J57" s="99"/>
      <c r="K57" s="162">
        <f t="shared" si="0"/>
        <v>2760000</v>
      </c>
      <c r="L57" s="99">
        <v>2760000</v>
      </c>
      <c r="M57" s="163">
        <f t="shared" si="1"/>
        <v>0</v>
      </c>
    </row>
    <row r="58" spans="1:13" x14ac:dyDescent="0.25">
      <c r="A58" s="98"/>
      <c r="B58" s="204" t="s">
        <v>934</v>
      </c>
      <c r="C58" s="229" t="s">
        <v>776</v>
      </c>
      <c r="D58" s="229" t="s">
        <v>721</v>
      </c>
      <c r="E58" s="225" t="s">
        <v>1016</v>
      </c>
      <c r="F58" s="199"/>
      <c r="G58" s="69" t="s">
        <v>170</v>
      </c>
      <c r="H58" s="201"/>
      <c r="I58" s="99">
        <v>4180000</v>
      </c>
      <c r="J58" s="99"/>
      <c r="K58" s="162">
        <f t="shared" si="0"/>
        <v>4180000</v>
      </c>
      <c r="L58" s="99">
        <v>4180000</v>
      </c>
      <c r="M58" s="163">
        <f t="shared" si="1"/>
        <v>0</v>
      </c>
    </row>
    <row r="59" spans="1:13" x14ac:dyDescent="0.25">
      <c r="A59" s="98"/>
      <c r="B59" s="204" t="s">
        <v>267</v>
      </c>
      <c r="C59" s="229" t="s">
        <v>889</v>
      </c>
      <c r="D59" s="229" t="s">
        <v>890</v>
      </c>
      <c r="E59" s="225" t="s">
        <v>1011</v>
      </c>
      <c r="F59" s="199"/>
      <c r="G59" s="69" t="s">
        <v>43</v>
      </c>
      <c r="H59" s="201"/>
      <c r="I59" s="99">
        <v>2826240</v>
      </c>
      <c r="J59" s="99"/>
      <c r="K59" s="162">
        <f t="shared" si="0"/>
        <v>2826240</v>
      </c>
      <c r="L59" s="99">
        <v>2826240</v>
      </c>
      <c r="M59" s="163">
        <f t="shared" si="1"/>
        <v>0</v>
      </c>
    </row>
    <row r="60" spans="1:13" x14ac:dyDescent="0.25">
      <c r="A60" s="98"/>
      <c r="B60" s="204" t="s">
        <v>935</v>
      </c>
      <c r="C60" s="229" t="s">
        <v>782</v>
      </c>
      <c r="D60" s="229" t="s">
        <v>497</v>
      </c>
      <c r="E60" s="225" t="s">
        <v>1017</v>
      </c>
      <c r="F60" s="199"/>
      <c r="G60" s="69" t="s">
        <v>967</v>
      </c>
      <c r="H60" s="201"/>
      <c r="I60" s="99">
        <v>3666666</v>
      </c>
      <c r="J60" s="99"/>
      <c r="K60" s="162">
        <f t="shared" si="0"/>
        <v>3666666</v>
      </c>
      <c r="L60" s="99">
        <v>3666666</v>
      </c>
      <c r="M60" s="163">
        <f t="shared" si="1"/>
        <v>0</v>
      </c>
    </row>
    <row r="61" spans="1:13" x14ac:dyDescent="0.25">
      <c r="A61" s="98"/>
      <c r="B61" s="204" t="s">
        <v>936</v>
      </c>
      <c r="C61" s="229" t="s">
        <v>891</v>
      </c>
      <c r="D61" s="229" t="s">
        <v>650</v>
      </c>
      <c r="E61" s="225" t="s">
        <v>1018</v>
      </c>
      <c r="F61" s="199"/>
      <c r="G61" s="69" t="s">
        <v>174</v>
      </c>
      <c r="H61" s="201"/>
      <c r="I61" s="99">
        <v>3159800</v>
      </c>
      <c r="J61" s="99"/>
      <c r="K61" s="162">
        <f t="shared" si="0"/>
        <v>3159800</v>
      </c>
      <c r="L61" s="99">
        <v>3159800</v>
      </c>
      <c r="M61" s="163">
        <f t="shared" si="1"/>
        <v>0</v>
      </c>
    </row>
    <row r="62" spans="1:13" x14ac:dyDescent="0.25">
      <c r="A62" s="98"/>
      <c r="B62" s="204" t="s">
        <v>911</v>
      </c>
      <c r="C62" s="229" t="s">
        <v>602</v>
      </c>
      <c r="D62" s="229" t="s">
        <v>723</v>
      </c>
      <c r="E62" s="225" t="s">
        <v>977</v>
      </c>
      <c r="F62" s="199"/>
      <c r="G62" s="69" t="s">
        <v>949</v>
      </c>
      <c r="H62" s="201"/>
      <c r="I62" s="99">
        <v>6833000</v>
      </c>
      <c r="J62" s="99"/>
      <c r="K62" s="162">
        <f t="shared" si="0"/>
        <v>6833000</v>
      </c>
      <c r="L62" s="99">
        <v>6833000</v>
      </c>
      <c r="M62" s="163">
        <f t="shared" si="1"/>
        <v>0</v>
      </c>
    </row>
    <row r="63" spans="1:13" x14ac:dyDescent="0.25">
      <c r="A63" s="98"/>
      <c r="B63" s="204" t="s">
        <v>910</v>
      </c>
      <c r="C63" s="229" t="s">
        <v>777</v>
      </c>
      <c r="D63" s="229" t="s">
        <v>843</v>
      </c>
      <c r="E63" s="225" t="s">
        <v>978</v>
      </c>
      <c r="F63" s="199"/>
      <c r="G63" s="69" t="s">
        <v>948</v>
      </c>
      <c r="H63" s="201"/>
      <c r="I63" s="99">
        <v>1725457</v>
      </c>
      <c r="J63" s="99"/>
      <c r="K63" s="162">
        <f t="shared" si="0"/>
        <v>1725457</v>
      </c>
      <c r="L63" s="99">
        <v>1725457</v>
      </c>
      <c r="M63" s="163">
        <f t="shared" si="1"/>
        <v>0</v>
      </c>
    </row>
    <row r="64" spans="1:13" x14ac:dyDescent="0.25">
      <c r="A64" s="98"/>
      <c r="B64" s="204" t="s">
        <v>848</v>
      </c>
      <c r="C64" s="229" t="s">
        <v>516</v>
      </c>
      <c r="D64" s="229" t="s">
        <v>892</v>
      </c>
      <c r="E64" s="225" t="s">
        <v>1011</v>
      </c>
      <c r="F64" s="199"/>
      <c r="G64" s="69" t="s">
        <v>463</v>
      </c>
      <c r="H64" s="201"/>
      <c r="I64" s="99">
        <v>2400000</v>
      </c>
      <c r="J64" s="99"/>
      <c r="K64" s="162">
        <f t="shared" si="0"/>
        <v>2400000</v>
      </c>
      <c r="L64" s="99">
        <v>2400000</v>
      </c>
      <c r="M64" s="163">
        <f t="shared" si="1"/>
        <v>0</v>
      </c>
    </row>
    <row r="65" spans="1:13" x14ac:dyDescent="0.25">
      <c r="A65" s="98"/>
      <c r="B65" s="204" t="s">
        <v>761</v>
      </c>
      <c r="C65" s="229" t="s">
        <v>605</v>
      </c>
      <c r="D65" s="229" t="s">
        <v>844</v>
      </c>
      <c r="E65" s="225" t="s">
        <v>979</v>
      </c>
      <c r="F65" s="199"/>
      <c r="G65" s="69" t="s">
        <v>950</v>
      </c>
      <c r="H65" s="201"/>
      <c r="I65" s="99">
        <v>3019120</v>
      </c>
      <c r="J65" s="99"/>
      <c r="K65" s="162">
        <f t="shared" si="0"/>
        <v>3019120</v>
      </c>
      <c r="L65" s="215">
        <v>3019120</v>
      </c>
      <c r="M65" s="163">
        <f t="shared" si="1"/>
        <v>0</v>
      </c>
    </row>
    <row r="66" spans="1:13" x14ac:dyDescent="0.25">
      <c r="A66" s="98"/>
      <c r="B66" s="204" t="s">
        <v>937</v>
      </c>
      <c r="C66" s="229" t="s">
        <v>528</v>
      </c>
      <c r="D66" s="229" t="s">
        <v>652</v>
      </c>
      <c r="E66" s="225" t="s">
        <v>1019</v>
      </c>
      <c r="F66" s="199"/>
      <c r="G66" s="69" t="s">
        <v>968</v>
      </c>
      <c r="H66" s="201"/>
      <c r="I66" s="99">
        <v>7000000</v>
      </c>
      <c r="J66" s="99"/>
      <c r="K66" s="162">
        <f t="shared" si="0"/>
        <v>7000000</v>
      </c>
      <c r="L66" s="99">
        <v>7000000</v>
      </c>
      <c r="M66" s="163">
        <f t="shared" si="1"/>
        <v>0</v>
      </c>
    </row>
    <row r="67" spans="1:13" x14ac:dyDescent="0.25">
      <c r="A67" s="98"/>
      <c r="B67" s="204" t="s">
        <v>938</v>
      </c>
      <c r="C67" s="229" t="s">
        <v>418</v>
      </c>
      <c r="D67" s="229" t="s">
        <v>725</v>
      </c>
      <c r="E67" s="225" t="s">
        <v>1020</v>
      </c>
      <c r="F67" s="199"/>
      <c r="G67" s="69" t="s">
        <v>969</v>
      </c>
      <c r="H67" s="201"/>
      <c r="I67" s="99">
        <v>5500000</v>
      </c>
      <c r="J67" s="99"/>
      <c r="K67" s="162">
        <f t="shared" si="0"/>
        <v>5500000</v>
      </c>
      <c r="L67" s="215">
        <v>5500000</v>
      </c>
      <c r="M67" s="163">
        <f t="shared" si="1"/>
        <v>0</v>
      </c>
    </row>
    <row r="68" spans="1:13" x14ac:dyDescent="0.25">
      <c r="A68" s="98"/>
      <c r="B68" s="204" t="s">
        <v>939</v>
      </c>
      <c r="C68" s="229" t="s">
        <v>893</v>
      </c>
      <c r="D68" s="229" t="s">
        <v>894</v>
      </c>
      <c r="E68" s="225" t="s">
        <v>1021</v>
      </c>
      <c r="F68" s="199"/>
      <c r="G68" s="69" t="s">
        <v>970</v>
      </c>
      <c r="H68" s="201"/>
      <c r="I68" s="99">
        <v>7000000</v>
      </c>
      <c r="J68" s="99"/>
      <c r="K68" s="162">
        <f t="shared" si="0"/>
        <v>7000000</v>
      </c>
      <c r="L68" s="99">
        <v>7000000</v>
      </c>
      <c r="M68" s="163">
        <f t="shared" si="1"/>
        <v>0</v>
      </c>
    </row>
    <row r="69" spans="1:13" x14ac:dyDescent="0.25">
      <c r="A69" s="98"/>
      <c r="B69" s="204" t="s">
        <v>940</v>
      </c>
      <c r="C69" s="229" t="s">
        <v>514</v>
      </c>
      <c r="D69" s="229" t="s">
        <v>895</v>
      </c>
      <c r="E69" s="225" t="s">
        <v>1022</v>
      </c>
      <c r="F69" s="199"/>
      <c r="G69" s="69" t="s">
        <v>90</v>
      </c>
      <c r="H69" s="201"/>
      <c r="I69" s="99">
        <v>12800000</v>
      </c>
      <c r="J69" s="99"/>
      <c r="K69" s="162">
        <f t="shared" si="0"/>
        <v>12800000</v>
      </c>
      <c r="L69" s="99">
        <v>12800000</v>
      </c>
      <c r="M69" s="163">
        <f t="shared" si="1"/>
        <v>0</v>
      </c>
    </row>
    <row r="70" spans="1:13" x14ac:dyDescent="0.25">
      <c r="A70" s="98"/>
      <c r="B70" s="205" t="s">
        <v>677</v>
      </c>
      <c r="C70" s="230" t="s">
        <v>785</v>
      </c>
      <c r="D70" s="230" t="s">
        <v>896</v>
      </c>
      <c r="E70" s="226" t="s">
        <v>1023</v>
      </c>
      <c r="F70" s="206"/>
      <c r="G70" s="221" t="s">
        <v>460</v>
      </c>
      <c r="H70" s="208"/>
      <c r="I70" s="217">
        <v>7100000</v>
      </c>
      <c r="J70" s="217"/>
      <c r="K70" s="219">
        <f t="shared" si="0"/>
        <v>7100000</v>
      </c>
      <c r="L70" s="217">
        <v>7100000</v>
      </c>
      <c r="M70" s="212">
        <f t="shared" si="1"/>
        <v>0</v>
      </c>
    </row>
    <row r="71" spans="1:13" x14ac:dyDescent="0.25">
      <c r="A71" s="6"/>
      <c r="B71" s="231"/>
      <c r="C71" s="223"/>
      <c r="D71" s="223"/>
      <c r="E71" s="223"/>
      <c r="F71" s="4"/>
      <c r="G71" s="222" t="s">
        <v>13</v>
      </c>
      <c r="H71" s="192"/>
      <c r="I71" s="210">
        <f>SUM(I7:I70)</f>
        <v>685326567</v>
      </c>
      <c r="J71" s="210">
        <f>SUM(J8:J70)</f>
        <v>0</v>
      </c>
      <c r="K71" s="213">
        <f>SUM(K7:K70)</f>
        <v>685326567</v>
      </c>
      <c r="L71" s="210">
        <f>SUM(L7:L70)</f>
        <v>486089322</v>
      </c>
      <c r="M71" s="195">
        <f>SUM(M7:M70)</f>
        <v>199237245</v>
      </c>
    </row>
    <row r="72" spans="1:13" ht="12.75" customHeight="1" x14ac:dyDescent="0.25">
      <c r="A72" s="6"/>
      <c r="B72" s="66"/>
      <c r="C72" s="7"/>
      <c r="D72" s="7"/>
      <c r="E72" s="7"/>
      <c r="F72" s="11"/>
      <c r="G72" s="7"/>
      <c r="H72" s="7"/>
      <c r="I72" s="11"/>
      <c r="J72" s="11"/>
      <c r="K72" s="11"/>
      <c r="L72" s="11"/>
      <c r="M72" s="118"/>
    </row>
    <row r="75" spans="1:13" x14ac:dyDescent="0.25">
      <c r="I75" s="44"/>
      <c r="J75" s="44"/>
      <c r="K75" s="44"/>
    </row>
  </sheetData>
  <autoFilter ref="A6:M71" xr:uid="{00000000-0001-0000-0000-000000000000}">
    <filterColumn colId="4" showButton="0"/>
    <filterColumn colId="6" showButton="0"/>
  </autoFilter>
  <mergeCells count="8">
    <mergeCell ref="A3:L3"/>
    <mergeCell ref="G71:H71"/>
    <mergeCell ref="A5:A6"/>
    <mergeCell ref="E5:H5"/>
    <mergeCell ref="I5:I6"/>
    <mergeCell ref="L5:L6"/>
    <mergeCell ref="E6:F6"/>
    <mergeCell ref="G6:H6"/>
  </mergeCells>
  <printOptions horizontalCentered="1" verticalCentered="1"/>
  <pageMargins left="0.19685039370078741" right="0.19685039370078741" top="0.39370078740157483" bottom="0.39370078740157483" header="0" footer="0"/>
  <pageSetup scale="80" orientation="landscape" horizontalDpi="4294967293" r:id="rId1"/>
  <headerFooter>
    <oddHeader>&amp;R&amp;D</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163"/>
  <sheetViews>
    <sheetView topLeftCell="B1" workbookViewId="0">
      <selection activeCell="M3" sqref="M3"/>
    </sheetView>
  </sheetViews>
  <sheetFormatPr baseColWidth="10" defaultRowHeight="15" x14ac:dyDescent="0.25"/>
  <cols>
    <col min="1" max="1" width="15.140625" style="3" customWidth="1"/>
    <col min="2" max="2" width="11.5703125" style="3" customWidth="1"/>
    <col min="3" max="3" width="12.28515625" style="3" customWidth="1"/>
    <col min="4" max="4" width="12.85546875" style="3" customWidth="1"/>
    <col min="5" max="5" width="15.7109375" style="3" customWidth="1"/>
    <col min="6" max="6" width="14.7109375" style="3" customWidth="1"/>
    <col min="7" max="13" width="15.7109375" style="3" customWidth="1"/>
    <col min="14" max="14" width="15.28515625" style="3" bestFit="1" customWidth="1"/>
    <col min="15" max="16384" width="11.42578125" style="3"/>
  </cols>
  <sheetData>
    <row r="1" spans="1:14" ht="12.75" customHeight="1" x14ac:dyDescent="0.25">
      <c r="A1" s="1" t="s">
        <v>24</v>
      </c>
      <c r="B1" s="1"/>
      <c r="C1" s="1"/>
      <c r="D1" s="1"/>
      <c r="E1" s="2"/>
      <c r="F1" s="1"/>
      <c r="G1" s="2"/>
      <c r="H1" s="2"/>
      <c r="I1" s="2"/>
      <c r="J1" s="2"/>
      <c r="K1" s="2"/>
      <c r="L1" s="2"/>
      <c r="M1" s="2"/>
    </row>
    <row r="2" spans="1:14" ht="12.75" customHeight="1" x14ac:dyDescent="0.25">
      <c r="A2" s="2"/>
      <c r="B2" s="2"/>
      <c r="C2" s="2"/>
      <c r="D2" s="2"/>
      <c r="E2" s="2"/>
      <c r="F2" s="2"/>
      <c r="G2" s="2"/>
      <c r="H2" s="2"/>
      <c r="I2" s="2"/>
      <c r="J2" s="2"/>
      <c r="K2" s="2"/>
      <c r="L2" s="2"/>
      <c r="M2" s="45"/>
    </row>
    <row r="3" spans="1:14" ht="15" customHeight="1" x14ac:dyDescent="0.25">
      <c r="A3" s="169" t="s">
        <v>80</v>
      </c>
      <c r="B3" s="169"/>
      <c r="C3" s="169"/>
      <c r="D3" s="169"/>
      <c r="E3" s="169"/>
      <c r="F3" s="169"/>
      <c r="G3" s="169"/>
      <c r="H3" s="169"/>
      <c r="I3" s="169"/>
      <c r="J3" s="169"/>
      <c r="K3" s="169"/>
      <c r="L3" s="169"/>
      <c r="M3" s="103" t="s">
        <v>2055</v>
      </c>
    </row>
    <row r="4" spans="1:14" ht="12.75" customHeight="1" x14ac:dyDescent="0.25">
      <c r="A4" s="4"/>
      <c r="B4" s="4"/>
      <c r="C4" s="4"/>
      <c r="D4" s="4"/>
      <c r="E4" s="4"/>
      <c r="F4" s="4"/>
      <c r="G4" s="4"/>
      <c r="H4" s="4"/>
      <c r="I4" s="4"/>
      <c r="J4" s="4"/>
      <c r="K4" s="4"/>
      <c r="L4" s="4"/>
      <c r="M4" s="5"/>
    </row>
    <row r="5" spans="1:14" ht="24" x14ac:dyDescent="0.25">
      <c r="A5" s="172" t="s">
        <v>4</v>
      </c>
      <c r="B5" s="88" t="s">
        <v>10</v>
      </c>
      <c r="C5" s="84" t="s">
        <v>14</v>
      </c>
      <c r="D5" s="88" t="s">
        <v>14</v>
      </c>
      <c r="E5" s="174" t="s">
        <v>12</v>
      </c>
      <c r="F5" s="175"/>
      <c r="G5" s="175"/>
      <c r="H5" s="176"/>
      <c r="I5" s="172" t="s">
        <v>6</v>
      </c>
      <c r="J5" s="84" t="s">
        <v>157</v>
      </c>
      <c r="K5" s="85" t="s">
        <v>158</v>
      </c>
      <c r="L5" s="172" t="s">
        <v>5</v>
      </c>
      <c r="M5" s="84" t="s">
        <v>0</v>
      </c>
    </row>
    <row r="6" spans="1:14" x14ac:dyDescent="0.25">
      <c r="A6" s="173"/>
      <c r="B6" s="158" t="s">
        <v>11</v>
      </c>
      <c r="C6" s="158" t="s">
        <v>9</v>
      </c>
      <c r="D6" s="86" t="s">
        <v>8</v>
      </c>
      <c r="E6" s="187" t="s">
        <v>2</v>
      </c>
      <c r="F6" s="188"/>
      <c r="G6" s="187" t="s">
        <v>7</v>
      </c>
      <c r="H6" s="188"/>
      <c r="I6" s="189"/>
      <c r="J6" s="158"/>
      <c r="K6" s="158"/>
      <c r="L6" s="173"/>
      <c r="M6" s="158" t="s">
        <v>1</v>
      </c>
    </row>
    <row r="7" spans="1:14" x14ac:dyDescent="0.25">
      <c r="A7" s="202"/>
      <c r="B7" s="227" t="s">
        <v>1172</v>
      </c>
      <c r="C7" s="161" t="s">
        <v>755</v>
      </c>
      <c r="D7" s="244" t="s">
        <v>817</v>
      </c>
      <c r="E7" s="232" t="s">
        <v>1282</v>
      </c>
      <c r="F7" s="241"/>
      <c r="G7" s="232" t="s">
        <v>1226</v>
      </c>
      <c r="H7" s="236"/>
      <c r="I7" s="236">
        <v>7733334</v>
      </c>
      <c r="J7" s="239"/>
      <c r="K7" s="236">
        <v>7733334</v>
      </c>
      <c r="L7" s="234">
        <v>7733334</v>
      </c>
      <c r="M7" s="233">
        <f>+K7-L7</f>
        <v>0</v>
      </c>
      <c r="N7" s="248">
        <f>L7-VLOOKUP(B7,'[1]7795'!$A$2:$K$152,9,FALSE)</f>
        <v>0</v>
      </c>
    </row>
    <row r="8" spans="1:14" x14ac:dyDescent="0.25">
      <c r="A8" s="94"/>
      <c r="B8" s="229" t="s">
        <v>582</v>
      </c>
      <c r="C8" s="246" t="s">
        <v>389</v>
      </c>
      <c r="D8" s="244" t="s">
        <v>676</v>
      </c>
      <c r="E8" s="197" t="s">
        <v>1283</v>
      </c>
      <c r="F8" s="242"/>
      <c r="G8" s="197" t="s">
        <v>558</v>
      </c>
      <c r="H8" s="60"/>
      <c r="I8" s="237">
        <v>12600000</v>
      </c>
      <c r="J8" s="237"/>
      <c r="K8" s="237">
        <v>12600000</v>
      </c>
      <c r="L8" s="234">
        <v>12600000</v>
      </c>
      <c r="M8" s="234">
        <f t="shared" ref="M8:M71" si="0">+K8-L8</f>
        <v>0</v>
      </c>
      <c r="N8" s="248">
        <f>L8-VLOOKUP(B8,'[1]7795'!$A$2:$K$152,9,FALSE)</f>
        <v>0</v>
      </c>
    </row>
    <row r="9" spans="1:14" x14ac:dyDescent="0.25">
      <c r="A9" s="94"/>
      <c r="B9" s="229" t="s">
        <v>823</v>
      </c>
      <c r="C9" s="246" t="s">
        <v>679</v>
      </c>
      <c r="D9" s="244" t="s">
        <v>359</v>
      </c>
      <c r="E9" s="197" t="s">
        <v>1284</v>
      </c>
      <c r="F9" s="242"/>
      <c r="G9" s="197" t="s">
        <v>578</v>
      </c>
      <c r="H9" s="60"/>
      <c r="I9" s="237">
        <v>1000000</v>
      </c>
      <c r="J9" s="237"/>
      <c r="K9" s="237">
        <v>1000000</v>
      </c>
      <c r="L9" s="234">
        <v>1000000</v>
      </c>
      <c r="M9" s="234">
        <f t="shared" si="0"/>
        <v>0</v>
      </c>
      <c r="N9" s="248">
        <f>L9-VLOOKUP(B9,'[1]7795'!$A$2:$K$152,9,FALSE)</f>
        <v>0</v>
      </c>
    </row>
    <row r="10" spans="1:14" x14ac:dyDescent="0.25">
      <c r="A10" s="94"/>
      <c r="B10" s="229" t="s">
        <v>178</v>
      </c>
      <c r="C10" s="246" t="s">
        <v>820</v>
      </c>
      <c r="D10" s="244" t="s">
        <v>1032</v>
      </c>
      <c r="E10" s="197" t="s">
        <v>1285</v>
      </c>
      <c r="F10" s="242"/>
      <c r="G10" s="197" t="s">
        <v>239</v>
      </c>
      <c r="H10" s="60"/>
      <c r="I10" s="237">
        <v>2816667</v>
      </c>
      <c r="J10" s="237"/>
      <c r="K10" s="237">
        <v>2816667</v>
      </c>
      <c r="L10" s="234">
        <v>2816667</v>
      </c>
      <c r="M10" s="234">
        <f t="shared" si="0"/>
        <v>0</v>
      </c>
      <c r="N10" s="248">
        <f>L10-VLOOKUP(B10,'[1]7795'!$A$2:$K$152,9,FALSE)</f>
        <v>0</v>
      </c>
    </row>
    <row r="11" spans="1:14" x14ac:dyDescent="0.25">
      <c r="A11" s="94"/>
      <c r="B11" s="229" t="s">
        <v>304</v>
      </c>
      <c r="C11" s="246" t="s">
        <v>759</v>
      </c>
      <c r="D11" s="244" t="s">
        <v>546</v>
      </c>
      <c r="E11" s="197" t="s">
        <v>1286</v>
      </c>
      <c r="F11" s="242"/>
      <c r="G11" s="197" t="s">
        <v>234</v>
      </c>
      <c r="H11" s="60"/>
      <c r="I11" s="237">
        <v>3166667</v>
      </c>
      <c r="J11" s="237"/>
      <c r="K11" s="237">
        <v>3166667</v>
      </c>
      <c r="L11" s="234">
        <v>3166667</v>
      </c>
      <c r="M11" s="234">
        <f t="shared" si="0"/>
        <v>0</v>
      </c>
      <c r="N11" s="248">
        <f>L11-VLOOKUP(B11,'[1]7795'!$A$2:$K$152,9,FALSE)</f>
        <v>0</v>
      </c>
    </row>
    <row r="12" spans="1:14" x14ac:dyDescent="0.25">
      <c r="A12" s="94"/>
      <c r="B12" s="229" t="s">
        <v>486</v>
      </c>
      <c r="C12" s="246" t="s">
        <v>253</v>
      </c>
      <c r="D12" s="244" t="s">
        <v>1033</v>
      </c>
      <c r="E12" s="197" t="s">
        <v>1287</v>
      </c>
      <c r="F12" s="242"/>
      <c r="G12" s="197" t="s">
        <v>235</v>
      </c>
      <c r="H12" s="60"/>
      <c r="I12" s="237">
        <v>2333333</v>
      </c>
      <c r="J12" s="237"/>
      <c r="K12" s="237">
        <v>2333333</v>
      </c>
      <c r="L12" s="237">
        <v>0</v>
      </c>
      <c r="M12" s="234">
        <f t="shared" si="0"/>
        <v>2333333</v>
      </c>
      <c r="N12" s="248">
        <v>0</v>
      </c>
    </row>
    <row r="13" spans="1:14" x14ac:dyDescent="0.25">
      <c r="A13" s="94"/>
      <c r="B13" s="229" t="s">
        <v>248</v>
      </c>
      <c r="C13" s="246" t="s">
        <v>920</v>
      </c>
      <c r="D13" s="244" t="s">
        <v>1034</v>
      </c>
      <c r="E13" s="197" t="s">
        <v>1288</v>
      </c>
      <c r="F13" s="242"/>
      <c r="G13" s="197" t="s">
        <v>233</v>
      </c>
      <c r="H13" s="60"/>
      <c r="I13" s="237">
        <v>2257000</v>
      </c>
      <c r="J13" s="237"/>
      <c r="K13" s="237">
        <v>2257000</v>
      </c>
      <c r="L13" s="234">
        <v>2257000</v>
      </c>
      <c r="M13" s="234">
        <f t="shared" si="0"/>
        <v>0</v>
      </c>
      <c r="N13" s="248">
        <f>L13-VLOOKUP(B13,'[1]7795'!$A$2:$K$152,9,FALSE)</f>
        <v>0</v>
      </c>
    </row>
    <row r="14" spans="1:14" x14ac:dyDescent="0.25">
      <c r="A14" s="94"/>
      <c r="B14" s="229" t="s">
        <v>1173</v>
      </c>
      <c r="C14" s="246" t="s">
        <v>447</v>
      </c>
      <c r="D14" s="244" t="s">
        <v>448</v>
      </c>
      <c r="E14" s="197" t="s">
        <v>1289</v>
      </c>
      <c r="F14" s="242"/>
      <c r="G14" s="197" t="s">
        <v>1227</v>
      </c>
      <c r="H14" s="60"/>
      <c r="I14" s="237">
        <v>3166667</v>
      </c>
      <c r="J14" s="237"/>
      <c r="K14" s="237">
        <v>3166667</v>
      </c>
      <c r="L14" s="234">
        <v>3166667</v>
      </c>
      <c r="M14" s="234">
        <f t="shared" si="0"/>
        <v>0</v>
      </c>
      <c r="N14" s="248">
        <f>L14-VLOOKUP(B14,'[1]7795'!$A$2:$K$152,9,FALSE)</f>
        <v>0</v>
      </c>
    </row>
    <row r="15" spans="1:14" x14ac:dyDescent="0.25">
      <c r="A15" s="94"/>
      <c r="B15" s="229" t="s">
        <v>1174</v>
      </c>
      <c r="C15" s="246" t="s">
        <v>1035</v>
      </c>
      <c r="D15" s="244" t="s">
        <v>845</v>
      </c>
      <c r="E15" s="197" t="s">
        <v>580</v>
      </c>
      <c r="F15" s="242"/>
      <c r="G15" s="197" t="s">
        <v>567</v>
      </c>
      <c r="H15" s="60"/>
      <c r="I15" s="237">
        <v>5000000</v>
      </c>
      <c r="J15" s="237"/>
      <c r="K15" s="237">
        <v>5000000</v>
      </c>
      <c r="L15" s="234">
        <v>5000000</v>
      </c>
      <c r="M15" s="234">
        <f t="shared" si="0"/>
        <v>0</v>
      </c>
      <c r="N15" s="248">
        <f>L15-VLOOKUP(B15,'[1]7795'!$A$2:$K$152,9,FALSE)</f>
        <v>0</v>
      </c>
    </row>
    <row r="16" spans="1:14" x14ac:dyDescent="0.25">
      <c r="A16" s="94"/>
      <c r="B16" s="229" t="s">
        <v>661</v>
      </c>
      <c r="C16" s="246" t="s">
        <v>397</v>
      </c>
      <c r="D16" s="244" t="s">
        <v>1036</v>
      </c>
      <c r="E16" s="197" t="s">
        <v>1290</v>
      </c>
      <c r="F16" s="242"/>
      <c r="G16" s="197" t="s">
        <v>556</v>
      </c>
      <c r="H16" s="60"/>
      <c r="I16" s="237">
        <v>3850000</v>
      </c>
      <c r="J16" s="237"/>
      <c r="K16" s="237">
        <v>3850000</v>
      </c>
      <c r="L16" s="234">
        <v>3850000</v>
      </c>
      <c r="M16" s="234">
        <f t="shared" si="0"/>
        <v>0</v>
      </c>
      <c r="N16" s="248">
        <f>L16-VLOOKUP(B16,'[1]7795'!$A$2:$K$152,9,FALSE)</f>
        <v>0</v>
      </c>
    </row>
    <row r="17" spans="1:14" x14ac:dyDescent="0.25">
      <c r="A17" s="94"/>
      <c r="B17" s="229" t="s">
        <v>1175</v>
      </c>
      <c r="C17" s="246" t="s">
        <v>824</v>
      </c>
      <c r="D17" s="244" t="s">
        <v>1037</v>
      </c>
      <c r="E17" s="197" t="s">
        <v>580</v>
      </c>
      <c r="F17" s="242"/>
      <c r="G17" s="197" t="s">
        <v>570</v>
      </c>
      <c r="H17" s="60"/>
      <c r="I17" s="237">
        <v>1166667</v>
      </c>
      <c r="J17" s="237"/>
      <c r="K17" s="237">
        <v>1166667</v>
      </c>
      <c r="L17" s="234">
        <v>1166667</v>
      </c>
      <c r="M17" s="234">
        <f t="shared" si="0"/>
        <v>0</v>
      </c>
      <c r="N17" s="248">
        <f>L17-VLOOKUP(B17,'[1]7795'!$A$2:$K$152,9,FALSE)</f>
        <v>0</v>
      </c>
    </row>
    <row r="18" spans="1:14" x14ac:dyDescent="0.25">
      <c r="A18" s="94"/>
      <c r="B18" s="229" t="s">
        <v>1170</v>
      </c>
      <c r="C18" s="246" t="s">
        <v>586</v>
      </c>
      <c r="D18" s="244" t="s">
        <v>453</v>
      </c>
      <c r="E18" s="197" t="s">
        <v>1280</v>
      </c>
      <c r="F18" s="242"/>
      <c r="G18" s="197" t="s">
        <v>1224</v>
      </c>
      <c r="H18" s="60"/>
      <c r="I18" s="237">
        <v>13936037</v>
      </c>
      <c r="J18" s="237"/>
      <c r="K18" s="237">
        <v>13936037</v>
      </c>
      <c r="L18" s="234">
        <v>13936037</v>
      </c>
      <c r="M18" s="234">
        <f t="shared" si="0"/>
        <v>0</v>
      </c>
      <c r="N18" s="248">
        <f>L18-VLOOKUP(B18,'[1]7795'!$A$2:$K$152,9,FALSE)</f>
        <v>0</v>
      </c>
    </row>
    <row r="19" spans="1:14" x14ac:dyDescent="0.25">
      <c r="A19" s="94"/>
      <c r="B19" s="229" t="s">
        <v>765</v>
      </c>
      <c r="C19" s="246" t="s">
        <v>1038</v>
      </c>
      <c r="D19" s="244" t="s">
        <v>1039</v>
      </c>
      <c r="E19" s="197" t="s">
        <v>580</v>
      </c>
      <c r="F19" s="242"/>
      <c r="G19" s="197" t="s">
        <v>557</v>
      </c>
      <c r="H19" s="60"/>
      <c r="I19" s="237">
        <v>3333333</v>
      </c>
      <c r="J19" s="237"/>
      <c r="K19" s="237">
        <v>3333333</v>
      </c>
      <c r="L19" s="234">
        <v>3333333</v>
      </c>
      <c r="M19" s="234">
        <f t="shared" si="0"/>
        <v>0</v>
      </c>
      <c r="N19" s="248">
        <f>L19-VLOOKUP(B19,'[1]7795'!$A$2:$K$152,9,FALSE)</f>
        <v>0</v>
      </c>
    </row>
    <row r="20" spans="1:14" x14ac:dyDescent="0.25">
      <c r="A20" s="94"/>
      <c r="B20" s="229" t="s">
        <v>845</v>
      </c>
      <c r="C20" s="246" t="s">
        <v>258</v>
      </c>
      <c r="D20" s="244" t="s">
        <v>116</v>
      </c>
      <c r="E20" s="197" t="s">
        <v>580</v>
      </c>
      <c r="F20" s="242"/>
      <c r="G20" s="197" t="s">
        <v>555</v>
      </c>
      <c r="H20" s="60"/>
      <c r="I20" s="237">
        <v>2666667</v>
      </c>
      <c r="J20" s="237"/>
      <c r="K20" s="237">
        <v>2666667</v>
      </c>
      <c r="L20" s="234">
        <v>2666667</v>
      </c>
      <c r="M20" s="234">
        <f t="shared" si="0"/>
        <v>0</v>
      </c>
      <c r="N20" s="248">
        <f>L20-VLOOKUP(B20,'[1]7795'!$A$2:$K$152,9,FALSE)</f>
        <v>0</v>
      </c>
    </row>
    <row r="21" spans="1:14" x14ac:dyDescent="0.25">
      <c r="A21" s="94"/>
      <c r="B21" s="229" t="s">
        <v>766</v>
      </c>
      <c r="C21" s="246" t="s">
        <v>1040</v>
      </c>
      <c r="D21" s="244" t="s">
        <v>111</v>
      </c>
      <c r="E21" s="197" t="s">
        <v>580</v>
      </c>
      <c r="F21" s="242"/>
      <c r="G21" s="196" t="s">
        <v>554</v>
      </c>
      <c r="H21" s="60"/>
      <c r="I21" s="237">
        <v>2666667</v>
      </c>
      <c r="J21" s="237"/>
      <c r="K21" s="237">
        <v>2666667</v>
      </c>
      <c r="L21" s="234">
        <v>2666667</v>
      </c>
      <c r="M21" s="234">
        <f t="shared" si="0"/>
        <v>0</v>
      </c>
      <c r="N21" s="248">
        <f>L21-VLOOKUP(B21,'[1]7795'!$A$2:$K$152,9,FALSE)</f>
        <v>0</v>
      </c>
    </row>
    <row r="22" spans="1:14" x14ac:dyDescent="0.25">
      <c r="A22" s="94"/>
      <c r="B22" s="229" t="s">
        <v>1176</v>
      </c>
      <c r="C22" s="246" t="s">
        <v>1041</v>
      </c>
      <c r="D22" s="244" t="s">
        <v>1042</v>
      </c>
      <c r="E22" s="197" t="s">
        <v>580</v>
      </c>
      <c r="F22" s="242"/>
      <c r="G22" s="196" t="s">
        <v>553</v>
      </c>
      <c r="H22" s="60"/>
      <c r="I22" s="237">
        <v>3500000</v>
      </c>
      <c r="J22" s="237"/>
      <c r="K22" s="237">
        <v>3500000</v>
      </c>
      <c r="L22" s="234">
        <v>3500000</v>
      </c>
      <c r="M22" s="234">
        <f t="shared" si="0"/>
        <v>0</v>
      </c>
      <c r="N22" s="248">
        <f>L22-VLOOKUP(B22,'[1]7795'!$A$2:$K$152,9,FALSE)</f>
        <v>0</v>
      </c>
    </row>
    <row r="23" spans="1:14" x14ac:dyDescent="0.25">
      <c r="A23" s="94"/>
      <c r="B23" s="229" t="s">
        <v>1177</v>
      </c>
      <c r="C23" s="246" t="s">
        <v>549</v>
      </c>
      <c r="D23" s="244" t="s">
        <v>311</v>
      </c>
      <c r="E23" s="197" t="s">
        <v>1291</v>
      </c>
      <c r="F23" s="242"/>
      <c r="G23" s="196" t="s">
        <v>1228</v>
      </c>
      <c r="H23" s="60"/>
      <c r="I23" s="237">
        <v>6500000</v>
      </c>
      <c r="J23" s="237"/>
      <c r="K23" s="237">
        <v>6500000</v>
      </c>
      <c r="L23" s="234">
        <v>6500000</v>
      </c>
      <c r="M23" s="234">
        <f t="shared" si="0"/>
        <v>0</v>
      </c>
      <c r="N23" s="248">
        <f>L23-VLOOKUP(B23,'[1]7795'!$A$2:$K$152,10,FALSE)</f>
        <v>0</v>
      </c>
    </row>
    <row r="24" spans="1:14" x14ac:dyDescent="0.25">
      <c r="A24" s="94"/>
      <c r="B24" s="229" t="s">
        <v>124</v>
      </c>
      <c r="C24" s="246" t="s">
        <v>1043</v>
      </c>
      <c r="D24" s="244" t="s">
        <v>1044</v>
      </c>
      <c r="E24" s="197" t="s">
        <v>1292</v>
      </c>
      <c r="F24" s="242"/>
      <c r="G24" s="196" t="s">
        <v>1229</v>
      </c>
      <c r="H24" s="60"/>
      <c r="I24" s="237">
        <v>6750000</v>
      </c>
      <c r="J24" s="237"/>
      <c r="K24" s="237">
        <v>6750000</v>
      </c>
      <c r="L24" s="234">
        <v>6750000</v>
      </c>
      <c r="M24" s="234">
        <f t="shared" si="0"/>
        <v>0</v>
      </c>
      <c r="N24" s="248">
        <v>0</v>
      </c>
    </row>
    <row r="25" spans="1:14" x14ac:dyDescent="0.25">
      <c r="A25" s="94"/>
      <c r="B25" s="229" t="s">
        <v>1178</v>
      </c>
      <c r="C25" s="246" t="s">
        <v>1045</v>
      </c>
      <c r="D25" s="244" t="s">
        <v>1046</v>
      </c>
      <c r="E25" s="197" t="s">
        <v>1293</v>
      </c>
      <c r="F25" s="242"/>
      <c r="G25" s="196" t="s">
        <v>1230</v>
      </c>
      <c r="H25" s="60"/>
      <c r="I25" s="237">
        <v>5026667</v>
      </c>
      <c r="J25" s="237"/>
      <c r="K25" s="237">
        <v>5026667</v>
      </c>
      <c r="L25" s="234">
        <v>5026667</v>
      </c>
      <c r="M25" s="234">
        <f t="shared" si="0"/>
        <v>0</v>
      </c>
      <c r="N25" s="248">
        <f>L25-VLOOKUP(B25,'[1]7795'!$A$2:$K$152,9,FALSE)</f>
        <v>0</v>
      </c>
    </row>
    <row r="26" spans="1:14" x14ac:dyDescent="0.25">
      <c r="A26" s="94"/>
      <c r="B26" s="229" t="s">
        <v>148</v>
      </c>
      <c r="C26" s="246" t="s">
        <v>1138</v>
      </c>
      <c r="D26" s="244" t="s">
        <v>1139</v>
      </c>
      <c r="E26" s="197" t="s">
        <v>1384</v>
      </c>
      <c r="F26" s="242"/>
      <c r="G26" s="196" t="s">
        <v>243</v>
      </c>
      <c r="H26" s="60"/>
      <c r="I26" s="237">
        <v>3500000</v>
      </c>
      <c r="J26" s="237"/>
      <c r="K26" s="237">
        <v>3500000</v>
      </c>
      <c r="L26" s="234">
        <v>3500000</v>
      </c>
      <c r="M26" s="234">
        <f t="shared" si="0"/>
        <v>0</v>
      </c>
      <c r="N26" s="248">
        <f>L26-VLOOKUP(B26,'[1]7795'!$A$2:$K$152,9,FALSE)</f>
        <v>0</v>
      </c>
    </row>
    <row r="27" spans="1:14" x14ac:dyDescent="0.25">
      <c r="A27" s="94"/>
      <c r="B27" s="229" t="s">
        <v>1171</v>
      </c>
      <c r="C27" s="246" t="s">
        <v>119</v>
      </c>
      <c r="D27" s="244" t="s">
        <v>1031</v>
      </c>
      <c r="E27" s="197" t="s">
        <v>1281</v>
      </c>
      <c r="F27" s="242"/>
      <c r="G27" s="196" t="s">
        <v>1225</v>
      </c>
      <c r="H27" s="60"/>
      <c r="I27" s="237">
        <v>79706968</v>
      </c>
      <c r="J27" s="237"/>
      <c r="K27" s="237">
        <v>79706968</v>
      </c>
      <c r="L27" s="234">
        <v>79706968</v>
      </c>
      <c r="M27" s="234">
        <f t="shared" si="0"/>
        <v>0</v>
      </c>
      <c r="N27" s="248">
        <f>L27-VLOOKUP(B27,'[1]7795'!$A$2:$K$152,9,FALSE)</f>
        <v>0</v>
      </c>
    </row>
    <row r="28" spans="1:14" x14ac:dyDescent="0.25">
      <c r="A28" s="94"/>
      <c r="B28" s="229" t="s">
        <v>1179</v>
      </c>
      <c r="C28" s="246" t="s">
        <v>593</v>
      </c>
      <c r="D28" s="244" t="s">
        <v>1047</v>
      </c>
      <c r="E28" s="197" t="s">
        <v>1294</v>
      </c>
      <c r="F28" s="242"/>
      <c r="G28" s="196" t="s">
        <v>550</v>
      </c>
      <c r="H28" s="60"/>
      <c r="I28" s="237">
        <v>4375000</v>
      </c>
      <c r="J28" s="237"/>
      <c r="K28" s="237">
        <v>4375000</v>
      </c>
      <c r="L28" s="234">
        <v>4375000</v>
      </c>
      <c r="M28" s="234">
        <f t="shared" si="0"/>
        <v>0</v>
      </c>
      <c r="N28" s="248">
        <f>L28-VLOOKUP(B28,'[1]7795'!$A$2:$K$152,9,FALSE)</f>
        <v>0</v>
      </c>
    </row>
    <row r="29" spans="1:14" x14ac:dyDescent="0.25">
      <c r="A29" s="94"/>
      <c r="B29" s="229" t="s">
        <v>549</v>
      </c>
      <c r="C29" s="246" t="s">
        <v>1048</v>
      </c>
      <c r="D29" s="244" t="s">
        <v>1049</v>
      </c>
      <c r="E29" s="197" t="s">
        <v>1295</v>
      </c>
      <c r="F29" s="242"/>
      <c r="G29" s="196" t="s">
        <v>551</v>
      </c>
      <c r="H29" s="60"/>
      <c r="I29" s="237">
        <v>5250000</v>
      </c>
      <c r="J29" s="237"/>
      <c r="K29" s="237">
        <v>5250000</v>
      </c>
      <c r="L29" s="234">
        <v>5250000</v>
      </c>
      <c r="M29" s="234">
        <f t="shared" si="0"/>
        <v>0</v>
      </c>
      <c r="N29" s="248">
        <f>L29-VLOOKUP(B29,'[1]7795'!$A$2:$K$152,9,FALSE)</f>
        <v>0</v>
      </c>
    </row>
    <row r="30" spans="1:14" x14ac:dyDescent="0.25">
      <c r="A30" s="94"/>
      <c r="B30" s="229" t="s">
        <v>1180</v>
      </c>
      <c r="C30" s="246" t="s">
        <v>1050</v>
      </c>
      <c r="D30" s="244" t="s">
        <v>96</v>
      </c>
      <c r="E30" s="197" t="s">
        <v>1296</v>
      </c>
      <c r="F30" s="242"/>
      <c r="G30" s="196" t="s">
        <v>560</v>
      </c>
      <c r="H30" s="60"/>
      <c r="I30" s="237">
        <v>4025000</v>
      </c>
      <c r="J30" s="237"/>
      <c r="K30" s="237">
        <v>4025000</v>
      </c>
      <c r="L30" s="234">
        <v>4025000</v>
      </c>
      <c r="M30" s="234">
        <f t="shared" si="0"/>
        <v>0</v>
      </c>
      <c r="N30" s="248">
        <f>L30-VLOOKUP(B30,'[1]7795'!$A$2:$K$152,9,FALSE)</f>
        <v>0</v>
      </c>
    </row>
    <row r="31" spans="1:14" x14ac:dyDescent="0.25">
      <c r="A31" s="94"/>
      <c r="B31" s="229" t="s">
        <v>1181</v>
      </c>
      <c r="C31" s="246" t="s">
        <v>1051</v>
      </c>
      <c r="D31" s="244" t="s">
        <v>1052</v>
      </c>
      <c r="E31" s="197" t="s">
        <v>1297</v>
      </c>
      <c r="F31" s="242"/>
      <c r="G31" s="196" t="s">
        <v>225</v>
      </c>
      <c r="H31" s="60"/>
      <c r="I31" s="237">
        <v>4216667</v>
      </c>
      <c r="J31" s="237"/>
      <c r="K31" s="237">
        <v>4216667</v>
      </c>
      <c r="L31" s="237">
        <v>0</v>
      </c>
      <c r="M31" s="234">
        <f t="shared" si="0"/>
        <v>4216667</v>
      </c>
      <c r="N31" s="248">
        <f>L31-VLOOKUP(B31,'[1]7795'!$A$2:$K$152,10,FALSE)</f>
        <v>0</v>
      </c>
    </row>
    <row r="32" spans="1:14" x14ac:dyDescent="0.25">
      <c r="A32" s="94"/>
      <c r="B32" s="229" t="s">
        <v>116</v>
      </c>
      <c r="C32" s="246" t="s">
        <v>1053</v>
      </c>
      <c r="D32" s="244" t="s">
        <v>1054</v>
      </c>
      <c r="E32" s="197" t="s">
        <v>1298</v>
      </c>
      <c r="F32" s="242"/>
      <c r="G32" s="196" t="s">
        <v>563</v>
      </c>
      <c r="H32" s="60"/>
      <c r="I32" s="237">
        <v>4375000</v>
      </c>
      <c r="J32" s="237"/>
      <c r="K32" s="237">
        <v>4375000</v>
      </c>
      <c r="L32" s="234">
        <v>4375000</v>
      </c>
      <c r="M32" s="234">
        <f t="shared" si="0"/>
        <v>0</v>
      </c>
      <c r="N32" s="248">
        <f>L32-VLOOKUP(B32,'[1]7795'!$A$2:$K$152,9,FALSE)</f>
        <v>0</v>
      </c>
    </row>
    <row r="33" spans="1:14" x14ac:dyDescent="0.25">
      <c r="A33" s="94"/>
      <c r="B33" s="229" t="s">
        <v>119</v>
      </c>
      <c r="C33" s="246" t="s">
        <v>147</v>
      </c>
      <c r="D33" s="244" t="s">
        <v>929</v>
      </c>
      <c r="E33" s="197" t="s">
        <v>1299</v>
      </c>
      <c r="F33" s="242"/>
      <c r="G33" s="196" t="s">
        <v>60</v>
      </c>
      <c r="H33" s="60"/>
      <c r="I33" s="237">
        <v>4025000</v>
      </c>
      <c r="J33" s="237"/>
      <c r="K33" s="237">
        <v>4025000</v>
      </c>
      <c r="L33" s="234">
        <v>4025000</v>
      </c>
      <c r="M33" s="234">
        <f t="shared" si="0"/>
        <v>0</v>
      </c>
      <c r="N33" s="248">
        <f>L33-VLOOKUP(B33,'[1]7795'!$A$2:$K$152,9,FALSE)</f>
        <v>0</v>
      </c>
    </row>
    <row r="34" spans="1:14" x14ac:dyDescent="0.25">
      <c r="A34" s="94"/>
      <c r="B34" s="229" t="s">
        <v>1182</v>
      </c>
      <c r="C34" s="246" t="s">
        <v>349</v>
      </c>
      <c r="D34" s="244" t="s">
        <v>351</v>
      </c>
      <c r="E34" s="197" t="s">
        <v>1300</v>
      </c>
      <c r="F34" s="242"/>
      <c r="G34" s="196" t="s">
        <v>48</v>
      </c>
      <c r="H34" s="60"/>
      <c r="I34" s="237">
        <v>4200000</v>
      </c>
      <c r="J34" s="237"/>
      <c r="K34" s="237">
        <v>4200000</v>
      </c>
      <c r="L34" s="234">
        <v>4200000</v>
      </c>
      <c r="M34" s="234">
        <f t="shared" si="0"/>
        <v>0</v>
      </c>
      <c r="N34" s="248">
        <f>L34-VLOOKUP(B34,'[1]7795'!$A$2:$K$152,9,FALSE)</f>
        <v>0</v>
      </c>
    </row>
    <row r="35" spans="1:14" x14ac:dyDescent="0.25">
      <c r="A35" s="94"/>
      <c r="B35" s="229" t="s">
        <v>454</v>
      </c>
      <c r="C35" s="246" t="s">
        <v>1031</v>
      </c>
      <c r="D35" s="244" t="s">
        <v>930</v>
      </c>
      <c r="E35" s="197" t="s">
        <v>1301</v>
      </c>
      <c r="F35" s="242"/>
      <c r="G35" s="196" t="s">
        <v>49</v>
      </c>
      <c r="H35" s="60"/>
      <c r="I35" s="237">
        <v>4200000</v>
      </c>
      <c r="J35" s="237"/>
      <c r="K35" s="237">
        <v>4200000</v>
      </c>
      <c r="L35" s="234">
        <v>4200000</v>
      </c>
      <c r="M35" s="234">
        <f t="shared" si="0"/>
        <v>0</v>
      </c>
      <c r="N35" s="248">
        <f>L35-VLOOKUP(B35,'[1]7795'!$A$2:$K$152,9,FALSE)</f>
        <v>0</v>
      </c>
    </row>
    <row r="36" spans="1:14" x14ac:dyDescent="0.25">
      <c r="A36" s="94"/>
      <c r="B36" s="229" t="s">
        <v>112</v>
      </c>
      <c r="C36" s="246" t="s">
        <v>1055</v>
      </c>
      <c r="D36" s="244" t="s">
        <v>932</v>
      </c>
      <c r="E36" s="197" t="s">
        <v>1302</v>
      </c>
      <c r="F36" s="242"/>
      <c r="G36" s="196" t="s">
        <v>46</v>
      </c>
      <c r="H36" s="60"/>
      <c r="I36" s="237">
        <v>5232500</v>
      </c>
      <c r="J36" s="237"/>
      <c r="K36" s="237">
        <v>5232500</v>
      </c>
      <c r="L36" s="234">
        <v>5232500</v>
      </c>
      <c r="M36" s="234">
        <f t="shared" si="0"/>
        <v>0</v>
      </c>
      <c r="N36" s="248">
        <v>0</v>
      </c>
    </row>
    <row r="37" spans="1:14" x14ac:dyDescent="0.25">
      <c r="A37" s="94"/>
      <c r="B37" s="229" t="s">
        <v>189</v>
      </c>
      <c r="C37" s="246" t="s">
        <v>1056</v>
      </c>
      <c r="D37" s="244" t="s">
        <v>198</v>
      </c>
      <c r="E37" s="197" t="s">
        <v>1303</v>
      </c>
      <c r="F37" s="242"/>
      <c r="G37" s="196" t="s">
        <v>569</v>
      </c>
      <c r="H37" s="60"/>
      <c r="I37" s="237">
        <v>4025000</v>
      </c>
      <c r="J37" s="237"/>
      <c r="K37" s="237">
        <v>4025000</v>
      </c>
      <c r="L37" s="234">
        <v>4025000</v>
      </c>
      <c r="M37" s="234">
        <f t="shared" si="0"/>
        <v>0</v>
      </c>
      <c r="N37" s="248">
        <f>L37-VLOOKUP(B37,'[1]7795'!$A$2:$K$152,9,FALSE)</f>
        <v>0</v>
      </c>
    </row>
    <row r="38" spans="1:14" x14ac:dyDescent="0.25">
      <c r="A38" s="94"/>
      <c r="B38" s="229" t="s">
        <v>118</v>
      </c>
      <c r="C38" s="246" t="s">
        <v>129</v>
      </c>
      <c r="D38" s="244" t="s">
        <v>1057</v>
      </c>
      <c r="E38" s="197" t="s">
        <v>1304</v>
      </c>
      <c r="F38" s="242"/>
      <c r="G38" s="196" t="s">
        <v>86</v>
      </c>
      <c r="H38" s="60"/>
      <c r="I38" s="237">
        <v>4983333</v>
      </c>
      <c r="J38" s="237"/>
      <c r="K38" s="237">
        <v>4983333</v>
      </c>
      <c r="L38" s="234">
        <v>4983333</v>
      </c>
      <c r="M38" s="234">
        <f t="shared" si="0"/>
        <v>0</v>
      </c>
      <c r="N38" s="248">
        <f>L38-VLOOKUP(B38,'[1]7795'!$A$2:$K$152,9,FALSE)</f>
        <v>0</v>
      </c>
    </row>
    <row r="39" spans="1:14" x14ac:dyDescent="0.25">
      <c r="A39" s="94"/>
      <c r="B39" s="229" t="s">
        <v>592</v>
      </c>
      <c r="C39" s="246" t="s">
        <v>1058</v>
      </c>
      <c r="D39" s="244" t="s">
        <v>1059</v>
      </c>
      <c r="E39" s="197" t="s">
        <v>1305</v>
      </c>
      <c r="F39" s="242"/>
      <c r="G39" s="196" t="s">
        <v>244</v>
      </c>
      <c r="H39" s="60"/>
      <c r="I39" s="237">
        <v>5232500</v>
      </c>
      <c r="J39" s="237"/>
      <c r="K39" s="237">
        <v>5232500</v>
      </c>
      <c r="L39" s="234">
        <v>5232500</v>
      </c>
      <c r="M39" s="234">
        <f t="shared" si="0"/>
        <v>0</v>
      </c>
      <c r="N39" s="248">
        <v>0</v>
      </c>
    </row>
    <row r="40" spans="1:14" x14ac:dyDescent="0.25">
      <c r="A40" s="94"/>
      <c r="B40" s="229" t="s">
        <v>1183</v>
      </c>
      <c r="C40" s="246" t="s">
        <v>1060</v>
      </c>
      <c r="D40" s="244" t="s">
        <v>933</v>
      </c>
      <c r="E40" s="197" t="s">
        <v>1306</v>
      </c>
      <c r="F40" s="242"/>
      <c r="G40" s="196" t="s">
        <v>222</v>
      </c>
      <c r="H40" s="60"/>
      <c r="I40" s="237">
        <v>4025000</v>
      </c>
      <c r="J40" s="237"/>
      <c r="K40" s="237">
        <v>4025000</v>
      </c>
      <c r="L40" s="234">
        <v>4025000</v>
      </c>
      <c r="M40" s="234">
        <f t="shared" si="0"/>
        <v>0</v>
      </c>
      <c r="N40" s="248">
        <f>L40-VLOOKUP(B40,'[1]7795'!$A$2:$K$152,9,FALSE)</f>
        <v>0</v>
      </c>
    </row>
    <row r="41" spans="1:14" x14ac:dyDescent="0.25">
      <c r="A41" s="94"/>
      <c r="B41" s="229" t="s">
        <v>1184</v>
      </c>
      <c r="C41" s="246" t="s">
        <v>1061</v>
      </c>
      <c r="D41" s="244" t="s">
        <v>935</v>
      </c>
      <c r="E41" s="197" t="s">
        <v>1307</v>
      </c>
      <c r="F41" s="242"/>
      <c r="G41" s="196" t="s">
        <v>59</v>
      </c>
      <c r="H41" s="60"/>
      <c r="I41" s="237">
        <v>4025000</v>
      </c>
      <c r="J41" s="237"/>
      <c r="K41" s="237">
        <v>4025000</v>
      </c>
      <c r="L41" s="234">
        <v>4025000</v>
      </c>
      <c r="M41" s="234">
        <f t="shared" si="0"/>
        <v>0</v>
      </c>
      <c r="N41" s="248">
        <f>L41-VLOOKUP(B41,'[1]7795'!$A$2:$K$152,9,FALSE)</f>
        <v>0</v>
      </c>
    </row>
    <row r="42" spans="1:14" x14ac:dyDescent="0.25">
      <c r="A42" s="94"/>
      <c r="B42" s="229" t="s">
        <v>1185</v>
      </c>
      <c r="C42" s="246" t="s">
        <v>1062</v>
      </c>
      <c r="D42" s="244" t="s">
        <v>267</v>
      </c>
      <c r="E42" s="197" t="s">
        <v>1299</v>
      </c>
      <c r="F42" s="242"/>
      <c r="G42" s="196" t="s">
        <v>564</v>
      </c>
      <c r="H42" s="60"/>
      <c r="I42" s="237">
        <v>4200000</v>
      </c>
      <c r="J42" s="237"/>
      <c r="K42" s="237">
        <v>4200000</v>
      </c>
      <c r="L42" s="234">
        <v>4200000</v>
      </c>
      <c r="M42" s="234">
        <f t="shared" si="0"/>
        <v>0</v>
      </c>
      <c r="N42" s="248">
        <f>L42-VLOOKUP(B42,'[1]7795'!$A$2:$K$152,9,FALSE)</f>
        <v>0</v>
      </c>
    </row>
    <row r="43" spans="1:14" x14ac:dyDescent="0.25">
      <c r="A43" s="94"/>
      <c r="B43" s="229" t="s">
        <v>1186</v>
      </c>
      <c r="C43" s="246" t="s">
        <v>1063</v>
      </c>
      <c r="D43" s="244" t="s">
        <v>190</v>
      </c>
      <c r="E43" s="197" t="s">
        <v>1308</v>
      </c>
      <c r="F43" s="242"/>
      <c r="G43" s="196" t="s">
        <v>54</v>
      </c>
      <c r="H43" s="60"/>
      <c r="I43" s="237">
        <v>4200000</v>
      </c>
      <c r="J43" s="237"/>
      <c r="K43" s="237">
        <v>4200000</v>
      </c>
      <c r="L43" s="234">
        <v>4200000</v>
      </c>
      <c r="M43" s="234">
        <f t="shared" si="0"/>
        <v>0</v>
      </c>
      <c r="N43" s="248">
        <f>L43-VLOOKUP(B43,'[1]7795'!$A$2:$K$152,9,FALSE)</f>
        <v>0</v>
      </c>
    </row>
    <row r="44" spans="1:14" x14ac:dyDescent="0.25">
      <c r="A44" s="94"/>
      <c r="B44" s="229" t="s">
        <v>117</v>
      </c>
      <c r="C44" s="246" t="s">
        <v>1064</v>
      </c>
      <c r="D44" s="244" t="s">
        <v>268</v>
      </c>
      <c r="E44" s="197" t="s">
        <v>1309</v>
      </c>
      <c r="F44" s="242"/>
      <c r="G44" s="196" t="s">
        <v>228</v>
      </c>
      <c r="H44" s="60"/>
      <c r="I44" s="237">
        <v>4025000</v>
      </c>
      <c r="J44" s="237"/>
      <c r="K44" s="237">
        <v>4025000</v>
      </c>
      <c r="L44" s="234">
        <v>4025000</v>
      </c>
      <c r="M44" s="234">
        <f t="shared" si="0"/>
        <v>0</v>
      </c>
      <c r="N44" s="248">
        <f>L44-VLOOKUP(B44,'[1]7795'!$A$2:$K$152,9,FALSE)</f>
        <v>0</v>
      </c>
    </row>
    <row r="45" spans="1:14" x14ac:dyDescent="0.25">
      <c r="A45" s="94"/>
      <c r="B45" s="229" t="s">
        <v>456</v>
      </c>
      <c r="C45" s="246" t="s">
        <v>320</v>
      </c>
      <c r="D45" s="244" t="s">
        <v>1065</v>
      </c>
      <c r="E45" s="197" t="s">
        <v>1310</v>
      </c>
      <c r="F45" s="242"/>
      <c r="G45" s="196" t="s">
        <v>62</v>
      </c>
      <c r="H45" s="60"/>
      <c r="I45" s="237">
        <v>4200000</v>
      </c>
      <c r="J45" s="237"/>
      <c r="K45" s="237">
        <v>4200000</v>
      </c>
      <c r="L45" s="234">
        <v>4200000</v>
      </c>
      <c r="M45" s="234">
        <f t="shared" si="0"/>
        <v>0</v>
      </c>
      <c r="N45" s="248">
        <f>L45-VLOOKUP(B45,'[1]7795'!$A$2:$K$152,9,FALSE)</f>
        <v>0</v>
      </c>
    </row>
    <row r="46" spans="1:14" x14ac:dyDescent="0.25">
      <c r="A46" s="94"/>
      <c r="B46" s="229" t="s">
        <v>1187</v>
      </c>
      <c r="C46" s="246" t="s">
        <v>1066</v>
      </c>
      <c r="D46" s="244" t="s">
        <v>329</v>
      </c>
      <c r="E46" s="197" t="s">
        <v>1311</v>
      </c>
      <c r="F46" s="242"/>
      <c r="G46" s="196" t="s">
        <v>231</v>
      </c>
      <c r="H46" s="60"/>
      <c r="I46" s="237">
        <v>3611200</v>
      </c>
      <c r="J46" s="237"/>
      <c r="K46" s="237">
        <v>3611200</v>
      </c>
      <c r="L46" s="234">
        <v>3611200</v>
      </c>
      <c r="M46" s="234">
        <f t="shared" si="0"/>
        <v>0</v>
      </c>
      <c r="N46" s="248">
        <f>L46-VLOOKUP(B46,'[1]7795'!$A$2:$K$152,9,FALSE)</f>
        <v>0</v>
      </c>
    </row>
    <row r="47" spans="1:14" x14ac:dyDescent="0.25">
      <c r="A47" s="94"/>
      <c r="B47" s="229" t="s">
        <v>1042</v>
      </c>
      <c r="C47" s="246" t="s">
        <v>127</v>
      </c>
      <c r="D47" s="244" t="s">
        <v>936</v>
      </c>
      <c r="E47" s="197" t="s">
        <v>1312</v>
      </c>
      <c r="F47" s="242"/>
      <c r="G47" s="196" t="s">
        <v>53</v>
      </c>
      <c r="H47" s="60"/>
      <c r="I47" s="237">
        <v>4427500</v>
      </c>
      <c r="J47" s="237"/>
      <c r="K47" s="237">
        <v>4427500</v>
      </c>
      <c r="L47" s="234">
        <v>4427500</v>
      </c>
      <c r="M47" s="234">
        <f t="shared" si="0"/>
        <v>0</v>
      </c>
      <c r="N47" s="248">
        <f>L47-VLOOKUP(B47,'[1]7795'!$A$2:$K$152,9,FALSE)</f>
        <v>0</v>
      </c>
    </row>
    <row r="48" spans="1:14" x14ac:dyDescent="0.25">
      <c r="A48" s="94"/>
      <c r="B48" s="229" t="s">
        <v>360</v>
      </c>
      <c r="C48" s="246" t="s">
        <v>1067</v>
      </c>
      <c r="D48" s="244" t="s">
        <v>191</v>
      </c>
      <c r="E48" s="197" t="s">
        <v>1313</v>
      </c>
      <c r="F48" s="242"/>
      <c r="G48" s="196" t="s">
        <v>575</v>
      </c>
      <c r="H48" s="60"/>
      <c r="I48" s="237">
        <v>4550000</v>
      </c>
      <c r="J48" s="237"/>
      <c r="K48" s="237">
        <v>4550000</v>
      </c>
      <c r="L48" s="234">
        <v>4550000</v>
      </c>
      <c r="M48" s="234">
        <f t="shared" si="0"/>
        <v>0</v>
      </c>
      <c r="N48" s="248">
        <f>L48-VLOOKUP(B48,'[1]7795'!$A$2:$K$152,9,FALSE)</f>
        <v>0</v>
      </c>
    </row>
    <row r="49" spans="1:14" x14ac:dyDescent="0.25">
      <c r="A49" s="94"/>
      <c r="B49" s="229" t="s">
        <v>1188</v>
      </c>
      <c r="C49" s="246" t="s">
        <v>1068</v>
      </c>
      <c r="D49" s="244" t="s">
        <v>192</v>
      </c>
      <c r="E49" s="197" t="s">
        <v>1314</v>
      </c>
      <c r="F49" s="242"/>
      <c r="G49" s="196" t="s">
        <v>39</v>
      </c>
      <c r="H49" s="60"/>
      <c r="I49" s="237">
        <v>5460000</v>
      </c>
      <c r="J49" s="237"/>
      <c r="K49" s="237">
        <v>5460000</v>
      </c>
      <c r="L49" s="234">
        <v>5460000</v>
      </c>
      <c r="M49" s="234">
        <f t="shared" si="0"/>
        <v>0</v>
      </c>
      <c r="N49" s="248">
        <f>L49-VLOOKUP(B49,'[1]7795'!$A$2:$K$152,9,FALSE)</f>
        <v>0</v>
      </c>
    </row>
    <row r="50" spans="1:14" x14ac:dyDescent="0.25">
      <c r="A50" s="94"/>
      <c r="B50" s="229" t="s">
        <v>1189</v>
      </c>
      <c r="C50" s="246" t="s">
        <v>1069</v>
      </c>
      <c r="D50" s="244" t="s">
        <v>1070</v>
      </c>
      <c r="E50" s="197" t="s">
        <v>1315</v>
      </c>
      <c r="F50" s="242"/>
      <c r="G50" s="196" t="s">
        <v>64</v>
      </c>
      <c r="H50" s="60"/>
      <c r="I50" s="237">
        <v>4375000</v>
      </c>
      <c r="J50" s="237"/>
      <c r="K50" s="237">
        <v>4375000</v>
      </c>
      <c r="L50" s="234">
        <v>4375000</v>
      </c>
      <c r="M50" s="234">
        <f t="shared" si="0"/>
        <v>0</v>
      </c>
      <c r="N50" s="248">
        <f>L50-VLOOKUP(B50,'[1]7795'!$A$2:$K$152,9,FALSE)</f>
        <v>0</v>
      </c>
    </row>
    <row r="51" spans="1:14" x14ac:dyDescent="0.25">
      <c r="A51" s="94"/>
      <c r="B51" s="229" t="s">
        <v>111</v>
      </c>
      <c r="C51" s="246" t="s">
        <v>1071</v>
      </c>
      <c r="D51" s="244" t="s">
        <v>1072</v>
      </c>
      <c r="E51" s="197" t="s">
        <v>1316</v>
      </c>
      <c r="F51" s="242"/>
      <c r="G51" s="196" t="s">
        <v>85</v>
      </c>
      <c r="H51" s="60"/>
      <c r="I51" s="237">
        <v>4166667</v>
      </c>
      <c r="J51" s="237"/>
      <c r="K51" s="237">
        <v>4166667</v>
      </c>
      <c r="L51" s="234">
        <v>4166667</v>
      </c>
      <c r="M51" s="234">
        <f t="shared" si="0"/>
        <v>0</v>
      </c>
      <c r="N51" s="248">
        <f>L51-VLOOKUP(B51,'[1]7795'!$A$2:$K$152,9,FALSE)</f>
        <v>0</v>
      </c>
    </row>
    <row r="52" spans="1:14" x14ac:dyDescent="0.25">
      <c r="A52" s="94"/>
      <c r="B52" s="229" t="s">
        <v>311</v>
      </c>
      <c r="C52" s="246" t="s">
        <v>153</v>
      </c>
      <c r="D52" s="244" t="s">
        <v>797</v>
      </c>
      <c r="E52" s="197" t="s">
        <v>1317</v>
      </c>
      <c r="F52" s="242"/>
      <c r="G52" s="197" t="s">
        <v>37</v>
      </c>
      <c r="H52" s="60"/>
      <c r="I52" s="237">
        <v>4375000</v>
      </c>
      <c r="J52" s="237"/>
      <c r="K52" s="237">
        <v>4375000</v>
      </c>
      <c r="L52" s="234">
        <v>4375000</v>
      </c>
      <c r="M52" s="234">
        <f t="shared" si="0"/>
        <v>0</v>
      </c>
      <c r="N52" s="248">
        <f>L52-VLOOKUP(B52,'[1]7795'!$A$2:$K$152,9,FALSE)</f>
        <v>0</v>
      </c>
    </row>
    <row r="53" spans="1:14" x14ac:dyDescent="0.25">
      <c r="A53" s="94"/>
      <c r="B53" s="229" t="s">
        <v>671</v>
      </c>
      <c r="C53" s="246" t="s">
        <v>1073</v>
      </c>
      <c r="D53" s="244" t="s">
        <v>445</v>
      </c>
      <c r="E53" s="197" t="s">
        <v>1318</v>
      </c>
      <c r="F53" s="242"/>
      <c r="G53" s="197" t="s">
        <v>58</v>
      </c>
      <c r="H53" s="60"/>
      <c r="I53" s="237">
        <v>4800000</v>
      </c>
      <c r="J53" s="237"/>
      <c r="K53" s="237">
        <v>4800000</v>
      </c>
      <c r="L53" s="234">
        <v>4800000</v>
      </c>
      <c r="M53" s="234">
        <f t="shared" si="0"/>
        <v>0</v>
      </c>
      <c r="N53" s="248">
        <f>L53-VLOOKUP(B53,'[1]7795'!$A$2:$K$152,9,FALSE)</f>
        <v>0</v>
      </c>
    </row>
    <row r="54" spans="1:14" x14ac:dyDescent="0.25">
      <c r="A54" s="94"/>
      <c r="B54" s="229" t="s">
        <v>105</v>
      </c>
      <c r="C54" s="246" t="s">
        <v>308</v>
      </c>
      <c r="D54" s="244" t="s">
        <v>269</v>
      </c>
      <c r="E54" s="197" t="s">
        <v>1319</v>
      </c>
      <c r="F54" s="242"/>
      <c r="G54" s="197" t="s">
        <v>61</v>
      </c>
      <c r="H54" s="60"/>
      <c r="I54" s="237">
        <v>4900000</v>
      </c>
      <c r="J54" s="237"/>
      <c r="K54" s="237">
        <v>4900000</v>
      </c>
      <c r="L54" s="234">
        <v>4900000</v>
      </c>
      <c r="M54" s="234">
        <f t="shared" si="0"/>
        <v>0</v>
      </c>
      <c r="N54" s="248">
        <f>L54-VLOOKUP(B54,'[1]7795'!$A$2:$K$152,9,FALSE)</f>
        <v>0</v>
      </c>
    </row>
    <row r="55" spans="1:14" x14ac:dyDescent="0.25">
      <c r="A55" s="94"/>
      <c r="B55" s="229" t="s">
        <v>107</v>
      </c>
      <c r="C55" s="246" t="s">
        <v>150</v>
      </c>
      <c r="D55" s="244" t="s">
        <v>1074</v>
      </c>
      <c r="E55" s="197" t="s">
        <v>1320</v>
      </c>
      <c r="F55" s="242"/>
      <c r="G55" s="197" t="s">
        <v>50</v>
      </c>
      <c r="H55" s="60"/>
      <c r="I55" s="237">
        <v>4541600</v>
      </c>
      <c r="J55" s="237"/>
      <c r="K55" s="237">
        <v>4541600</v>
      </c>
      <c r="L55" s="234">
        <v>4541600</v>
      </c>
      <c r="M55" s="234">
        <f t="shared" si="0"/>
        <v>0</v>
      </c>
      <c r="N55" s="248">
        <v>0</v>
      </c>
    </row>
    <row r="56" spans="1:14" x14ac:dyDescent="0.25">
      <c r="A56" s="94"/>
      <c r="B56" s="229" t="s">
        <v>1190</v>
      </c>
      <c r="C56" s="246" t="s">
        <v>1075</v>
      </c>
      <c r="D56" s="244" t="s">
        <v>199</v>
      </c>
      <c r="E56" s="197" t="s">
        <v>1321</v>
      </c>
      <c r="F56" s="242"/>
      <c r="G56" s="197" t="s">
        <v>226</v>
      </c>
      <c r="H56" s="60"/>
      <c r="I56" s="237">
        <v>5687500</v>
      </c>
      <c r="J56" s="237"/>
      <c r="K56" s="237">
        <v>5687500</v>
      </c>
      <c r="L56" s="234">
        <v>5687500</v>
      </c>
      <c r="M56" s="234">
        <f t="shared" si="0"/>
        <v>0</v>
      </c>
      <c r="N56" s="248">
        <f>L56-VLOOKUP(B56,'[1]7795'!$A$2:$K$152,9,FALSE)</f>
        <v>0</v>
      </c>
    </row>
    <row r="57" spans="1:14" x14ac:dyDescent="0.25">
      <c r="A57" s="94"/>
      <c r="B57" s="229" t="s">
        <v>1191</v>
      </c>
      <c r="C57" s="246" t="s">
        <v>195</v>
      </c>
      <c r="D57" s="244" t="s">
        <v>826</v>
      </c>
      <c r="E57" s="199" t="s">
        <v>1322</v>
      </c>
      <c r="F57" s="242"/>
      <c r="G57" s="197" t="s">
        <v>559</v>
      </c>
      <c r="H57" s="60"/>
      <c r="I57" s="237">
        <v>5133333</v>
      </c>
      <c r="J57" s="237"/>
      <c r="K57" s="237">
        <v>5133333</v>
      </c>
      <c r="L57" s="234">
        <v>5133333</v>
      </c>
      <c r="M57" s="234">
        <f t="shared" si="0"/>
        <v>0</v>
      </c>
      <c r="N57" s="248">
        <f>L57-VLOOKUP(B57,'[1]7795'!$A$2:$K$152,9,FALSE)</f>
        <v>0</v>
      </c>
    </row>
    <row r="58" spans="1:14" x14ac:dyDescent="0.25">
      <c r="A58" s="94"/>
      <c r="B58" s="229" t="s">
        <v>1192</v>
      </c>
      <c r="C58" s="246" t="s">
        <v>1076</v>
      </c>
      <c r="D58" s="244" t="s">
        <v>1077</v>
      </c>
      <c r="E58" s="197" t="s">
        <v>1323</v>
      </c>
      <c r="F58" s="242"/>
      <c r="G58" s="197" t="s">
        <v>232</v>
      </c>
      <c r="H58" s="60"/>
      <c r="I58" s="237">
        <v>6000000</v>
      </c>
      <c r="J58" s="237"/>
      <c r="K58" s="237">
        <v>6000000</v>
      </c>
      <c r="L58" s="234">
        <v>6000000</v>
      </c>
      <c r="M58" s="234">
        <f t="shared" si="0"/>
        <v>0</v>
      </c>
      <c r="N58" s="248">
        <f>L58-VLOOKUP(B58,'[1]7795'!$A$2:$K$152,9,FALSE)</f>
        <v>0</v>
      </c>
    </row>
    <row r="59" spans="1:14" x14ac:dyDescent="0.25">
      <c r="A59" s="94"/>
      <c r="B59" s="229" t="s">
        <v>1046</v>
      </c>
      <c r="C59" s="246" t="s">
        <v>1140</v>
      </c>
      <c r="D59" s="244" t="s">
        <v>458</v>
      </c>
      <c r="E59" s="197" t="s">
        <v>1385</v>
      </c>
      <c r="F59" s="242"/>
      <c r="G59" s="197" t="s">
        <v>566</v>
      </c>
      <c r="H59" s="60"/>
      <c r="I59" s="237">
        <v>3863552</v>
      </c>
      <c r="J59" s="237"/>
      <c r="K59" s="237">
        <v>3863552</v>
      </c>
      <c r="L59" s="234">
        <v>3863552</v>
      </c>
      <c r="M59" s="234">
        <f t="shared" si="0"/>
        <v>0</v>
      </c>
      <c r="N59" s="248">
        <f>L59-VLOOKUP(B59,'[1]7795'!$A$2:$K$152,9,FALSE)</f>
        <v>0</v>
      </c>
    </row>
    <row r="60" spans="1:14" x14ac:dyDescent="0.25">
      <c r="A60" s="94"/>
      <c r="B60" s="229" t="s">
        <v>1193</v>
      </c>
      <c r="C60" s="246" t="s">
        <v>152</v>
      </c>
      <c r="D60" s="244" t="s">
        <v>316</v>
      </c>
      <c r="E60" s="197" t="s">
        <v>1324</v>
      </c>
      <c r="F60" s="242"/>
      <c r="G60" s="197" t="s">
        <v>63</v>
      </c>
      <c r="H60" s="60"/>
      <c r="I60" s="237">
        <v>4900000</v>
      </c>
      <c r="J60" s="237"/>
      <c r="K60" s="237">
        <v>4900000</v>
      </c>
      <c r="L60" s="234">
        <v>4900000</v>
      </c>
      <c r="M60" s="234">
        <f t="shared" si="0"/>
        <v>0</v>
      </c>
      <c r="N60" s="248">
        <f>L60-VLOOKUP(B60,'[1]7795'!$A$2:$K$152,9,FALSE)</f>
        <v>0</v>
      </c>
    </row>
    <row r="61" spans="1:14" x14ac:dyDescent="0.25">
      <c r="A61" s="94"/>
      <c r="B61" s="229" t="s">
        <v>1194</v>
      </c>
      <c r="C61" s="246" t="s">
        <v>1078</v>
      </c>
      <c r="D61" s="244" t="s">
        <v>204</v>
      </c>
      <c r="E61" s="197" t="s">
        <v>1299</v>
      </c>
      <c r="F61" s="242"/>
      <c r="G61" s="197" t="s">
        <v>55</v>
      </c>
      <c r="H61" s="60"/>
      <c r="I61" s="237">
        <v>5075000</v>
      </c>
      <c r="J61" s="237"/>
      <c r="K61" s="237">
        <v>5075000</v>
      </c>
      <c r="L61" s="234">
        <v>5075000</v>
      </c>
      <c r="M61" s="234">
        <f t="shared" si="0"/>
        <v>0</v>
      </c>
      <c r="N61" s="248">
        <f>L61-VLOOKUP(B61,'[1]7795'!$A$2:$K$152,9,FALSE)</f>
        <v>0</v>
      </c>
    </row>
    <row r="62" spans="1:14" x14ac:dyDescent="0.25">
      <c r="A62" s="94"/>
      <c r="B62" s="229" t="s">
        <v>1195</v>
      </c>
      <c r="C62" s="246" t="s">
        <v>1079</v>
      </c>
      <c r="D62" s="244" t="s">
        <v>202</v>
      </c>
      <c r="E62" s="197" t="s">
        <v>1325</v>
      </c>
      <c r="F62" s="242"/>
      <c r="G62" s="197" t="s">
        <v>40</v>
      </c>
      <c r="H62" s="60"/>
      <c r="I62" s="237">
        <v>5075000</v>
      </c>
      <c r="J62" s="237"/>
      <c r="K62" s="237">
        <v>5075000</v>
      </c>
      <c r="L62" s="234">
        <v>5075000</v>
      </c>
      <c r="M62" s="234">
        <f t="shared" si="0"/>
        <v>0</v>
      </c>
      <c r="N62" s="248">
        <f>L62-VLOOKUP(B62,'[1]7795'!$A$2:$K$152,9,FALSE)</f>
        <v>0</v>
      </c>
    </row>
    <row r="63" spans="1:14" x14ac:dyDescent="0.25">
      <c r="A63" s="94"/>
      <c r="B63" s="229" t="s">
        <v>126</v>
      </c>
      <c r="C63" s="246" t="s">
        <v>1080</v>
      </c>
      <c r="D63" s="244" t="s">
        <v>1081</v>
      </c>
      <c r="E63" s="197" t="s">
        <v>1326</v>
      </c>
      <c r="F63" s="242"/>
      <c r="G63" s="197" t="s">
        <v>562</v>
      </c>
      <c r="H63" s="60"/>
      <c r="I63" s="237">
        <v>5425000</v>
      </c>
      <c r="J63" s="237"/>
      <c r="K63" s="237">
        <v>5425000</v>
      </c>
      <c r="L63" s="237">
        <v>5250000</v>
      </c>
      <c r="M63" s="234">
        <f t="shared" si="0"/>
        <v>175000</v>
      </c>
      <c r="N63" s="248">
        <v>0</v>
      </c>
    </row>
    <row r="64" spans="1:14" x14ac:dyDescent="0.25">
      <c r="A64" s="94"/>
      <c r="B64" s="229" t="s">
        <v>132</v>
      </c>
      <c r="C64" s="246" t="s">
        <v>149</v>
      </c>
      <c r="D64" s="244" t="s">
        <v>1082</v>
      </c>
      <c r="E64" s="197" t="s">
        <v>1327</v>
      </c>
      <c r="F64" s="242"/>
      <c r="G64" s="197" t="s">
        <v>565</v>
      </c>
      <c r="H64" s="60"/>
      <c r="I64" s="237">
        <v>10500000</v>
      </c>
      <c r="J64" s="237"/>
      <c r="K64" s="237">
        <v>10500000</v>
      </c>
      <c r="L64" s="237">
        <v>0</v>
      </c>
      <c r="M64" s="234">
        <f t="shared" si="0"/>
        <v>10500000</v>
      </c>
      <c r="N64" s="248"/>
    </row>
    <row r="65" spans="1:14" x14ac:dyDescent="0.25">
      <c r="A65" s="94"/>
      <c r="B65" s="229" t="s">
        <v>133</v>
      </c>
      <c r="C65" s="246" t="s">
        <v>909</v>
      </c>
      <c r="D65" s="244" t="s">
        <v>1083</v>
      </c>
      <c r="E65" s="197" t="s">
        <v>1328</v>
      </c>
      <c r="F65" s="242"/>
      <c r="G65" s="197" t="s">
        <v>57</v>
      </c>
      <c r="H65" s="60"/>
      <c r="I65" s="237">
        <v>7978325</v>
      </c>
      <c r="J65" s="237"/>
      <c r="K65" s="237">
        <v>7978325</v>
      </c>
      <c r="L65" s="237">
        <v>7720960</v>
      </c>
      <c r="M65" s="234">
        <f t="shared" si="0"/>
        <v>257365</v>
      </c>
      <c r="N65" s="248"/>
    </row>
    <row r="66" spans="1:14" x14ac:dyDescent="0.25">
      <c r="A66" s="94"/>
      <c r="B66" s="229" t="s">
        <v>1196</v>
      </c>
      <c r="C66" s="246" t="s">
        <v>1084</v>
      </c>
      <c r="D66" s="244" t="s">
        <v>829</v>
      </c>
      <c r="E66" s="197" t="s">
        <v>1329</v>
      </c>
      <c r="F66" s="242"/>
      <c r="G66" s="197" t="s">
        <v>576</v>
      </c>
      <c r="H66" s="60"/>
      <c r="I66" s="237">
        <v>5460000</v>
      </c>
      <c r="J66" s="237"/>
      <c r="K66" s="237">
        <v>5460000</v>
      </c>
      <c r="L66" s="234">
        <v>5460000</v>
      </c>
      <c r="M66" s="234">
        <f t="shared" si="0"/>
        <v>0</v>
      </c>
      <c r="N66" s="248">
        <f>L66-VLOOKUP(B66,'[1]7795'!$A$2:$K$152,9,FALSE)</f>
        <v>0</v>
      </c>
    </row>
    <row r="67" spans="1:14" x14ac:dyDescent="0.25">
      <c r="A67" s="94"/>
      <c r="B67" s="229" t="s">
        <v>897</v>
      </c>
      <c r="C67" s="246" t="s">
        <v>324</v>
      </c>
      <c r="D67" s="244" t="s">
        <v>635</v>
      </c>
      <c r="E67" s="197" t="s">
        <v>1330</v>
      </c>
      <c r="F67" s="242"/>
      <c r="G67" s="197" t="s">
        <v>1231</v>
      </c>
      <c r="H67" s="60"/>
      <c r="I67" s="237">
        <v>5000000</v>
      </c>
      <c r="J67" s="237"/>
      <c r="K67" s="237">
        <v>5000000</v>
      </c>
      <c r="L67" s="234">
        <v>5000000</v>
      </c>
      <c r="M67" s="234">
        <f t="shared" si="0"/>
        <v>0</v>
      </c>
      <c r="N67" s="248">
        <f>L67-VLOOKUP(B67,'[1]7795'!$A$2:$K$152,9,FALSE)</f>
        <v>0</v>
      </c>
    </row>
    <row r="68" spans="1:14" x14ac:dyDescent="0.25">
      <c r="A68" s="94"/>
      <c r="B68" s="229" t="s">
        <v>115</v>
      </c>
      <c r="C68" s="246" t="s">
        <v>1141</v>
      </c>
      <c r="D68" s="244" t="s">
        <v>597</v>
      </c>
      <c r="E68" s="197" t="s">
        <v>1386</v>
      </c>
      <c r="F68" s="242"/>
      <c r="G68" s="197" t="s">
        <v>579</v>
      </c>
      <c r="H68" s="60"/>
      <c r="I68" s="237">
        <v>172500</v>
      </c>
      <c r="J68" s="237"/>
      <c r="K68" s="237">
        <v>172500</v>
      </c>
      <c r="L68" s="237">
        <v>172500</v>
      </c>
      <c r="M68" s="234">
        <f t="shared" si="0"/>
        <v>0</v>
      </c>
      <c r="N68" s="248">
        <f>L68-VLOOKUP(B68,'[1]7795'!$A$2:$K$152,9,FALSE)</f>
        <v>0</v>
      </c>
    </row>
    <row r="69" spans="1:14" x14ac:dyDescent="0.25">
      <c r="A69" s="94"/>
      <c r="B69" s="229" t="s">
        <v>1139</v>
      </c>
      <c r="C69" s="246" t="s">
        <v>1085</v>
      </c>
      <c r="D69" s="244" t="s">
        <v>1086</v>
      </c>
      <c r="E69" s="197" t="s">
        <v>1331</v>
      </c>
      <c r="F69" s="242"/>
      <c r="G69" s="197" t="s">
        <v>561</v>
      </c>
      <c r="H69" s="60"/>
      <c r="I69" s="237">
        <v>5250000</v>
      </c>
      <c r="J69" s="237"/>
      <c r="K69" s="237">
        <v>5250000</v>
      </c>
      <c r="L69" s="234">
        <v>5250000</v>
      </c>
      <c r="M69" s="234">
        <f t="shared" si="0"/>
        <v>0</v>
      </c>
      <c r="N69" s="248">
        <f>L69-VLOOKUP(B69,'[1]7795'!$A$2:$K$152,9,FALSE)</f>
        <v>0</v>
      </c>
    </row>
    <row r="70" spans="1:14" x14ac:dyDescent="0.25">
      <c r="A70" s="94"/>
      <c r="B70" s="229" t="s">
        <v>1048</v>
      </c>
      <c r="C70" s="246" t="s">
        <v>186</v>
      </c>
      <c r="D70" s="244" t="s">
        <v>1087</v>
      </c>
      <c r="E70" s="197" t="s">
        <v>1332</v>
      </c>
      <c r="F70" s="242"/>
      <c r="G70" s="197" t="s">
        <v>47</v>
      </c>
      <c r="H70" s="60"/>
      <c r="I70" s="237">
        <v>6720000</v>
      </c>
      <c r="J70" s="237"/>
      <c r="K70" s="237">
        <v>6720000</v>
      </c>
      <c r="L70" s="234">
        <v>6720000</v>
      </c>
      <c r="M70" s="234">
        <f t="shared" si="0"/>
        <v>0</v>
      </c>
      <c r="N70" s="248">
        <f>L70-VLOOKUP(B70,'[1]7795'!$A$2:$K$152,9,FALSE)</f>
        <v>0</v>
      </c>
    </row>
    <row r="71" spans="1:14" x14ac:dyDescent="0.25">
      <c r="A71" s="94"/>
      <c r="B71" s="229" t="s">
        <v>361</v>
      </c>
      <c r="C71" s="246" t="s">
        <v>259</v>
      </c>
      <c r="D71" s="244" t="s">
        <v>636</v>
      </c>
      <c r="E71" s="197" t="s">
        <v>1333</v>
      </c>
      <c r="F71" s="242"/>
      <c r="G71" s="197" t="s">
        <v>1232</v>
      </c>
      <c r="H71" s="60"/>
      <c r="I71" s="237">
        <v>8960000</v>
      </c>
      <c r="J71" s="237"/>
      <c r="K71" s="237">
        <v>8960000</v>
      </c>
      <c r="L71" s="234">
        <v>8960000</v>
      </c>
      <c r="M71" s="234">
        <f t="shared" si="0"/>
        <v>0</v>
      </c>
      <c r="N71" s="248">
        <f>L71-VLOOKUP(B71,'[1]7795'!$A$2:$K$152,9,FALSE)</f>
        <v>0</v>
      </c>
    </row>
    <row r="72" spans="1:14" x14ac:dyDescent="0.25">
      <c r="A72" s="94"/>
      <c r="B72" s="229" t="s">
        <v>139</v>
      </c>
      <c r="C72" s="246" t="s">
        <v>325</v>
      </c>
      <c r="D72" s="244" t="s">
        <v>718</v>
      </c>
      <c r="E72" s="197" t="s">
        <v>1307</v>
      </c>
      <c r="F72" s="242"/>
      <c r="G72" s="197" t="s">
        <v>236</v>
      </c>
      <c r="H72" s="60"/>
      <c r="I72" s="237">
        <v>5250000</v>
      </c>
      <c r="J72" s="237"/>
      <c r="K72" s="237">
        <v>5250000</v>
      </c>
      <c r="L72" s="234">
        <v>5250000</v>
      </c>
      <c r="M72" s="234">
        <f t="shared" ref="M72:M135" si="1">+K72-L72</f>
        <v>0</v>
      </c>
      <c r="N72" s="248">
        <f>L72-VLOOKUP(B72,'[1]7795'!$A$2:$K$152,9,FALSE)</f>
        <v>0</v>
      </c>
    </row>
    <row r="73" spans="1:14" x14ac:dyDescent="0.25">
      <c r="A73" s="94"/>
      <c r="B73" s="229" t="s">
        <v>1197</v>
      </c>
      <c r="C73" s="246" t="s">
        <v>187</v>
      </c>
      <c r="D73" s="244" t="s">
        <v>1088</v>
      </c>
      <c r="E73" s="197" t="s">
        <v>1334</v>
      </c>
      <c r="F73" s="242"/>
      <c r="G73" s="197" t="s">
        <v>51</v>
      </c>
      <c r="H73" s="60"/>
      <c r="I73" s="237">
        <v>6021120</v>
      </c>
      <c r="J73" s="237"/>
      <c r="K73" s="237">
        <v>6021120</v>
      </c>
      <c r="L73" s="234">
        <v>6021120</v>
      </c>
      <c r="M73" s="234">
        <f t="shared" si="1"/>
        <v>0</v>
      </c>
      <c r="N73" s="248">
        <f>L73-VLOOKUP(B73,'[1]7795'!$A$2:$K$152,9,FALSE)</f>
        <v>0</v>
      </c>
    </row>
    <row r="74" spans="1:14" x14ac:dyDescent="0.25">
      <c r="A74" s="94"/>
      <c r="B74" s="229" t="s">
        <v>134</v>
      </c>
      <c r="C74" s="246" t="s">
        <v>1089</v>
      </c>
      <c r="D74" s="244" t="s">
        <v>498</v>
      </c>
      <c r="E74" s="197" t="s">
        <v>580</v>
      </c>
      <c r="F74" s="242"/>
      <c r="G74" s="197" t="s">
        <v>1233</v>
      </c>
      <c r="H74" s="60"/>
      <c r="I74" s="237">
        <v>2275000</v>
      </c>
      <c r="J74" s="237"/>
      <c r="K74" s="237">
        <v>2275000</v>
      </c>
      <c r="L74" s="234">
        <v>2275000</v>
      </c>
      <c r="M74" s="234">
        <f t="shared" si="1"/>
        <v>0</v>
      </c>
      <c r="N74" s="248">
        <f>L74-VLOOKUP(B74,'[1]7795'!$A$2:$K$152,9,FALSE)</f>
        <v>0</v>
      </c>
    </row>
    <row r="75" spans="1:14" x14ac:dyDescent="0.25">
      <c r="A75" s="94"/>
      <c r="B75" s="229" t="s">
        <v>1198</v>
      </c>
      <c r="C75" s="246" t="s">
        <v>1090</v>
      </c>
      <c r="D75" s="244" t="s">
        <v>408</v>
      </c>
      <c r="E75" s="197" t="s">
        <v>1335</v>
      </c>
      <c r="F75" s="242"/>
      <c r="G75" s="197" t="s">
        <v>1234</v>
      </c>
      <c r="H75" s="60"/>
      <c r="I75" s="237">
        <v>5500000</v>
      </c>
      <c r="J75" s="237"/>
      <c r="K75" s="237">
        <v>5500000</v>
      </c>
      <c r="L75" s="234">
        <v>5500000</v>
      </c>
      <c r="M75" s="234">
        <f t="shared" si="1"/>
        <v>0</v>
      </c>
      <c r="N75" s="248">
        <f>L75-VLOOKUP(B75,'[1]7795'!$A$2:$K$152,9,FALSE)</f>
        <v>0</v>
      </c>
    </row>
    <row r="76" spans="1:14" x14ac:dyDescent="0.25">
      <c r="A76" s="94"/>
      <c r="B76" s="229" t="s">
        <v>1199</v>
      </c>
      <c r="C76" s="246" t="s">
        <v>1091</v>
      </c>
      <c r="D76" s="244" t="s">
        <v>490</v>
      </c>
      <c r="E76" s="197" t="s">
        <v>1336</v>
      </c>
      <c r="F76" s="242"/>
      <c r="G76" s="197" t="s">
        <v>1235</v>
      </c>
      <c r="H76" s="60"/>
      <c r="I76" s="237">
        <v>5500000</v>
      </c>
      <c r="J76" s="237"/>
      <c r="K76" s="237">
        <v>5500000</v>
      </c>
      <c r="L76" s="234">
        <v>5500000</v>
      </c>
      <c r="M76" s="234">
        <f t="shared" si="1"/>
        <v>0</v>
      </c>
      <c r="N76" s="248">
        <f>L76-VLOOKUP(B76,'[1]7795'!$A$2:$K$152,9,FALSE)</f>
        <v>0</v>
      </c>
    </row>
    <row r="77" spans="1:14" x14ac:dyDescent="0.25">
      <c r="A77" s="94"/>
      <c r="B77" s="229" t="s">
        <v>1055</v>
      </c>
      <c r="C77" s="246" t="s">
        <v>197</v>
      </c>
      <c r="D77" s="244" t="s">
        <v>770</v>
      </c>
      <c r="E77" s="197" t="s">
        <v>1337</v>
      </c>
      <c r="F77" s="242"/>
      <c r="G77" s="197" t="s">
        <v>1236</v>
      </c>
      <c r="H77" s="60"/>
      <c r="I77" s="237">
        <v>5500000</v>
      </c>
      <c r="J77" s="237"/>
      <c r="K77" s="237">
        <v>5500000</v>
      </c>
      <c r="L77" s="234">
        <v>5500000</v>
      </c>
      <c r="M77" s="234">
        <f t="shared" si="1"/>
        <v>0</v>
      </c>
      <c r="N77" s="248">
        <f>L77-VLOOKUP(B77,'[1]7795'!$A$2:$K$152,9,FALSE)</f>
        <v>0</v>
      </c>
    </row>
    <row r="78" spans="1:14" x14ac:dyDescent="0.25">
      <c r="A78" s="94"/>
      <c r="B78" s="229" t="s">
        <v>135</v>
      </c>
      <c r="C78" s="246" t="s">
        <v>1092</v>
      </c>
      <c r="D78" s="244" t="s">
        <v>504</v>
      </c>
      <c r="E78" s="197" t="s">
        <v>1338</v>
      </c>
      <c r="F78" s="242"/>
      <c r="G78" s="197" t="s">
        <v>1237</v>
      </c>
      <c r="H78" s="60"/>
      <c r="I78" s="237">
        <v>5500000</v>
      </c>
      <c r="J78" s="237"/>
      <c r="K78" s="237">
        <v>5500000</v>
      </c>
      <c r="L78" s="234">
        <v>5500000</v>
      </c>
      <c r="M78" s="234">
        <f t="shared" si="1"/>
        <v>0</v>
      </c>
      <c r="N78" s="248">
        <f>L78-VLOOKUP(B78,'[1]7795'!$A$2:$K$152,9,FALSE)</f>
        <v>0</v>
      </c>
    </row>
    <row r="79" spans="1:14" x14ac:dyDescent="0.25">
      <c r="A79" s="94"/>
      <c r="B79" s="229" t="s">
        <v>1200</v>
      </c>
      <c r="C79" s="246" t="s">
        <v>1093</v>
      </c>
      <c r="D79" s="244" t="s">
        <v>1094</v>
      </c>
      <c r="E79" s="197" t="s">
        <v>1339</v>
      </c>
      <c r="F79" s="242"/>
      <c r="G79" s="197" t="s">
        <v>1238</v>
      </c>
      <c r="H79" s="60"/>
      <c r="I79" s="237">
        <v>3500000</v>
      </c>
      <c r="J79" s="237"/>
      <c r="K79" s="237">
        <v>3500000</v>
      </c>
      <c r="L79" s="234">
        <v>3500000</v>
      </c>
      <c r="M79" s="234">
        <f t="shared" si="1"/>
        <v>0</v>
      </c>
      <c r="N79" s="248">
        <f>L79-VLOOKUP(B79,'[1]7795'!$A$2:$K$152,9,FALSE)</f>
        <v>0</v>
      </c>
    </row>
    <row r="80" spans="1:14" x14ac:dyDescent="0.25">
      <c r="A80" s="94"/>
      <c r="B80" s="229" t="s">
        <v>1050</v>
      </c>
      <c r="C80" s="246" t="s">
        <v>188</v>
      </c>
      <c r="D80" s="244" t="s">
        <v>527</v>
      </c>
      <c r="E80" s="197" t="s">
        <v>1340</v>
      </c>
      <c r="F80" s="242"/>
      <c r="G80" s="197" t="s">
        <v>1239</v>
      </c>
      <c r="H80" s="60"/>
      <c r="I80" s="237">
        <v>6500000</v>
      </c>
      <c r="J80" s="237"/>
      <c r="K80" s="237">
        <v>6500000</v>
      </c>
      <c r="L80" s="234">
        <v>6500000</v>
      </c>
      <c r="M80" s="234">
        <f t="shared" si="1"/>
        <v>0</v>
      </c>
      <c r="N80" s="248">
        <f>L80-VLOOKUP(B80,'[1]7795'!$A$2:$K$152,9,FALSE)</f>
        <v>0</v>
      </c>
    </row>
    <row r="81" spans="1:14" x14ac:dyDescent="0.25">
      <c r="A81" s="94"/>
      <c r="B81" s="229" t="s">
        <v>1064</v>
      </c>
      <c r="C81" s="246" t="s">
        <v>266</v>
      </c>
      <c r="D81" s="244" t="s">
        <v>612</v>
      </c>
      <c r="E81" s="197" t="s">
        <v>1303</v>
      </c>
      <c r="F81" s="242"/>
      <c r="G81" s="197" t="s">
        <v>1240</v>
      </c>
      <c r="H81" s="60"/>
      <c r="I81" s="237">
        <v>5250000</v>
      </c>
      <c r="J81" s="237"/>
      <c r="K81" s="237">
        <v>5250000</v>
      </c>
      <c r="L81" s="234">
        <v>5250000</v>
      </c>
      <c r="M81" s="234">
        <f t="shared" si="1"/>
        <v>0</v>
      </c>
      <c r="N81" s="248">
        <f>L81-VLOOKUP(B81,'[1]7795'!$A$2:$K$152,9,FALSE)</f>
        <v>0</v>
      </c>
    </row>
    <row r="82" spans="1:14" x14ac:dyDescent="0.25">
      <c r="A82" s="94"/>
      <c r="B82" s="229" t="s">
        <v>1201</v>
      </c>
      <c r="C82" s="246" t="s">
        <v>329</v>
      </c>
      <c r="D82" s="244" t="s">
        <v>442</v>
      </c>
      <c r="E82" s="197" t="s">
        <v>1341</v>
      </c>
      <c r="F82" s="242"/>
      <c r="G82" s="197" t="s">
        <v>1241</v>
      </c>
      <c r="H82" s="60"/>
      <c r="I82" s="237">
        <v>1400000</v>
      </c>
      <c r="J82" s="237"/>
      <c r="K82" s="237">
        <v>1400000</v>
      </c>
      <c r="L82" s="234">
        <v>1400000</v>
      </c>
      <c r="M82" s="234">
        <f t="shared" si="1"/>
        <v>0</v>
      </c>
      <c r="N82" s="248">
        <f>L82-VLOOKUP(B82,'[1]7795'!$A$2:$K$152,9,FALSE)</f>
        <v>0</v>
      </c>
    </row>
    <row r="83" spans="1:14" x14ac:dyDescent="0.25">
      <c r="A83" s="94"/>
      <c r="B83" s="229" t="s">
        <v>1202</v>
      </c>
      <c r="C83" s="246" t="s">
        <v>329</v>
      </c>
      <c r="D83" s="244" t="s">
        <v>426</v>
      </c>
      <c r="E83" s="197" t="s">
        <v>1341</v>
      </c>
      <c r="F83" s="242"/>
      <c r="G83" s="197" t="s">
        <v>1242</v>
      </c>
      <c r="H83" s="60"/>
      <c r="I83" s="237">
        <v>1225000</v>
      </c>
      <c r="J83" s="237"/>
      <c r="K83" s="237">
        <v>1225000</v>
      </c>
      <c r="L83" s="234">
        <v>1225000</v>
      </c>
      <c r="M83" s="234">
        <f t="shared" si="1"/>
        <v>0</v>
      </c>
      <c r="N83" s="248">
        <f>L83-VLOOKUP(B83,'[1]7795'!$A$2:$K$152,9,FALSE)</f>
        <v>0</v>
      </c>
    </row>
    <row r="84" spans="1:14" x14ac:dyDescent="0.25">
      <c r="A84" s="94"/>
      <c r="B84" s="229" t="s">
        <v>307</v>
      </c>
      <c r="C84" s="246" t="s">
        <v>445</v>
      </c>
      <c r="D84" s="244" t="s">
        <v>744</v>
      </c>
      <c r="E84" s="197" t="s">
        <v>1341</v>
      </c>
      <c r="F84" s="242"/>
      <c r="G84" s="197" t="s">
        <v>1243</v>
      </c>
      <c r="H84" s="60"/>
      <c r="I84" s="237">
        <v>2275000</v>
      </c>
      <c r="J84" s="237"/>
      <c r="K84" s="237">
        <v>2275000</v>
      </c>
      <c r="L84" s="234">
        <v>2275000</v>
      </c>
      <c r="M84" s="234">
        <f t="shared" si="1"/>
        <v>0</v>
      </c>
      <c r="N84" s="248">
        <f>L84-VLOOKUP(B84,'[1]7795'!$A$2:$K$152,9,FALSE)</f>
        <v>0</v>
      </c>
    </row>
    <row r="85" spans="1:14" x14ac:dyDescent="0.25">
      <c r="A85" s="94"/>
      <c r="B85" s="229" t="s">
        <v>322</v>
      </c>
      <c r="C85" s="246" t="s">
        <v>203</v>
      </c>
      <c r="D85" s="244" t="s">
        <v>493</v>
      </c>
      <c r="E85" s="197" t="s">
        <v>1341</v>
      </c>
      <c r="F85" s="242"/>
      <c r="G85" s="197" t="s">
        <v>1244</v>
      </c>
      <c r="H85" s="60"/>
      <c r="I85" s="237">
        <v>2333334</v>
      </c>
      <c r="J85" s="237"/>
      <c r="K85" s="237">
        <v>2333334</v>
      </c>
      <c r="L85" s="234">
        <v>2333334</v>
      </c>
      <c r="M85" s="234">
        <f t="shared" si="1"/>
        <v>0</v>
      </c>
      <c r="N85" s="248">
        <f>L85-VLOOKUP(B85,'[1]7795'!$A$2:$K$152,9,FALSE)</f>
        <v>0</v>
      </c>
    </row>
    <row r="86" spans="1:14" x14ac:dyDescent="0.25">
      <c r="A86" s="94"/>
      <c r="B86" s="229" t="s">
        <v>907</v>
      </c>
      <c r="C86" s="246" t="s">
        <v>840</v>
      </c>
      <c r="D86" s="244" t="s">
        <v>841</v>
      </c>
      <c r="E86" s="197" t="s">
        <v>973</v>
      </c>
      <c r="F86" s="242"/>
      <c r="G86" s="197" t="s">
        <v>946</v>
      </c>
      <c r="H86" s="60"/>
      <c r="I86" s="237">
        <v>259783304</v>
      </c>
      <c r="J86" s="237"/>
      <c r="K86" s="237">
        <v>259783304</v>
      </c>
      <c r="L86" s="237">
        <v>90871973</v>
      </c>
      <c r="M86" s="234">
        <f t="shared" si="1"/>
        <v>168911331</v>
      </c>
      <c r="N86" s="248">
        <v>0</v>
      </c>
    </row>
    <row r="87" spans="1:14" x14ac:dyDescent="0.25">
      <c r="A87" s="94"/>
      <c r="B87" s="229" t="s">
        <v>908</v>
      </c>
      <c r="C87" s="246" t="s">
        <v>260</v>
      </c>
      <c r="D87" s="244" t="s">
        <v>625</v>
      </c>
      <c r="E87" s="197" t="s">
        <v>974</v>
      </c>
      <c r="F87" s="242"/>
      <c r="G87" s="197" t="s">
        <v>947</v>
      </c>
      <c r="H87" s="60"/>
      <c r="I87" s="237">
        <v>187868684</v>
      </c>
      <c r="J87" s="237"/>
      <c r="K87" s="237">
        <v>187868684</v>
      </c>
      <c r="L87" s="234">
        <v>187868684</v>
      </c>
      <c r="M87" s="234">
        <f t="shared" si="1"/>
        <v>0</v>
      </c>
      <c r="N87" s="248">
        <f>L87-VLOOKUP(B87,'[1]7795'!$A$2:$K$152,9,FALSE)</f>
        <v>0</v>
      </c>
    </row>
    <row r="88" spans="1:14" x14ac:dyDescent="0.25">
      <c r="A88" s="94"/>
      <c r="B88" s="229" t="s">
        <v>589</v>
      </c>
      <c r="C88" s="246" t="s">
        <v>108</v>
      </c>
      <c r="D88" s="244" t="s">
        <v>1095</v>
      </c>
      <c r="E88" s="197" t="s">
        <v>1342</v>
      </c>
      <c r="F88" s="242"/>
      <c r="G88" s="197" t="s">
        <v>1245</v>
      </c>
      <c r="H88" s="60"/>
      <c r="I88" s="237">
        <v>3666667</v>
      </c>
      <c r="J88" s="237"/>
      <c r="K88" s="237">
        <v>3666667</v>
      </c>
      <c r="L88" s="234">
        <v>3666667</v>
      </c>
      <c r="M88" s="234">
        <f t="shared" si="1"/>
        <v>0</v>
      </c>
      <c r="N88" s="248">
        <f>L88-VLOOKUP(B88,'[1]7795'!$A$2:$K$152,9,FALSE)</f>
        <v>0</v>
      </c>
    </row>
    <row r="89" spans="1:14" x14ac:dyDescent="0.25">
      <c r="A89" s="94"/>
      <c r="B89" s="229" t="s">
        <v>717</v>
      </c>
      <c r="C89" s="246" t="s">
        <v>264</v>
      </c>
      <c r="D89" s="244" t="s">
        <v>1096</v>
      </c>
      <c r="E89" s="197" t="s">
        <v>1343</v>
      </c>
      <c r="F89" s="242"/>
      <c r="G89" s="197" t="s">
        <v>1246</v>
      </c>
      <c r="H89" s="60"/>
      <c r="I89" s="237">
        <v>3666667</v>
      </c>
      <c r="J89" s="237"/>
      <c r="K89" s="237">
        <v>3666667</v>
      </c>
      <c r="L89" s="234">
        <v>3666667</v>
      </c>
      <c r="M89" s="234">
        <f t="shared" si="1"/>
        <v>0</v>
      </c>
      <c r="N89" s="248">
        <f>L89-VLOOKUP(B89,'[1]7795'!$A$2:$K$152,9,FALSE)</f>
        <v>0</v>
      </c>
    </row>
    <row r="90" spans="1:14" x14ac:dyDescent="0.25">
      <c r="A90" s="94"/>
      <c r="B90" s="229" t="s">
        <v>909</v>
      </c>
      <c r="C90" s="246" t="s">
        <v>317</v>
      </c>
      <c r="D90" s="244" t="s">
        <v>842</v>
      </c>
      <c r="E90" s="197" t="s">
        <v>975</v>
      </c>
      <c r="F90" s="242"/>
      <c r="G90" s="197" t="s">
        <v>749</v>
      </c>
      <c r="H90" s="60"/>
      <c r="I90" s="237">
        <v>23524655</v>
      </c>
      <c r="J90" s="237"/>
      <c r="K90" s="237">
        <v>23524655</v>
      </c>
      <c r="L90" s="237">
        <v>12401264</v>
      </c>
      <c r="M90" s="234">
        <f t="shared" si="1"/>
        <v>11123391</v>
      </c>
      <c r="N90" s="248">
        <v>0</v>
      </c>
    </row>
    <row r="91" spans="1:14" x14ac:dyDescent="0.25">
      <c r="A91" s="94"/>
      <c r="B91" s="229" t="s">
        <v>801</v>
      </c>
      <c r="C91" s="246" t="s">
        <v>93</v>
      </c>
      <c r="D91" s="244" t="s">
        <v>1097</v>
      </c>
      <c r="E91" s="197" t="s">
        <v>1344</v>
      </c>
      <c r="F91" s="242"/>
      <c r="G91" s="197" t="s">
        <v>1247</v>
      </c>
      <c r="H91" s="60"/>
      <c r="I91" s="237">
        <v>3666666</v>
      </c>
      <c r="J91" s="237"/>
      <c r="K91" s="237">
        <v>3666666</v>
      </c>
      <c r="L91" s="234">
        <v>3666666</v>
      </c>
      <c r="M91" s="234">
        <f t="shared" si="1"/>
        <v>0</v>
      </c>
      <c r="N91" s="248">
        <f>L91-VLOOKUP(B91,'[1]7795'!$A$2:$K$152,9,FALSE)</f>
        <v>0</v>
      </c>
    </row>
    <row r="92" spans="1:14" x14ac:dyDescent="0.25">
      <c r="A92" s="94"/>
      <c r="B92" s="229" t="s">
        <v>1203</v>
      </c>
      <c r="C92" s="246" t="s">
        <v>113</v>
      </c>
      <c r="D92" s="244" t="s">
        <v>1098</v>
      </c>
      <c r="E92" s="197" t="s">
        <v>1345</v>
      </c>
      <c r="F92" s="242"/>
      <c r="G92" s="197" t="s">
        <v>1248</v>
      </c>
      <c r="H92" s="60"/>
      <c r="I92" s="237">
        <v>5833333</v>
      </c>
      <c r="J92" s="237"/>
      <c r="K92" s="237">
        <v>5833333</v>
      </c>
      <c r="L92" s="237">
        <v>5000000</v>
      </c>
      <c r="M92" s="234">
        <f t="shared" si="1"/>
        <v>833333</v>
      </c>
      <c r="N92" s="248">
        <v>0</v>
      </c>
    </row>
    <row r="93" spans="1:14" x14ac:dyDescent="0.25">
      <c r="A93" s="94"/>
      <c r="B93" s="229" t="s">
        <v>538</v>
      </c>
      <c r="C93" s="246" t="s">
        <v>206</v>
      </c>
      <c r="D93" s="244" t="s">
        <v>1099</v>
      </c>
      <c r="E93" s="197" t="s">
        <v>1346</v>
      </c>
      <c r="F93" s="242"/>
      <c r="G93" s="197" t="s">
        <v>1249</v>
      </c>
      <c r="H93" s="60"/>
      <c r="I93" s="237">
        <v>21333333</v>
      </c>
      <c r="J93" s="237"/>
      <c r="K93" s="237">
        <v>21333333</v>
      </c>
      <c r="L93" s="237">
        <v>0</v>
      </c>
      <c r="M93" s="234">
        <f t="shared" si="1"/>
        <v>21333333</v>
      </c>
      <c r="N93" s="248">
        <v>0</v>
      </c>
    </row>
    <row r="94" spans="1:14" x14ac:dyDescent="0.25">
      <c r="A94" s="94"/>
      <c r="B94" s="229" t="s">
        <v>1217</v>
      </c>
      <c r="C94" s="246" t="s">
        <v>144</v>
      </c>
      <c r="D94" s="244" t="s">
        <v>1142</v>
      </c>
      <c r="E94" s="197" t="s">
        <v>1387</v>
      </c>
      <c r="F94" s="242"/>
      <c r="G94" s="197" t="s">
        <v>1263</v>
      </c>
      <c r="H94" s="60"/>
      <c r="I94" s="237">
        <v>4363534</v>
      </c>
      <c r="J94" s="237"/>
      <c r="K94" s="237">
        <v>4363534</v>
      </c>
      <c r="L94" s="234">
        <v>4363534</v>
      </c>
      <c r="M94" s="234">
        <f t="shared" si="1"/>
        <v>0</v>
      </c>
      <c r="N94" s="248">
        <f>L94-VLOOKUP(B94,'[1]7795'!$A$2:$K$152,9,FALSE)</f>
        <v>0</v>
      </c>
    </row>
    <row r="95" spans="1:14" x14ac:dyDescent="0.25">
      <c r="A95" s="94"/>
      <c r="B95" s="229" t="s">
        <v>1204</v>
      </c>
      <c r="C95" s="246" t="s">
        <v>1100</v>
      </c>
      <c r="D95" s="244" t="s">
        <v>1101</v>
      </c>
      <c r="E95" s="197" t="s">
        <v>1347</v>
      </c>
      <c r="F95" s="242"/>
      <c r="G95" s="197" t="s">
        <v>1250</v>
      </c>
      <c r="H95" s="60"/>
      <c r="I95" s="237">
        <v>11266667</v>
      </c>
      <c r="J95" s="237"/>
      <c r="K95" s="237">
        <v>11266667</v>
      </c>
      <c r="L95" s="237">
        <v>10833333</v>
      </c>
      <c r="M95" s="234">
        <f t="shared" si="1"/>
        <v>433334</v>
      </c>
      <c r="N95" s="248">
        <v>0</v>
      </c>
    </row>
    <row r="96" spans="1:14" x14ac:dyDescent="0.25">
      <c r="A96" s="94"/>
      <c r="B96" s="229" t="s">
        <v>1205</v>
      </c>
      <c r="C96" s="246" t="s">
        <v>364</v>
      </c>
      <c r="D96" s="244" t="s">
        <v>1102</v>
      </c>
      <c r="E96" s="197" t="s">
        <v>1348</v>
      </c>
      <c r="F96" s="242"/>
      <c r="G96" s="197" t="s">
        <v>552</v>
      </c>
      <c r="H96" s="60"/>
      <c r="I96" s="237">
        <v>3600000</v>
      </c>
      <c r="J96" s="237"/>
      <c r="K96" s="237">
        <v>3600000</v>
      </c>
      <c r="L96" s="234">
        <v>3600000</v>
      </c>
      <c r="M96" s="234">
        <f t="shared" si="1"/>
        <v>0</v>
      </c>
      <c r="N96" s="248">
        <f>L96-VLOOKUP(B96,'[1]7795'!$A$2:$K$152,9,FALSE)</f>
        <v>0</v>
      </c>
    </row>
    <row r="97" spans="1:14" x14ac:dyDescent="0.25">
      <c r="A97" s="94"/>
      <c r="B97" s="229" t="s">
        <v>1206</v>
      </c>
      <c r="C97" s="246" t="s">
        <v>210</v>
      </c>
      <c r="D97" s="244" t="s">
        <v>1103</v>
      </c>
      <c r="E97" s="197" t="s">
        <v>1349</v>
      </c>
      <c r="F97" s="242"/>
      <c r="G97" s="197" t="s">
        <v>1251</v>
      </c>
      <c r="H97" s="60"/>
      <c r="I97" s="237">
        <v>2065200</v>
      </c>
      <c r="J97" s="237"/>
      <c r="K97" s="237">
        <v>2065200</v>
      </c>
      <c r="L97" s="237">
        <v>2065200</v>
      </c>
      <c r="M97" s="234">
        <f t="shared" si="1"/>
        <v>0</v>
      </c>
      <c r="N97" s="248">
        <v>0</v>
      </c>
    </row>
    <row r="98" spans="1:14" x14ac:dyDescent="0.25">
      <c r="A98" s="94"/>
      <c r="B98" s="229" t="s">
        <v>119</v>
      </c>
      <c r="C98" s="246" t="s">
        <v>435</v>
      </c>
      <c r="D98" s="244" t="s">
        <v>1104</v>
      </c>
      <c r="E98" s="197" t="s">
        <v>1350</v>
      </c>
      <c r="F98" s="242"/>
      <c r="G98" s="197" t="s">
        <v>60</v>
      </c>
      <c r="H98" s="60"/>
      <c r="I98" s="237">
        <v>1050000</v>
      </c>
      <c r="J98" s="237"/>
      <c r="K98" s="237">
        <v>1050000</v>
      </c>
      <c r="L98" s="234">
        <v>1050000</v>
      </c>
      <c r="M98" s="234">
        <f t="shared" si="1"/>
        <v>0</v>
      </c>
      <c r="N98" s="248"/>
    </row>
    <row r="99" spans="1:14" x14ac:dyDescent="0.25">
      <c r="A99" s="94"/>
      <c r="B99" s="229" t="s">
        <v>1207</v>
      </c>
      <c r="C99" s="246" t="s">
        <v>334</v>
      </c>
      <c r="D99" s="244" t="s">
        <v>1105</v>
      </c>
      <c r="E99" s="197" t="s">
        <v>1351</v>
      </c>
      <c r="F99" s="242"/>
      <c r="G99" s="197" t="s">
        <v>1252</v>
      </c>
      <c r="H99" s="60"/>
      <c r="I99" s="237">
        <v>6000000</v>
      </c>
      <c r="J99" s="237"/>
      <c r="K99" s="237">
        <v>6000000</v>
      </c>
      <c r="L99" s="234">
        <v>6000000</v>
      </c>
      <c r="M99" s="234">
        <f t="shared" si="1"/>
        <v>0</v>
      </c>
      <c r="N99" s="248">
        <f>L99-VLOOKUP(B99,'[1]7795'!$A$2:$K$152,9,FALSE)</f>
        <v>0</v>
      </c>
    </row>
    <row r="100" spans="1:14" x14ac:dyDescent="0.25">
      <c r="A100" s="94"/>
      <c r="B100" s="229" t="s">
        <v>261</v>
      </c>
      <c r="C100" s="246" t="s">
        <v>726</v>
      </c>
      <c r="D100" s="244" t="s">
        <v>1143</v>
      </c>
      <c r="E100" s="197" t="s">
        <v>1388</v>
      </c>
      <c r="F100" s="242"/>
      <c r="G100" s="197" t="s">
        <v>1264</v>
      </c>
      <c r="H100" s="60"/>
      <c r="I100" s="237">
        <v>1883700</v>
      </c>
      <c r="J100" s="237"/>
      <c r="K100" s="237">
        <v>1883700</v>
      </c>
      <c r="L100" s="234">
        <v>1883700</v>
      </c>
      <c r="M100" s="234">
        <f t="shared" si="1"/>
        <v>0</v>
      </c>
      <c r="N100" s="248">
        <f>L100-VLOOKUP(B100,'[1]7795'!$A$2:$K$152,9,FALSE)</f>
        <v>0</v>
      </c>
    </row>
    <row r="101" spans="1:14" x14ac:dyDescent="0.25">
      <c r="A101" s="94"/>
      <c r="B101" s="229" t="s">
        <v>1208</v>
      </c>
      <c r="C101" s="246" t="s">
        <v>499</v>
      </c>
      <c r="D101" s="244" t="s">
        <v>1106</v>
      </c>
      <c r="E101" s="197" t="s">
        <v>1352</v>
      </c>
      <c r="F101" s="242"/>
      <c r="G101" s="197" t="s">
        <v>1253</v>
      </c>
      <c r="H101" s="60"/>
      <c r="I101" s="237">
        <v>4514000</v>
      </c>
      <c r="J101" s="237"/>
      <c r="K101" s="237">
        <v>4514000</v>
      </c>
      <c r="L101" s="234">
        <v>4514000</v>
      </c>
      <c r="M101" s="234">
        <f t="shared" si="1"/>
        <v>0</v>
      </c>
      <c r="N101" s="248">
        <f>L101-VLOOKUP(B101,'[1]7795'!$A$2:$K$152,9,FALSE)</f>
        <v>0</v>
      </c>
    </row>
    <row r="102" spans="1:14" x14ac:dyDescent="0.25">
      <c r="A102" s="94"/>
      <c r="B102" s="229" t="s">
        <v>1209</v>
      </c>
      <c r="C102" s="246" t="s">
        <v>832</v>
      </c>
      <c r="D102" s="244" t="s">
        <v>1107</v>
      </c>
      <c r="E102" s="197" t="s">
        <v>1353</v>
      </c>
      <c r="F102" s="242"/>
      <c r="G102" s="197" t="s">
        <v>1254</v>
      </c>
      <c r="H102" s="60"/>
      <c r="I102" s="237">
        <v>8000000</v>
      </c>
      <c r="J102" s="237"/>
      <c r="K102" s="237">
        <v>8000000</v>
      </c>
      <c r="L102" s="234">
        <v>8000000</v>
      </c>
      <c r="M102" s="234">
        <f t="shared" si="1"/>
        <v>0</v>
      </c>
      <c r="N102" s="248">
        <f>L102-VLOOKUP(B102,'[1]7795'!$A$2:$K$152,9,FALSE)</f>
        <v>0</v>
      </c>
    </row>
    <row r="103" spans="1:14" x14ac:dyDescent="0.25">
      <c r="A103" s="94"/>
      <c r="B103" s="229" t="s">
        <v>1218</v>
      </c>
      <c r="C103" s="246" t="s">
        <v>496</v>
      </c>
      <c r="D103" s="244" t="s">
        <v>1144</v>
      </c>
      <c r="E103" s="197" t="s">
        <v>1388</v>
      </c>
      <c r="F103" s="242"/>
      <c r="G103" s="197" t="s">
        <v>1265</v>
      </c>
      <c r="H103" s="60"/>
      <c r="I103" s="237">
        <v>2063100</v>
      </c>
      <c r="J103" s="237"/>
      <c r="K103" s="237">
        <v>2063100</v>
      </c>
      <c r="L103" s="234">
        <v>2063100</v>
      </c>
      <c r="M103" s="234">
        <f t="shared" si="1"/>
        <v>0</v>
      </c>
      <c r="N103" s="248">
        <f>L103-VLOOKUP(B103,'[1]7795'!$A$2:$K$152,9,FALSE)</f>
        <v>0</v>
      </c>
    </row>
    <row r="104" spans="1:14" x14ac:dyDescent="0.25">
      <c r="A104" s="94"/>
      <c r="B104" s="229" t="s">
        <v>197</v>
      </c>
      <c r="C104" s="246" t="s">
        <v>407</v>
      </c>
      <c r="D104" s="244" t="s">
        <v>1108</v>
      </c>
      <c r="E104" s="197" t="s">
        <v>1354</v>
      </c>
      <c r="F104" s="242"/>
      <c r="G104" s="197" t="s">
        <v>337</v>
      </c>
      <c r="H104" s="60"/>
      <c r="I104" s="237">
        <v>7700000</v>
      </c>
      <c r="J104" s="237"/>
      <c r="K104" s="237">
        <v>7700000</v>
      </c>
      <c r="L104" s="234">
        <v>7700000</v>
      </c>
      <c r="M104" s="234">
        <f t="shared" si="1"/>
        <v>0</v>
      </c>
      <c r="N104" s="248">
        <f>L104-VLOOKUP(B104,'[1]7795'!$A$2:$K$152,9,FALSE)</f>
        <v>0</v>
      </c>
    </row>
    <row r="105" spans="1:14" x14ac:dyDescent="0.25">
      <c r="A105" s="94"/>
      <c r="B105" s="229" t="s">
        <v>1089</v>
      </c>
      <c r="C105" s="246" t="s">
        <v>434</v>
      </c>
      <c r="D105" s="244" t="s">
        <v>1145</v>
      </c>
      <c r="E105" s="197" t="s">
        <v>1389</v>
      </c>
      <c r="F105" s="242"/>
      <c r="G105" s="197" t="s">
        <v>340</v>
      </c>
      <c r="H105" s="60"/>
      <c r="I105" s="237">
        <v>2813894</v>
      </c>
      <c r="J105" s="237"/>
      <c r="K105" s="237">
        <v>2813894</v>
      </c>
      <c r="L105" s="234">
        <v>2813894</v>
      </c>
      <c r="M105" s="234">
        <f t="shared" si="1"/>
        <v>0</v>
      </c>
      <c r="N105" s="248">
        <f>L105-VLOOKUP(B105,'[1]7795'!$A$2:$K$152,9,FALSE)</f>
        <v>0</v>
      </c>
    </row>
    <row r="106" spans="1:14" x14ac:dyDescent="0.25">
      <c r="A106" s="94"/>
      <c r="B106" s="229" t="s">
        <v>1092</v>
      </c>
      <c r="C106" s="246" t="s">
        <v>512</v>
      </c>
      <c r="D106" s="244" t="s">
        <v>1146</v>
      </c>
      <c r="E106" s="197" t="s">
        <v>1388</v>
      </c>
      <c r="F106" s="242"/>
      <c r="G106" s="197" t="s">
        <v>1266</v>
      </c>
      <c r="H106" s="60"/>
      <c r="I106" s="237">
        <v>5382000</v>
      </c>
      <c r="J106" s="237"/>
      <c r="K106" s="237">
        <v>5382000</v>
      </c>
      <c r="L106" s="234">
        <v>5382000</v>
      </c>
      <c r="M106" s="234">
        <f t="shared" si="1"/>
        <v>0</v>
      </c>
      <c r="N106" s="248">
        <f>L106-VLOOKUP(B106,'[1]7795'!$A$2:$K$152,9,FALSE)</f>
        <v>0</v>
      </c>
    </row>
    <row r="107" spans="1:14" x14ac:dyDescent="0.25">
      <c r="A107" s="94"/>
      <c r="B107" s="229" t="s">
        <v>1219</v>
      </c>
      <c r="C107" s="246" t="s">
        <v>512</v>
      </c>
      <c r="D107" s="244" t="s">
        <v>1147</v>
      </c>
      <c r="E107" s="197" t="s">
        <v>1388</v>
      </c>
      <c r="F107" s="242"/>
      <c r="G107" s="197" t="s">
        <v>1267</v>
      </c>
      <c r="H107" s="60"/>
      <c r="I107" s="237">
        <v>2332200</v>
      </c>
      <c r="J107" s="237"/>
      <c r="K107" s="237">
        <v>2332200</v>
      </c>
      <c r="L107" s="234">
        <v>2332200</v>
      </c>
      <c r="M107" s="234">
        <f t="shared" si="1"/>
        <v>0</v>
      </c>
      <c r="N107" s="248">
        <f>L107-VLOOKUP(B107,'[1]7795'!$A$2:$K$152,9,FALSE)</f>
        <v>0</v>
      </c>
    </row>
    <row r="108" spans="1:14" x14ac:dyDescent="0.25">
      <c r="A108" s="94"/>
      <c r="B108" s="229" t="s">
        <v>1031</v>
      </c>
      <c r="C108" s="246" t="s">
        <v>333</v>
      </c>
      <c r="D108" s="244" t="s">
        <v>1109</v>
      </c>
      <c r="E108" s="197" t="s">
        <v>1355</v>
      </c>
      <c r="F108" s="242"/>
      <c r="G108" s="197" t="s">
        <v>1255</v>
      </c>
      <c r="H108" s="60"/>
      <c r="I108" s="237">
        <v>9000000</v>
      </c>
      <c r="J108" s="237"/>
      <c r="K108" s="237">
        <v>9000000</v>
      </c>
      <c r="L108" s="237">
        <v>4500000</v>
      </c>
      <c r="M108" s="234">
        <f t="shared" si="1"/>
        <v>4500000</v>
      </c>
      <c r="N108" s="248"/>
    </row>
    <row r="109" spans="1:14" x14ac:dyDescent="0.25">
      <c r="A109" s="94"/>
      <c r="B109" s="229" t="s">
        <v>1182</v>
      </c>
      <c r="C109" s="246" t="s">
        <v>722</v>
      </c>
      <c r="D109" s="244" t="s">
        <v>1110</v>
      </c>
      <c r="E109" s="197" t="s">
        <v>1356</v>
      </c>
      <c r="F109" s="242"/>
      <c r="G109" s="197" t="s">
        <v>48</v>
      </c>
      <c r="H109" s="60"/>
      <c r="I109" s="237">
        <v>875000</v>
      </c>
      <c r="J109" s="237"/>
      <c r="K109" s="237">
        <v>875000</v>
      </c>
      <c r="L109" s="234">
        <v>875000</v>
      </c>
      <c r="M109" s="234">
        <f t="shared" si="1"/>
        <v>0</v>
      </c>
      <c r="N109" s="248"/>
    </row>
    <row r="110" spans="1:14" x14ac:dyDescent="0.25">
      <c r="A110" s="94"/>
      <c r="B110" s="229" t="s">
        <v>361</v>
      </c>
      <c r="C110" s="246" t="s">
        <v>513</v>
      </c>
      <c r="D110" s="244" t="s">
        <v>1111</v>
      </c>
      <c r="E110" s="197" t="s">
        <v>1357</v>
      </c>
      <c r="F110" s="242"/>
      <c r="G110" s="197" t="s">
        <v>1232</v>
      </c>
      <c r="H110" s="60"/>
      <c r="I110" s="237">
        <v>3840000</v>
      </c>
      <c r="J110" s="237"/>
      <c r="K110" s="237">
        <v>3840000</v>
      </c>
      <c r="L110" s="234">
        <v>3840000</v>
      </c>
      <c r="M110" s="234">
        <f t="shared" si="1"/>
        <v>0</v>
      </c>
      <c r="N110" s="248"/>
    </row>
    <row r="111" spans="1:14" x14ac:dyDescent="0.25">
      <c r="A111" s="94"/>
      <c r="B111" s="229" t="s">
        <v>178</v>
      </c>
      <c r="C111" s="246" t="s">
        <v>1112</v>
      </c>
      <c r="D111" s="244" t="s">
        <v>644</v>
      </c>
      <c r="E111" s="197" t="s">
        <v>1358</v>
      </c>
      <c r="F111" s="242"/>
      <c r="G111" s="197" t="s">
        <v>239</v>
      </c>
      <c r="H111" s="60"/>
      <c r="I111" s="237">
        <v>8016667</v>
      </c>
      <c r="J111" s="237"/>
      <c r="K111" s="237">
        <v>8016667</v>
      </c>
      <c r="L111" s="234">
        <v>8016667</v>
      </c>
      <c r="M111" s="234">
        <f t="shared" si="1"/>
        <v>0</v>
      </c>
      <c r="N111" s="248"/>
    </row>
    <row r="112" spans="1:14" x14ac:dyDescent="0.25">
      <c r="A112" s="94"/>
      <c r="B112" s="229" t="s">
        <v>1198</v>
      </c>
      <c r="C112" s="246" t="s">
        <v>503</v>
      </c>
      <c r="D112" s="244" t="s">
        <v>1113</v>
      </c>
      <c r="E112" s="197" t="s">
        <v>1359</v>
      </c>
      <c r="F112" s="242"/>
      <c r="G112" s="197" t="s">
        <v>1234</v>
      </c>
      <c r="H112" s="60"/>
      <c r="I112" s="237">
        <v>3666667</v>
      </c>
      <c r="J112" s="237"/>
      <c r="K112" s="237">
        <v>3666667</v>
      </c>
      <c r="L112" s="234">
        <v>3483334</v>
      </c>
      <c r="M112" s="234">
        <f t="shared" si="1"/>
        <v>183333</v>
      </c>
      <c r="N112" s="248"/>
    </row>
    <row r="113" spans="1:14" x14ac:dyDescent="0.25">
      <c r="A113" s="94"/>
      <c r="B113" s="229" t="s">
        <v>1210</v>
      </c>
      <c r="C113" s="246" t="s">
        <v>501</v>
      </c>
      <c r="D113" s="244" t="s">
        <v>431</v>
      </c>
      <c r="E113" s="197" t="s">
        <v>1360</v>
      </c>
      <c r="F113" s="242"/>
      <c r="G113" s="197" t="s">
        <v>813</v>
      </c>
      <c r="H113" s="60"/>
      <c r="I113" s="237">
        <v>6500000</v>
      </c>
      <c r="J113" s="237"/>
      <c r="K113" s="237">
        <v>6500000</v>
      </c>
      <c r="L113" s="234">
        <v>6500000</v>
      </c>
      <c r="M113" s="234">
        <f t="shared" si="1"/>
        <v>0</v>
      </c>
      <c r="N113" s="248">
        <f>L113-VLOOKUP(B113,'[1]7795'!$A$2:$K$152,9,FALSE)</f>
        <v>0</v>
      </c>
    </row>
    <row r="114" spans="1:14" x14ac:dyDescent="0.25">
      <c r="A114" s="94"/>
      <c r="B114" s="229" t="s">
        <v>1220</v>
      </c>
      <c r="C114" s="246" t="s">
        <v>498</v>
      </c>
      <c r="D114" s="244" t="s">
        <v>1148</v>
      </c>
      <c r="E114" s="197" t="s">
        <v>1388</v>
      </c>
      <c r="F114" s="242"/>
      <c r="G114" s="197" t="s">
        <v>290</v>
      </c>
      <c r="H114" s="60"/>
      <c r="I114" s="237">
        <v>2960100</v>
      </c>
      <c r="J114" s="237"/>
      <c r="K114" s="237">
        <v>2960100</v>
      </c>
      <c r="L114" s="237">
        <v>2960100</v>
      </c>
      <c r="M114" s="234">
        <f t="shared" si="1"/>
        <v>0</v>
      </c>
      <c r="N114" s="248">
        <f>L114-VLOOKUP(B114,'[1]7795'!$A$2:$K$152,9,FALSE)</f>
        <v>0</v>
      </c>
    </row>
    <row r="115" spans="1:14" x14ac:dyDescent="0.25">
      <c r="A115" s="94"/>
      <c r="B115" s="229" t="s">
        <v>823</v>
      </c>
      <c r="C115" s="246" t="s">
        <v>414</v>
      </c>
      <c r="D115" s="244" t="s">
        <v>649</v>
      </c>
      <c r="E115" s="197" t="s">
        <v>1361</v>
      </c>
      <c r="F115" s="242"/>
      <c r="G115" s="197" t="s">
        <v>578</v>
      </c>
      <c r="H115" s="60"/>
      <c r="I115" s="237">
        <v>4800000</v>
      </c>
      <c r="J115" s="237"/>
      <c r="K115" s="237">
        <v>4800000</v>
      </c>
      <c r="L115" s="234">
        <v>4800000</v>
      </c>
      <c r="M115" s="234">
        <f t="shared" si="1"/>
        <v>0</v>
      </c>
      <c r="N115" s="248">
        <v>0</v>
      </c>
    </row>
    <row r="116" spans="1:14" x14ac:dyDescent="0.25">
      <c r="A116" s="94"/>
      <c r="B116" s="229" t="s">
        <v>329</v>
      </c>
      <c r="C116" s="246" t="s">
        <v>415</v>
      </c>
      <c r="D116" s="244" t="s">
        <v>1149</v>
      </c>
      <c r="E116" s="197" t="s">
        <v>1390</v>
      </c>
      <c r="F116" s="242"/>
      <c r="G116" s="197" t="s">
        <v>339</v>
      </c>
      <c r="H116" s="60"/>
      <c r="I116" s="237">
        <v>5600000</v>
      </c>
      <c r="J116" s="237"/>
      <c r="K116" s="237">
        <v>5600000</v>
      </c>
      <c r="L116" s="234">
        <v>5600000</v>
      </c>
      <c r="M116" s="234">
        <f t="shared" si="1"/>
        <v>0</v>
      </c>
      <c r="N116" s="248">
        <f>L116-VLOOKUP(B116,'[1]7795'!$A$2:$K$152,9,FALSE)</f>
        <v>0</v>
      </c>
    </row>
    <row r="117" spans="1:14" x14ac:dyDescent="0.25">
      <c r="A117" s="94"/>
      <c r="B117" s="229" t="s">
        <v>190</v>
      </c>
      <c r="C117" s="246" t="s">
        <v>502</v>
      </c>
      <c r="D117" s="244" t="s">
        <v>1114</v>
      </c>
      <c r="E117" s="197" t="s">
        <v>1362</v>
      </c>
      <c r="F117" s="242"/>
      <c r="G117" s="197" t="s">
        <v>1256</v>
      </c>
      <c r="H117" s="60"/>
      <c r="I117" s="237">
        <v>7452000</v>
      </c>
      <c r="J117" s="237"/>
      <c r="K117" s="237">
        <v>7452000</v>
      </c>
      <c r="L117" s="234">
        <v>7452000</v>
      </c>
      <c r="M117" s="234">
        <f t="shared" si="1"/>
        <v>0</v>
      </c>
      <c r="N117" s="248">
        <f>L117-VLOOKUP(B117,'[1]7795'!$A$2:$K$152,9,FALSE)</f>
        <v>0</v>
      </c>
    </row>
    <row r="118" spans="1:14" x14ac:dyDescent="0.25">
      <c r="A118" s="94"/>
      <c r="B118" s="229" t="s">
        <v>1211</v>
      </c>
      <c r="C118" s="246" t="s">
        <v>417</v>
      </c>
      <c r="D118" s="244" t="s">
        <v>507</v>
      </c>
      <c r="E118" s="197" t="s">
        <v>1363</v>
      </c>
      <c r="F118" s="242"/>
      <c r="G118" s="197" t="s">
        <v>574</v>
      </c>
      <c r="H118" s="60"/>
      <c r="I118" s="237">
        <v>7053000</v>
      </c>
      <c r="J118" s="237"/>
      <c r="K118" s="237">
        <v>7053000</v>
      </c>
      <c r="L118" s="234">
        <v>7053000</v>
      </c>
      <c r="M118" s="234">
        <f t="shared" si="1"/>
        <v>0</v>
      </c>
      <c r="N118" s="248">
        <f>L118-VLOOKUP(B118,'[1]7795'!$A$2:$K$152,9,FALSE)</f>
        <v>0</v>
      </c>
    </row>
    <row r="119" spans="1:14" x14ac:dyDescent="0.25">
      <c r="A119" s="94"/>
      <c r="B119" s="229" t="s">
        <v>1070</v>
      </c>
      <c r="C119" s="246" t="s">
        <v>515</v>
      </c>
      <c r="D119" s="244" t="s">
        <v>775</v>
      </c>
      <c r="E119" s="197" t="s">
        <v>1364</v>
      </c>
      <c r="F119" s="242"/>
      <c r="G119" s="197" t="s">
        <v>1257</v>
      </c>
      <c r="H119" s="60"/>
      <c r="I119" s="237">
        <v>3291400</v>
      </c>
      <c r="J119" s="237"/>
      <c r="K119" s="237">
        <v>3291400</v>
      </c>
      <c r="L119" s="234">
        <v>3291400</v>
      </c>
      <c r="M119" s="234">
        <f t="shared" si="1"/>
        <v>0</v>
      </c>
      <c r="N119" s="248">
        <f>L119-VLOOKUP(B119,'[1]7795'!$A$2:$K$152,9,FALSE)</f>
        <v>0</v>
      </c>
    </row>
    <row r="120" spans="1:14" x14ac:dyDescent="0.25">
      <c r="A120" s="94"/>
      <c r="B120" s="229" t="s">
        <v>310</v>
      </c>
      <c r="C120" s="246" t="s">
        <v>1115</v>
      </c>
      <c r="D120" s="244" t="s">
        <v>510</v>
      </c>
      <c r="E120" s="197" t="s">
        <v>1365</v>
      </c>
      <c r="F120" s="242"/>
      <c r="G120" s="197" t="s">
        <v>738</v>
      </c>
      <c r="H120" s="60"/>
      <c r="I120" s="237">
        <v>3733333</v>
      </c>
      <c r="J120" s="237"/>
      <c r="K120" s="237">
        <v>3733333</v>
      </c>
      <c r="L120" s="234">
        <v>3733333</v>
      </c>
      <c r="M120" s="234">
        <f t="shared" si="1"/>
        <v>0</v>
      </c>
      <c r="N120" s="248">
        <f>L120-VLOOKUP(B120,'[1]7795'!$A$2:$K$152,9,FALSE)</f>
        <v>0</v>
      </c>
    </row>
    <row r="121" spans="1:14" x14ac:dyDescent="0.25">
      <c r="A121" s="94"/>
      <c r="B121" s="229" t="s">
        <v>124</v>
      </c>
      <c r="C121" s="246" t="s">
        <v>436</v>
      </c>
      <c r="D121" s="244" t="s">
        <v>653</v>
      </c>
      <c r="E121" s="197" t="s">
        <v>1366</v>
      </c>
      <c r="F121" s="242"/>
      <c r="G121" s="197" t="s">
        <v>1229</v>
      </c>
      <c r="H121" s="60"/>
      <c r="I121" s="237">
        <v>5750000</v>
      </c>
      <c r="J121" s="237"/>
      <c r="K121" s="237">
        <v>5750000</v>
      </c>
      <c r="L121" s="234">
        <v>5750000</v>
      </c>
      <c r="M121" s="234">
        <f t="shared" si="1"/>
        <v>0</v>
      </c>
      <c r="N121" s="248">
        <f>L121-VLOOKUP(B121,'[1]7795'!$A$2:$K$152,9,FALSE)</f>
        <v>0</v>
      </c>
    </row>
    <row r="122" spans="1:14" x14ac:dyDescent="0.25">
      <c r="A122" s="94"/>
      <c r="B122" s="229" t="s">
        <v>445</v>
      </c>
      <c r="C122" s="246" t="s">
        <v>492</v>
      </c>
      <c r="D122" s="244" t="s">
        <v>1150</v>
      </c>
      <c r="E122" s="197" t="s">
        <v>1388</v>
      </c>
      <c r="F122" s="242"/>
      <c r="G122" s="197" t="s">
        <v>286</v>
      </c>
      <c r="H122" s="60"/>
      <c r="I122" s="237">
        <v>2691000</v>
      </c>
      <c r="J122" s="237"/>
      <c r="K122" s="237">
        <v>2691000</v>
      </c>
      <c r="L122" s="234">
        <v>2691000</v>
      </c>
      <c r="M122" s="234">
        <f t="shared" si="1"/>
        <v>0</v>
      </c>
      <c r="N122" s="248">
        <f>L122-VLOOKUP(B122,'[1]7795'!$A$2:$K$152,9,FALSE)</f>
        <v>0</v>
      </c>
    </row>
    <row r="123" spans="1:14" x14ac:dyDescent="0.25">
      <c r="A123" s="94"/>
      <c r="B123" s="229" t="s">
        <v>1072</v>
      </c>
      <c r="C123" s="246" t="s">
        <v>419</v>
      </c>
      <c r="D123" s="244" t="s">
        <v>1151</v>
      </c>
      <c r="E123" s="197" t="s">
        <v>1391</v>
      </c>
      <c r="F123" s="242"/>
      <c r="G123" s="197" t="s">
        <v>684</v>
      </c>
      <c r="H123" s="60"/>
      <c r="I123" s="237">
        <v>2691000</v>
      </c>
      <c r="J123" s="237"/>
      <c r="K123" s="237">
        <v>2691000</v>
      </c>
      <c r="L123" s="234">
        <v>2691000</v>
      </c>
      <c r="M123" s="234">
        <f t="shared" si="1"/>
        <v>0</v>
      </c>
      <c r="N123" s="248">
        <f>L123-VLOOKUP(B123,'[1]7795'!$A$2:$K$152,9,FALSE)</f>
        <v>0</v>
      </c>
    </row>
    <row r="124" spans="1:14" x14ac:dyDescent="0.25">
      <c r="A124" s="94"/>
      <c r="B124" s="229" t="s">
        <v>592</v>
      </c>
      <c r="C124" s="246" t="s">
        <v>1116</v>
      </c>
      <c r="D124" s="244" t="s">
        <v>1117</v>
      </c>
      <c r="E124" s="197" t="s">
        <v>1367</v>
      </c>
      <c r="F124" s="242"/>
      <c r="G124" s="197" t="s">
        <v>244</v>
      </c>
      <c r="H124" s="60"/>
      <c r="I124" s="237">
        <v>6142500</v>
      </c>
      <c r="J124" s="237"/>
      <c r="K124" s="237">
        <v>6142500</v>
      </c>
      <c r="L124" s="234">
        <v>6142500</v>
      </c>
      <c r="M124" s="234">
        <f t="shared" si="1"/>
        <v>0</v>
      </c>
      <c r="N124" s="248">
        <f>L124-VLOOKUP(B124,'[1]7795'!$A$2:$K$152,9,FALSE)</f>
        <v>0</v>
      </c>
    </row>
    <row r="125" spans="1:14" x14ac:dyDescent="0.25">
      <c r="A125" s="94"/>
      <c r="B125" s="229" t="s">
        <v>112</v>
      </c>
      <c r="C125" s="246" t="s">
        <v>433</v>
      </c>
      <c r="D125" s="244" t="s">
        <v>1118</v>
      </c>
      <c r="E125" s="197" t="s">
        <v>1368</v>
      </c>
      <c r="F125" s="242"/>
      <c r="G125" s="197" t="s">
        <v>46</v>
      </c>
      <c r="H125" s="60"/>
      <c r="I125" s="237">
        <v>6142500</v>
      </c>
      <c r="J125" s="237"/>
      <c r="K125" s="237">
        <v>6142500</v>
      </c>
      <c r="L125" s="234">
        <v>6142500</v>
      </c>
      <c r="M125" s="234">
        <f t="shared" si="1"/>
        <v>0</v>
      </c>
      <c r="N125" s="248">
        <f>L125-VLOOKUP(B125,'[1]7795'!$A$2:$K$152,9,FALSE)</f>
        <v>0</v>
      </c>
    </row>
    <row r="126" spans="1:14" x14ac:dyDescent="0.25">
      <c r="A126" s="94"/>
      <c r="B126" s="229" t="s">
        <v>269</v>
      </c>
      <c r="C126" s="246" t="s">
        <v>1119</v>
      </c>
      <c r="D126" s="244" t="s">
        <v>1120</v>
      </c>
      <c r="E126" s="197" t="s">
        <v>1369</v>
      </c>
      <c r="F126" s="242"/>
      <c r="G126" s="197" t="s">
        <v>32</v>
      </c>
      <c r="H126" s="60"/>
      <c r="I126" s="237">
        <v>6000000</v>
      </c>
      <c r="J126" s="237"/>
      <c r="K126" s="237">
        <v>6000000</v>
      </c>
      <c r="L126" s="234">
        <v>6000000</v>
      </c>
      <c r="M126" s="234">
        <f t="shared" si="1"/>
        <v>0</v>
      </c>
      <c r="N126" s="248">
        <f>L126-VLOOKUP(B126,'[1]7795'!$A$2:$K$152,9,FALSE)</f>
        <v>0</v>
      </c>
    </row>
    <row r="127" spans="1:14" x14ac:dyDescent="0.25">
      <c r="A127" s="94"/>
      <c r="B127" s="229" t="s">
        <v>1173</v>
      </c>
      <c r="C127" s="246" t="s">
        <v>728</v>
      </c>
      <c r="D127" s="244" t="s">
        <v>1121</v>
      </c>
      <c r="E127" s="197" t="s">
        <v>1370</v>
      </c>
      <c r="F127" s="242"/>
      <c r="G127" s="197" t="s">
        <v>1227</v>
      </c>
      <c r="H127" s="60"/>
      <c r="I127" s="237">
        <v>1666667</v>
      </c>
      <c r="J127" s="237"/>
      <c r="K127" s="237">
        <v>1666667</v>
      </c>
      <c r="L127" s="234">
        <v>1666667</v>
      </c>
      <c r="M127" s="234">
        <f t="shared" si="1"/>
        <v>0</v>
      </c>
      <c r="N127" s="248">
        <v>0</v>
      </c>
    </row>
    <row r="128" spans="1:14" x14ac:dyDescent="0.25">
      <c r="A128" s="94"/>
      <c r="B128" s="229" t="s">
        <v>1212</v>
      </c>
      <c r="C128" s="246" t="s">
        <v>1094</v>
      </c>
      <c r="D128" s="244" t="s">
        <v>1122</v>
      </c>
      <c r="E128" s="197" t="s">
        <v>1371</v>
      </c>
      <c r="F128" s="242"/>
      <c r="G128" s="197" t="s">
        <v>739</v>
      </c>
      <c r="H128" s="60"/>
      <c r="I128" s="237">
        <v>7000000</v>
      </c>
      <c r="J128" s="237"/>
      <c r="K128" s="237">
        <v>7000000</v>
      </c>
      <c r="L128" s="234">
        <v>7000000</v>
      </c>
      <c r="M128" s="234">
        <f t="shared" si="1"/>
        <v>0</v>
      </c>
      <c r="N128" s="248">
        <f>L128-VLOOKUP(B128,'[1]7795'!$A$2:$K$152,9,FALSE)</f>
        <v>0</v>
      </c>
    </row>
    <row r="129" spans="1:14" x14ac:dyDescent="0.25">
      <c r="A129" s="94"/>
      <c r="B129" s="229" t="s">
        <v>1177</v>
      </c>
      <c r="C129" s="246" t="s">
        <v>779</v>
      </c>
      <c r="D129" s="244" t="s">
        <v>1123</v>
      </c>
      <c r="E129" s="197" t="s">
        <v>1372</v>
      </c>
      <c r="F129" s="242"/>
      <c r="G129" s="197" t="s">
        <v>1228</v>
      </c>
      <c r="H129" s="60"/>
      <c r="I129" s="237">
        <v>6000000</v>
      </c>
      <c r="J129" s="237"/>
      <c r="K129" s="237">
        <v>6000000</v>
      </c>
      <c r="L129" s="237">
        <v>5750000</v>
      </c>
      <c r="M129" s="234">
        <f t="shared" si="1"/>
        <v>250000</v>
      </c>
      <c r="N129" s="248"/>
    </row>
    <row r="130" spans="1:14" x14ac:dyDescent="0.25">
      <c r="A130" s="94"/>
      <c r="B130" s="229" t="s">
        <v>111</v>
      </c>
      <c r="C130" s="246" t="s">
        <v>780</v>
      </c>
      <c r="D130" s="244" t="s">
        <v>1124</v>
      </c>
      <c r="E130" s="197" t="s">
        <v>1373</v>
      </c>
      <c r="F130" s="242"/>
      <c r="G130" s="197" t="s">
        <v>85</v>
      </c>
      <c r="H130" s="60"/>
      <c r="I130" s="237">
        <v>666667</v>
      </c>
      <c r="J130" s="237"/>
      <c r="K130" s="237">
        <v>666667</v>
      </c>
      <c r="L130" s="234">
        <v>666667</v>
      </c>
      <c r="M130" s="234">
        <f t="shared" si="1"/>
        <v>0</v>
      </c>
      <c r="N130" s="248">
        <v>0</v>
      </c>
    </row>
    <row r="131" spans="1:14" x14ac:dyDescent="0.25">
      <c r="A131" s="94"/>
      <c r="B131" s="229" t="s">
        <v>107</v>
      </c>
      <c r="C131" s="246" t="s">
        <v>1125</v>
      </c>
      <c r="D131" s="244" t="s">
        <v>1126</v>
      </c>
      <c r="E131" s="197" t="s">
        <v>1374</v>
      </c>
      <c r="F131" s="242"/>
      <c r="G131" s="197" t="s">
        <v>50</v>
      </c>
      <c r="H131" s="60"/>
      <c r="I131" s="237">
        <v>4920067</v>
      </c>
      <c r="J131" s="237"/>
      <c r="K131" s="237">
        <v>4920067</v>
      </c>
      <c r="L131" s="234">
        <v>4920067</v>
      </c>
      <c r="M131" s="234">
        <f t="shared" si="1"/>
        <v>0</v>
      </c>
      <c r="N131" s="248">
        <f>L131-VLOOKUP(B131,'[1]7795'!$A$2:$K$152,9,FALSE)</f>
        <v>0</v>
      </c>
    </row>
    <row r="132" spans="1:14" x14ac:dyDescent="0.25">
      <c r="A132" s="94"/>
      <c r="B132" s="229" t="s">
        <v>1074</v>
      </c>
      <c r="C132" s="246" t="s">
        <v>610</v>
      </c>
      <c r="D132" s="244" t="s">
        <v>1127</v>
      </c>
      <c r="E132" s="197" t="s">
        <v>1375</v>
      </c>
      <c r="F132" s="242"/>
      <c r="G132" s="197" t="s">
        <v>746</v>
      </c>
      <c r="H132" s="60"/>
      <c r="I132" s="237">
        <v>7800000</v>
      </c>
      <c r="J132" s="237"/>
      <c r="K132" s="237">
        <v>7800000</v>
      </c>
      <c r="L132" s="234">
        <v>7800000</v>
      </c>
      <c r="M132" s="234">
        <f t="shared" si="1"/>
        <v>0</v>
      </c>
      <c r="N132" s="248">
        <f>L132-VLOOKUP(B132,'[1]7795'!$A$2:$K$152,9,FALSE)</f>
        <v>0</v>
      </c>
    </row>
    <row r="133" spans="1:14" x14ac:dyDescent="0.25">
      <c r="A133" s="94"/>
      <c r="B133" s="229" t="s">
        <v>199</v>
      </c>
      <c r="C133" s="246" t="s">
        <v>781</v>
      </c>
      <c r="D133" s="244" t="s">
        <v>1152</v>
      </c>
      <c r="E133" s="197" t="s">
        <v>1391</v>
      </c>
      <c r="F133" s="242"/>
      <c r="G133" s="197" t="s">
        <v>1268</v>
      </c>
      <c r="H133" s="60"/>
      <c r="I133" s="237">
        <v>2691000</v>
      </c>
      <c r="J133" s="237"/>
      <c r="K133" s="237">
        <v>2691000</v>
      </c>
      <c r="L133" s="234">
        <v>2691000</v>
      </c>
      <c r="M133" s="234">
        <f t="shared" si="1"/>
        <v>0</v>
      </c>
      <c r="N133" s="248">
        <f>L133-VLOOKUP(B133,'[1]7795'!$A$2:$K$152,9,FALSE)</f>
        <v>0</v>
      </c>
    </row>
    <row r="134" spans="1:14" x14ac:dyDescent="0.25">
      <c r="A134" s="94"/>
      <c r="B134" s="229" t="s">
        <v>1213</v>
      </c>
      <c r="C134" s="246" t="s">
        <v>518</v>
      </c>
      <c r="D134" s="244" t="s">
        <v>1128</v>
      </c>
      <c r="E134" s="197" t="s">
        <v>1376</v>
      </c>
      <c r="F134" s="242"/>
      <c r="G134" s="197" t="s">
        <v>1258</v>
      </c>
      <c r="H134" s="60"/>
      <c r="I134" s="237">
        <v>6000000</v>
      </c>
      <c r="J134" s="237"/>
      <c r="K134" s="237">
        <v>6000000</v>
      </c>
      <c r="L134" s="234">
        <v>6000000</v>
      </c>
      <c r="M134" s="234">
        <f t="shared" si="1"/>
        <v>0</v>
      </c>
      <c r="N134" s="248">
        <f>L134-VLOOKUP(B134,'[1]7795'!$A$2:$K$152,9,FALSE)</f>
        <v>0</v>
      </c>
    </row>
    <row r="135" spans="1:14" x14ac:dyDescent="0.25">
      <c r="A135" s="94"/>
      <c r="B135" s="229" t="s">
        <v>201</v>
      </c>
      <c r="C135" s="246" t="s">
        <v>525</v>
      </c>
      <c r="D135" s="244" t="s">
        <v>1153</v>
      </c>
      <c r="E135" s="197" t="s">
        <v>1392</v>
      </c>
      <c r="F135" s="242"/>
      <c r="G135" s="197" t="s">
        <v>1269</v>
      </c>
      <c r="H135" s="60"/>
      <c r="I135" s="237">
        <v>2691000</v>
      </c>
      <c r="J135" s="237"/>
      <c r="K135" s="237">
        <v>2691000</v>
      </c>
      <c r="L135" s="234">
        <v>2691000</v>
      </c>
      <c r="M135" s="234">
        <f t="shared" si="1"/>
        <v>0</v>
      </c>
      <c r="N135" s="248">
        <f>L135-VLOOKUP(B135,'[1]7795'!$A$2:$K$152,9,FALSE)</f>
        <v>0</v>
      </c>
    </row>
    <row r="136" spans="1:14" x14ac:dyDescent="0.25">
      <c r="A136" s="94"/>
      <c r="B136" s="229" t="s">
        <v>826</v>
      </c>
      <c r="C136" s="246" t="s">
        <v>422</v>
      </c>
      <c r="D136" s="244" t="s">
        <v>1154</v>
      </c>
      <c r="E136" s="197" t="s">
        <v>1393</v>
      </c>
      <c r="F136" s="242"/>
      <c r="G136" s="197" t="s">
        <v>736</v>
      </c>
      <c r="H136" s="60"/>
      <c r="I136" s="237">
        <v>8258000</v>
      </c>
      <c r="J136" s="237"/>
      <c r="K136" s="237">
        <v>8258000</v>
      </c>
      <c r="L136" s="237">
        <v>3991367</v>
      </c>
      <c r="M136" s="234">
        <f t="shared" ref="M136:M157" si="2">+K136-L136</f>
        <v>4266633</v>
      </c>
      <c r="N136" s="248">
        <v>0</v>
      </c>
    </row>
    <row r="137" spans="1:14" x14ac:dyDescent="0.25">
      <c r="A137" s="94"/>
      <c r="B137" s="229" t="s">
        <v>270</v>
      </c>
      <c r="C137" s="246" t="s">
        <v>420</v>
      </c>
      <c r="D137" s="244" t="s">
        <v>1155</v>
      </c>
      <c r="E137" s="197" t="s">
        <v>1394</v>
      </c>
      <c r="F137" s="242"/>
      <c r="G137" s="197" t="s">
        <v>1270</v>
      </c>
      <c r="H137" s="60"/>
      <c r="I137" s="237">
        <v>2691000</v>
      </c>
      <c r="J137" s="237"/>
      <c r="K137" s="237">
        <v>2691000</v>
      </c>
      <c r="L137" s="234">
        <v>2691000</v>
      </c>
      <c r="M137" s="234">
        <f t="shared" si="2"/>
        <v>0</v>
      </c>
      <c r="N137" s="248">
        <f>L137-VLOOKUP(B137,'[1]7795'!$A$2:$K$152,9,FALSE)</f>
        <v>0</v>
      </c>
    </row>
    <row r="138" spans="1:14" x14ac:dyDescent="0.25">
      <c r="A138" s="94"/>
      <c r="B138" s="229" t="s">
        <v>362</v>
      </c>
      <c r="C138" s="246" t="s">
        <v>520</v>
      </c>
      <c r="D138" s="244" t="s">
        <v>1156</v>
      </c>
      <c r="E138" s="197" t="s">
        <v>1388</v>
      </c>
      <c r="F138" s="242"/>
      <c r="G138" s="197" t="s">
        <v>1271</v>
      </c>
      <c r="H138" s="60"/>
      <c r="I138" s="237">
        <v>2691000</v>
      </c>
      <c r="J138" s="237"/>
      <c r="K138" s="237">
        <v>2691000</v>
      </c>
      <c r="L138" s="234">
        <v>2691000</v>
      </c>
      <c r="M138" s="234">
        <f t="shared" si="2"/>
        <v>0</v>
      </c>
      <c r="N138" s="248">
        <f>L138-VLOOKUP(B138,'[1]7795'!$A$2:$K$152,9,FALSE)</f>
        <v>0</v>
      </c>
    </row>
    <row r="139" spans="1:14" x14ac:dyDescent="0.25">
      <c r="A139" s="94"/>
      <c r="B139" s="229" t="s">
        <v>316</v>
      </c>
      <c r="C139" s="246" t="s">
        <v>441</v>
      </c>
      <c r="D139" s="244" t="s">
        <v>1157</v>
      </c>
      <c r="E139" s="197" t="s">
        <v>1394</v>
      </c>
      <c r="F139" s="242"/>
      <c r="G139" s="197" t="s">
        <v>1272</v>
      </c>
      <c r="H139" s="60"/>
      <c r="I139" s="237">
        <v>2691000</v>
      </c>
      <c r="J139" s="237"/>
      <c r="K139" s="237">
        <v>2691000</v>
      </c>
      <c r="L139" s="234">
        <v>2691000</v>
      </c>
      <c r="M139" s="234">
        <f t="shared" si="2"/>
        <v>0</v>
      </c>
      <c r="N139" s="248">
        <f>L139-VLOOKUP(B139,'[1]7795'!$A$2:$K$152,9,FALSE)</f>
        <v>0</v>
      </c>
    </row>
    <row r="140" spans="1:14" x14ac:dyDescent="0.25">
      <c r="A140" s="94"/>
      <c r="B140" s="229" t="s">
        <v>1221</v>
      </c>
      <c r="C140" s="246" t="s">
        <v>522</v>
      </c>
      <c r="D140" s="244" t="s">
        <v>1158</v>
      </c>
      <c r="E140" s="197" t="s">
        <v>1395</v>
      </c>
      <c r="F140" s="242"/>
      <c r="G140" s="197" t="s">
        <v>1273</v>
      </c>
      <c r="H140" s="60"/>
      <c r="I140" s="237">
        <v>2691000</v>
      </c>
      <c r="J140" s="237"/>
      <c r="K140" s="237">
        <v>2691000</v>
      </c>
      <c r="L140" s="234">
        <v>2691000</v>
      </c>
      <c r="M140" s="234">
        <f t="shared" si="2"/>
        <v>0</v>
      </c>
      <c r="N140" s="248">
        <f>L140-VLOOKUP(B140,'[1]7795'!$A$2:$K$152,9,FALSE)</f>
        <v>0</v>
      </c>
    </row>
    <row r="141" spans="1:14" x14ac:dyDescent="0.25">
      <c r="A141" s="94"/>
      <c r="B141" s="229" t="s">
        <v>1077</v>
      </c>
      <c r="C141" s="246" t="s">
        <v>1129</v>
      </c>
      <c r="D141" s="244" t="s">
        <v>1130</v>
      </c>
      <c r="E141" s="197" t="s">
        <v>1377</v>
      </c>
      <c r="F141" s="242"/>
      <c r="G141" s="197" t="s">
        <v>87</v>
      </c>
      <c r="H141" s="60"/>
      <c r="I141" s="237">
        <v>4900000</v>
      </c>
      <c r="J141" s="237"/>
      <c r="K141" s="237">
        <v>4900000</v>
      </c>
      <c r="L141" s="234">
        <v>4900000</v>
      </c>
      <c r="M141" s="234">
        <f t="shared" si="2"/>
        <v>0</v>
      </c>
      <c r="N141" s="248">
        <f>L141-VLOOKUP(B141,'[1]7795'!$A$2:$K$152,9,FALSE)</f>
        <v>0</v>
      </c>
    </row>
    <row r="142" spans="1:14" x14ac:dyDescent="0.25">
      <c r="A142" s="94"/>
      <c r="B142" s="229" t="s">
        <v>1206</v>
      </c>
      <c r="C142" s="246" t="s">
        <v>439</v>
      </c>
      <c r="D142" s="244" t="s">
        <v>1159</v>
      </c>
      <c r="E142" s="197" t="s">
        <v>1396</v>
      </c>
      <c r="F142" s="242"/>
      <c r="G142" s="197" t="s">
        <v>1251</v>
      </c>
      <c r="H142" s="60"/>
      <c r="I142" s="237">
        <v>3269900</v>
      </c>
      <c r="J142" s="237"/>
      <c r="K142" s="237">
        <v>3269900</v>
      </c>
      <c r="L142" s="234">
        <v>3097800</v>
      </c>
      <c r="M142" s="234">
        <f t="shared" si="2"/>
        <v>172100</v>
      </c>
      <c r="N142" s="248">
        <v>0</v>
      </c>
    </row>
    <row r="143" spans="1:14" x14ac:dyDescent="0.25">
      <c r="A143" s="94"/>
      <c r="B143" s="229" t="s">
        <v>1222</v>
      </c>
      <c r="C143" s="246" t="s">
        <v>524</v>
      </c>
      <c r="D143" s="244" t="s">
        <v>1160</v>
      </c>
      <c r="E143" s="197" t="s">
        <v>1388</v>
      </c>
      <c r="F143" s="242"/>
      <c r="G143" s="197" t="s">
        <v>1274</v>
      </c>
      <c r="H143" s="60"/>
      <c r="I143" s="237">
        <v>2691000</v>
      </c>
      <c r="J143" s="237"/>
      <c r="K143" s="237">
        <v>2691000</v>
      </c>
      <c r="L143" s="234">
        <v>2691000</v>
      </c>
      <c r="M143" s="234">
        <f t="shared" si="2"/>
        <v>0</v>
      </c>
      <c r="N143" s="248">
        <f>L143-VLOOKUP(B143,'[1]7795'!$A$2:$K$152,9,FALSE)</f>
        <v>0</v>
      </c>
    </row>
    <row r="144" spans="1:14" x14ac:dyDescent="0.25">
      <c r="A144" s="94"/>
      <c r="B144" s="229" t="s">
        <v>318</v>
      </c>
      <c r="C144" s="246" t="s">
        <v>519</v>
      </c>
      <c r="D144" s="244" t="s">
        <v>1161</v>
      </c>
      <c r="E144" s="197" t="s">
        <v>1397</v>
      </c>
      <c r="F144" s="242"/>
      <c r="G144" s="197" t="s">
        <v>1275</v>
      </c>
      <c r="H144" s="60"/>
      <c r="I144" s="237">
        <v>2691000</v>
      </c>
      <c r="J144" s="237"/>
      <c r="K144" s="237">
        <v>2691000</v>
      </c>
      <c r="L144" s="234">
        <v>2691000</v>
      </c>
      <c r="M144" s="234">
        <f t="shared" si="2"/>
        <v>0</v>
      </c>
      <c r="N144" s="248">
        <f>L144-VLOOKUP(B144,'[1]7795'!$A$2:$K$152,9,FALSE)</f>
        <v>0</v>
      </c>
    </row>
    <row r="145" spans="1:14" x14ac:dyDescent="0.25">
      <c r="A145" s="94"/>
      <c r="B145" s="229" t="s">
        <v>458</v>
      </c>
      <c r="C145" s="246" t="s">
        <v>1162</v>
      </c>
      <c r="D145" s="244" t="s">
        <v>1163</v>
      </c>
      <c r="E145" s="197" t="s">
        <v>1398</v>
      </c>
      <c r="F145" s="242"/>
      <c r="G145" s="197" t="s">
        <v>283</v>
      </c>
      <c r="H145" s="60"/>
      <c r="I145" s="237">
        <v>2691000</v>
      </c>
      <c r="J145" s="237"/>
      <c r="K145" s="237">
        <v>2691000</v>
      </c>
      <c r="L145" s="234">
        <v>2691000</v>
      </c>
      <c r="M145" s="234">
        <f t="shared" si="2"/>
        <v>0</v>
      </c>
      <c r="N145" s="248">
        <f>L145-VLOOKUP(B145,'[1]7795'!$A$2:$K$152,9,FALSE)</f>
        <v>0</v>
      </c>
    </row>
    <row r="146" spans="1:14" x14ac:dyDescent="0.25">
      <c r="A146" s="94"/>
      <c r="B146" s="229" t="s">
        <v>330</v>
      </c>
      <c r="C146" s="246" t="s">
        <v>527</v>
      </c>
      <c r="D146" s="244" t="s">
        <v>1164</v>
      </c>
      <c r="E146" s="197" t="s">
        <v>1397</v>
      </c>
      <c r="F146" s="242"/>
      <c r="G146" s="197" t="s">
        <v>1276</v>
      </c>
      <c r="H146" s="60"/>
      <c r="I146" s="237">
        <v>2691000</v>
      </c>
      <c r="J146" s="237"/>
      <c r="K146" s="237">
        <v>2691000</v>
      </c>
      <c r="L146" s="234">
        <v>2691000</v>
      </c>
      <c r="M146" s="234">
        <f t="shared" si="2"/>
        <v>0</v>
      </c>
      <c r="N146" s="248">
        <f>L146-VLOOKUP(B146,'[1]7795'!$A$2:$K$152,9,FALSE)</f>
        <v>0</v>
      </c>
    </row>
    <row r="147" spans="1:14" x14ac:dyDescent="0.25">
      <c r="A147" s="94"/>
      <c r="B147" s="229" t="s">
        <v>1214</v>
      </c>
      <c r="C147" s="246" t="s">
        <v>783</v>
      </c>
      <c r="D147" s="244" t="s">
        <v>1131</v>
      </c>
      <c r="E147" s="197" t="s">
        <v>1378</v>
      </c>
      <c r="F147" s="242"/>
      <c r="G147" s="197" t="s">
        <v>1259</v>
      </c>
      <c r="H147" s="60"/>
      <c r="I147" s="237">
        <v>4850700</v>
      </c>
      <c r="J147" s="237"/>
      <c r="K147" s="237">
        <v>4850700</v>
      </c>
      <c r="L147" s="234">
        <v>4850700</v>
      </c>
      <c r="M147" s="234">
        <f t="shared" si="2"/>
        <v>0</v>
      </c>
      <c r="N147" s="248">
        <f>L147-VLOOKUP(B147,'[1]7795'!$A$2:$K$152,9,FALSE)</f>
        <v>0</v>
      </c>
    </row>
    <row r="148" spans="1:14" x14ac:dyDescent="0.25">
      <c r="A148" s="94"/>
      <c r="B148" s="229" t="s">
        <v>1223</v>
      </c>
      <c r="C148" s="246" t="s">
        <v>423</v>
      </c>
      <c r="D148" s="244" t="s">
        <v>1165</v>
      </c>
      <c r="E148" s="197" t="s">
        <v>1391</v>
      </c>
      <c r="F148" s="242"/>
      <c r="G148" s="197" t="s">
        <v>56</v>
      </c>
      <c r="H148" s="60"/>
      <c r="I148" s="237">
        <v>2691000</v>
      </c>
      <c r="J148" s="237"/>
      <c r="K148" s="237">
        <v>2691000</v>
      </c>
      <c r="L148" s="234">
        <v>2691000</v>
      </c>
      <c r="M148" s="234">
        <f t="shared" si="2"/>
        <v>0</v>
      </c>
      <c r="N148" s="248">
        <f>L148-VLOOKUP(B148,'[1]7795'!$A$2:$K$152,9,FALSE)</f>
        <v>0</v>
      </c>
    </row>
    <row r="149" spans="1:14" x14ac:dyDescent="0.25">
      <c r="A149" s="94"/>
      <c r="B149" s="229" t="s">
        <v>273</v>
      </c>
      <c r="C149" s="246" t="s">
        <v>526</v>
      </c>
      <c r="D149" s="244" t="s">
        <v>1132</v>
      </c>
      <c r="E149" s="197" t="s">
        <v>1379</v>
      </c>
      <c r="F149" s="242"/>
      <c r="G149" s="197" t="s">
        <v>299</v>
      </c>
      <c r="H149" s="60"/>
      <c r="I149" s="237">
        <v>7000000</v>
      </c>
      <c r="J149" s="237"/>
      <c r="K149" s="237">
        <v>7000000</v>
      </c>
      <c r="L149" s="234">
        <v>7000000</v>
      </c>
      <c r="M149" s="234">
        <f t="shared" si="2"/>
        <v>0</v>
      </c>
      <c r="N149" s="248">
        <f>L149-VLOOKUP(B149,'[1]7795'!$A$2:$K$152,9,FALSE)</f>
        <v>0</v>
      </c>
    </row>
    <row r="150" spans="1:14" x14ac:dyDescent="0.25">
      <c r="A150" s="94"/>
      <c r="B150" s="229" t="s">
        <v>312</v>
      </c>
      <c r="C150" s="246" t="s">
        <v>438</v>
      </c>
      <c r="D150" s="244" t="s">
        <v>1133</v>
      </c>
      <c r="E150" s="197" t="s">
        <v>1380</v>
      </c>
      <c r="F150" s="242"/>
      <c r="G150" s="197" t="s">
        <v>742</v>
      </c>
      <c r="H150" s="60"/>
      <c r="I150" s="237">
        <v>11000000</v>
      </c>
      <c r="J150" s="237"/>
      <c r="K150" s="237">
        <v>11000000</v>
      </c>
      <c r="L150" s="234">
        <v>11000000</v>
      </c>
      <c r="M150" s="234">
        <f t="shared" si="2"/>
        <v>0</v>
      </c>
      <c r="N150" s="248">
        <f>L150-VLOOKUP(B150,'[1]7795'!$A$2:$K$152,9,FALSE)</f>
        <v>0</v>
      </c>
    </row>
    <row r="151" spans="1:14" x14ac:dyDescent="0.25">
      <c r="A151" s="94"/>
      <c r="B151" s="229" t="s">
        <v>272</v>
      </c>
      <c r="C151" s="246" t="s">
        <v>421</v>
      </c>
      <c r="D151" s="244" t="s">
        <v>1134</v>
      </c>
      <c r="E151" s="197" t="s">
        <v>1381</v>
      </c>
      <c r="F151" s="242"/>
      <c r="G151" s="197" t="s">
        <v>1260</v>
      </c>
      <c r="H151" s="60"/>
      <c r="I151" s="237">
        <v>7748400</v>
      </c>
      <c r="J151" s="237"/>
      <c r="K151" s="237">
        <v>7748400</v>
      </c>
      <c r="L151" s="234">
        <v>7748400</v>
      </c>
      <c r="M151" s="234">
        <f t="shared" si="2"/>
        <v>0</v>
      </c>
      <c r="N151" s="248">
        <f>L151-VLOOKUP(B151,'[1]7795'!$A$2:$K$152,9,FALSE)</f>
        <v>0</v>
      </c>
    </row>
    <row r="152" spans="1:14" x14ac:dyDescent="0.25">
      <c r="A152" s="94"/>
      <c r="B152" s="229" t="s">
        <v>313</v>
      </c>
      <c r="C152" s="246" t="s">
        <v>787</v>
      </c>
      <c r="D152" s="244" t="s">
        <v>1135</v>
      </c>
      <c r="E152" s="197" t="s">
        <v>1382</v>
      </c>
      <c r="F152" s="242"/>
      <c r="G152" s="197" t="s">
        <v>571</v>
      </c>
      <c r="H152" s="60"/>
      <c r="I152" s="237">
        <v>5000000</v>
      </c>
      <c r="J152" s="237"/>
      <c r="K152" s="237">
        <v>5000000</v>
      </c>
      <c r="L152" s="234">
        <v>5000000</v>
      </c>
      <c r="M152" s="234">
        <f t="shared" si="2"/>
        <v>0</v>
      </c>
      <c r="N152" s="248">
        <f>L152-VLOOKUP(B152,'[1]7795'!$A$2:$K$152,9,FALSE)</f>
        <v>0</v>
      </c>
    </row>
    <row r="153" spans="1:14" x14ac:dyDescent="0.25">
      <c r="A153" s="94"/>
      <c r="B153" s="229" t="s">
        <v>315</v>
      </c>
      <c r="C153" s="246" t="s">
        <v>614</v>
      </c>
      <c r="D153" s="244" t="s">
        <v>1166</v>
      </c>
      <c r="E153" s="197" t="s">
        <v>1394</v>
      </c>
      <c r="F153" s="242"/>
      <c r="G153" s="197" t="s">
        <v>1277</v>
      </c>
      <c r="H153" s="60"/>
      <c r="I153" s="237">
        <v>2691000</v>
      </c>
      <c r="J153" s="237"/>
      <c r="K153" s="237">
        <v>2691000</v>
      </c>
      <c r="L153" s="237">
        <v>2421900</v>
      </c>
      <c r="M153" s="234">
        <f t="shared" si="2"/>
        <v>269100</v>
      </c>
      <c r="N153" s="248">
        <v>0</v>
      </c>
    </row>
    <row r="154" spans="1:14" x14ac:dyDescent="0.25">
      <c r="A154" s="94"/>
      <c r="B154" s="229" t="s">
        <v>204</v>
      </c>
      <c r="C154" s="246" t="s">
        <v>1167</v>
      </c>
      <c r="D154" s="244" t="s">
        <v>1168</v>
      </c>
      <c r="E154" s="197" t="s">
        <v>1399</v>
      </c>
      <c r="F154" s="242"/>
      <c r="G154" s="197" t="s">
        <v>1278</v>
      </c>
      <c r="H154" s="60"/>
      <c r="I154" s="237">
        <v>2691000</v>
      </c>
      <c r="J154" s="237"/>
      <c r="K154" s="237">
        <v>2691000</v>
      </c>
      <c r="L154" s="234">
        <v>2691000</v>
      </c>
      <c r="M154" s="234">
        <f t="shared" si="2"/>
        <v>0</v>
      </c>
      <c r="N154" s="248">
        <f>L154-VLOOKUP(B154,'[1]7795'!$A$2:$K$152,9,FALSE)</f>
        <v>0</v>
      </c>
    </row>
    <row r="155" spans="1:14" x14ac:dyDescent="0.25">
      <c r="A155" s="94"/>
      <c r="B155" s="229" t="s">
        <v>203</v>
      </c>
      <c r="C155" s="246" t="s">
        <v>611</v>
      </c>
      <c r="D155" s="244" t="s">
        <v>1169</v>
      </c>
      <c r="E155" s="197" t="s">
        <v>1395</v>
      </c>
      <c r="F155" s="242"/>
      <c r="G155" s="197" t="s">
        <v>1279</v>
      </c>
      <c r="H155" s="60"/>
      <c r="I155" s="237">
        <v>2691000</v>
      </c>
      <c r="J155" s="237"/>
      <c r="K155" s="237">
        <v>2691000</v>
      </c>
      <c r="L155" s="234">
        <v>2691000</v>
      </c>
      <c r="M155" s="234">
        <f t="shared" si="2"/>
        <v>0</v>
      </c>
      <c r="N155" s="248">
        <f>L155-VLOOKUP(B155,'[1]7795'!$A$2:$K$152,9,FALSE)</f>
        <v>0</v>
      </c>
    </row>
    <row r="156" spans="1:14" x14ac:dyDescent="0.25">
      <c r="A156" s="94"/>
      <c r="B156" s="229" t="s">
        <v>1215</v>
      </c>
      <c r="C156" s="246" t="s">
        <v>616</v>
      </c>
      <c r="D156" s="244" t="s">
        <v>1136</v>
      </c>
      <c r="E156" s="197" t="s">
        <v>1382</v>
      </c>
      <c r="F156" s="242"/>
      <c r="G156" s="197" t="s">
        <v>1261</v>
      </c>
      <c r="H156" s="60"/>
      <c r="I156" s="237">
        <v>5000000</v>
      </c>
      <c r="J156" s="237"/>
      <c r="K156" s="237">
        <v>5000000</v>
      </c>
      <c r="L156" s="234">
        <v>5000000</v>
      </c>
      <c r="M156" s="234">
        <f t="shared" si="2"/>
        <v>0</v>
      </c>
      <c r="N156" s="248">
        <f>L156-VLOOKUP(B156,'[1]7795'!$A$2:$K$152,9,FALSE)</f>
        <v>0</v>
      </c>
    </row>
    <row r="157" spans="1:14" x14ac:dyDescent="0.25">
      <c r="A157" s="94"/>
      <c r="B157" s="230" t="s">
        <v>1216</v>
      </c>
      <c r="C157" s="247" t="s">
        <v>424</v>
      </c>
      <c r="D157" s="245" t="s">
        <v>1137</v>
      </c>
      <c r="E157" s="207" t="s">
        <v>1383</v>
      </c>
      <c r="F157" s="243"/>
      <c r="G157" s="207" t="s">
        <v>1262</v>
      </c>
      <c r="H157" s="240"/>
      <c r="I157" s="238">
        <v>5000000</v>
      </c>
      <c r="J157" s="238"/>
      <c r="K157" s="238">
        <v>5000000</v>
      </c>
      <c r="L157" s="235">
        <v>5000000</v>
      </c>
      <c r="M157" s="235">
        <f t="shared" si="2"/>
        <v>0</v>
      </c>
      <c r="N157" s="248">
        <f>L157-VLOOKUP(B157,'[1]7795'!$A$2:$K$152,9,FALSE)</f>
        <v>0</v>
      </c>
    </row>
    <row r="158" spans="1:14" x14ac:dyDescent="0.25">
      <c r="A158" s="6"/>
      <c r="B158" s="4"/>
      <c r="C158" s="4"/>
      <c r="D158" s="4"/>
      <c r="E158" s="4"/>
      <c r="F158" s="4"/>
      <c r="G158" s="192" t="s">
        <v>13</v>
      </c>
      <c r="H158" s="193"/>
      <c r="I158" s="194">
        <f>SUM(I7:I157)</f>
        <v>1248265477</v>
      </c>
      <c r="J158" s="194">
        <f>SUM(J7:J157)</f>
        <v>0</v>
      </c>
      <c r="K158" s="194">
        <f>SUM(K7:K157)</f>
        <v>1248265477</v>
      </c>
      <c r="L158" s="194">
        <f>SUM(L7:L157)</f>
        <v>1018507224</v>
      </c>
      <c r="M158" s="194">
        <f>SUM(M7:M157)</f>
        <v>229758253</v>
      </c>
    </row>
    <row r="159" spans="1:14" ht="12.75" customHeight="1" x14ac:dyDescent="0.25">
      <c r="A159" s="6"/>
      <c r="B159" s="7"/>
      <c r="C159" s="7"/>
      <c r="D159" s="7"/>
      <c r="E159" s="7"/>
      <c r="F159" s="11"/>
      <c r="G159" s="7"/>
      <c r="H159" s="7"/>
      <c r="I159" s="11"/>
      <c r="J159" s="11"/>
      <c r="K159" s="11"/>
      <c r="L159" s="11"/>
      <c r="M159" s="12"/>
      <c r="N159" s="3">
        <v>0</v>
      </c>
    </row>
    <row r="161" spans="2:11" x14ac:dyDescent="0.25">
      <c r="B161" s="44"/>
    </row>
    <row r="162" spans="2:11" x14ac:dyDescent="0.25">
      <c r="B162" s="44"/>
      <c r="I162" s="44"/>
      <c r="J162" s="44"/>
      <c r="K162" s="44"/>
    </row>
    <row r="163" spans="2:11" x14ac:dyDescent="0.25">
      <c r="B163" s="44"/>
    </row>
  </sheetData>
  <mergeCells count="8">
    <mergeCell ref="L5:L6"/>
    <mergeCell ref="E6:F6"/>
    <mergeCell ref="G6:H6"/>
    <mergeCell ref="A3:L3"/>
    <mergeCell ref="G158:H158"/>
    <mergeCell ref="A5:A6"/>
    <mergeCell ref="E5:H5"/>
    <mergeCell ref="I5:I6"/>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146"/>
  <sheetViews>
    <sheetView topLeftCell="E1" workbookViewId="0">
      <selection activeCell="M141" sqref="M141"/>
    </sheetView>
  </sheetViews>
  <sheetFormatPr baseColWidth="10" defaultRowHeight="15" x14ac:dyDescent="0.25"/>
  <cols>
    <col min="1" max="1" width="13.42578125" style="3" customWidth="1"/>
    <col min="2" max="2" width="14.7109375" style="3" customWidth="1"/>
    <col min="3" max="3" width="13" style="3" customWidth="1"/>
    <col min="4" max="4" width="12.7109375" style="3" customWidth="1"/>
    <col min="5" max="5" width="15.7109375" style="3" customWidth="1"/>
    <col min="6" max="6" width="14.7109375" style="3" customWidth="1"/>
    <col min="7" max="13" width="15.7109375" style="3" customWidth="1"/>
    <col min="14" max="16384" width="11.42578125" style="3"/>
  </cols>
  <sheetData>
    <row r="1" spans="1:14" ht="12.75" customHeight="1" x14ac:dyDescent="0.25">
      <c r="A1" s="1" t="s">
        <v>24</v>
      </c>
      <c r="B1" s="1"/>
      <c r="C1" s="1"/>
      <c r="D1" s="1"/>
      <c r="E1" s="2"/>
      <c r="F1" s="1"/>
      <c r="G1" s="2"/>
      <c r="H1" s="2"/>
      <c r="I1" s="2"/>
      <c r="J1" s="2"/>
      <c r="K1" s="2"/>
      <c r="L1" s="2"/>
      <c r="M1" s="2"/>
    </row>
    <row r="2" spans="1:14" ht="12.75" customHeight="1" x14ac:dyDescent="0.25">
      <c r="A2" s="2"/>
      <c r="B2" s="2"/>
      <c r="C2" s="2"/>
      <c r="D2" s="2"/>
      <c r="E2" s="2"/>
      <c r="F2" s="2"/>
      <c r="G2" s="2"/>
      <c r="H2" s="2"/>
      <c r="I2" s="2"/>
      <c r="J2" s="2"/>
      <c r="K2" s="2"/>
      <c r="L2" s="2"/>
      <c r="M2" s="45"/>
    </row>
    <row r="3" spans="1:14" ht="15" customHeight="1" x14ac:dyDescent="0.25">
      <c r="A3" s="169" t="s">
        <v>81</v>
      </c>
      <c r="B3" s="169"/>
      <c r="C3" s="169"/>
      <c r="D3" s="169"/>
      <c r="E3" s="169"/>
      <c r="F3" s="169"/>
      <c r="G3" s="169"/>
      <c r="H3" s="169"/>
      <c r="I3" s="169"/>
      <c r="J3" s="169"/>
      <c r="K3" s="169"/>
      <c r="L3" s="169"/>
      <c r="M3" s="103" t="s">
        <v>2055</v>
      </c>
    </row>
    <row r="4" spans="1:14" ht="12.75" customHeight="1" x14ac:dyDescent="0.25">
      <c r="A4" s="4"/>
      <c r="B4" s="4"/>
      <c r="C4" s="4"/>
      <c r="D4" s="4"/>
      <c r="E4" s="4"/>
      <c r="F4" s="4"/>
      <c r="G4" s="4"/>
      <c r="H4" s="4"/>
      <c r="I4" s="4"/>
      <c r="J4" s="4"/>
      <c r="K4" s="4"/>
      <c r="L4" s="4"/>
      <c r="M4" s="5"/>
    </row>
    <row r="5" spans="1:14" x14ac:dyDescent="0.25">
      <c r="A5" s="172" t="s">
        <v>4</v>
      </c>
      <c r="B5" s="88" t="s">
        <v>10</v>
      </c>
      <c r="C5" s="84" t="s">
        <v>14</v>
      </c>
      <c r="D5" s="88" t="s">
        <v>14</v>
      </c>
      <c r="E5" s="174" t="s">
        <v>12</v>
      </c>
      <c r="F5" s="175"/>
      <c r="G5" s="175"/>
      <c r="H5" s="176"/>
      <c r="I5" s="172" t="s">
        <v>6</v>
      </c>
      <c r="J5" s="84"/>
      <c r="K5" s="84"/>
      <c r="L5" s="172" t="s">
        <v>5</v>
      </c>
      <c r="M5" s="84" t="s">
        <v>0</v>
      </c>
    </row>
    <row r="6" spans="1:14" ht="24" x14ac:dyDescent="0.25">
      <c r="A6" s="173"/>
      <c r="B6" s="86" t="s">
        <v>11</v>
      </c>
      <c r="C6" s="86" t="s">
        <v>9</v>
      </c>
      <c r="D6" s="86" t="s">
        <v>8</v>
      </c>
      <c r="E6" s="174" t="s">
        <v>2</v>
      </c>
      <c r="F6" s="176"/>
      <c r="G6" s="174" t="s">
        <v>7</v>
      </c>
      <c r="H6" s="176"/>
      <c r="I6" s="173"/>
      <c r="J6" s="86" t="s">
        <v>157</v>
      </c>
      <c r="K6" s="87" t="s">
        <v>158</v>
      </c>
      <c r="L6" s="173"/>
      <c r="M6" s="86" t="s">
        <v>1</v>
      </c>
    </row>
    <row r="7" spans="1:14" ht="12.75" customHeight="1" x14ac:dyDescent="0.25">
      <c r="A7" s="94"/>
      <c r="B7" s="101" t="s">
        <v>540</v>
      </c>
      <c r="C7" s="95" t="s">
        <v>836</v>
      </c>
      <c r="D7" s="95" t="s">
        <v>395</v>
      </c>
      <c r="E7" s="56" t="s">
        <v>1704</v>
      </c>
      <c r="F7" s="58"/>
      <c r="G7" s="55" t="s">
        <v>293</v>
      </c>
      <c r="H7" s="58"/>
      <c r="I7" s="91">
        <v>1812200</v>
      </c>
      <c r="J7" s="99"/>
      <c r="K7" s="102">
        <v>1812200</v>
      </c>
      <c r="L7" s="100">
        <v>1812200</v>
      </c>
      <c r="M7" s="117">
        <f>+K7-L7</f>
        <v>0</v>
      </c>
      <c r="N7" s="44"/>
    </row>
    <row r="8" spans="1:14" x14ac:dyDescent="0.25">
      <c r="A8" s="89"/>
      <c r="B8" s="90" t="s">
        <v>658</v>
      </c>
      <c r="C8" s="90" t="s">
        <v>1441</v>
      </c>
      <c r="D8" s="90" t="s">
        <v>792</v>
      </c>
      <c r="E8" s="54" t="s">
        <v>1705</v>
      </c>
      <c r="F8" s="59"/>
      <c r="G8" s="47" t="s">
        <v>1624</v>
      </c>
      <c r="H8" s="62"/>
      <c r="I8" s="91">
        <v>133333</v>
      </c>
      <c r="J8" s="99"/>
      <c r="K8" s="102">
        <v>133333</v>
      </c>
      <c r="L8" s="91">
        <v>0</v>
      </c>
      <c r="M8" s="117">
        <f t="shared" ref="M8:M71" si="0">+K8-L8</f>
        <v>133333</v>
      </c>
      <c r="N8" s="44"/>
    </row>
    <row r="9" spans="1:14" x14ac:dyDescent="0.25">
      <c r="A9" s="89"/>
      <c r="B9" s="90" t="s">
        <v>791</v>
      </c>
      <c r="C9" s="90" t="s">
        <v>673</v>
      </c>
      <c r="D9" s="90" t="s">
        <v>1400</v>
      </c>
      <c r="E9" s="54" t="s">
        <v>1670</v>
      </c>
      <c r="F9" s="59"/>
      <c r="G9" s="47" t="s">
        <v>1603</v>
      </c>
      <c r="H9" s="62"/>
      <c r="I9" s="91">
        <v>3786200</v>
      </c>
      <c r="J9" s="99"/>
      <c r="K9" s="102">
        <v>3786200</v>
      </c>
      <c r="L9" s="91">
        <v>3786200</v>
      </c>
      <c r="M9" s="117">
        <f t="shared" si="0"/>
        <v>0</v>
      </c>
      <c r="N9" s="44"/>
    </row>
    <row r="10" spans="1:14" x14ac:dyDescent="0.25">
      <c r="A10" s="89"/>
      <c r="B10" s="90" t="s">
        <v>1567</v>
      </c>
      <c r="C10" s="90" t="s">
        <v>1442</v>
      </c>
      <c r="D10" s="90" t="s">
        <v>762</v>
      </c>
      <c r="E10" s="54" t="s">
        <v>1706</v>
      </c>
      <c r="F10" s="59"/>
      <c r="G10" s="47" t="s">
        <v>287</v>
      </c>
      <c r="H10" s="62"/>
      <c r="I10" s="91">
        <v>2421900</v>
      </c>
      <c r="J10" s="99"/>
      <c r="K10" s="102">
        <v>2421900</v>
      </c>
      <c r="L10" s="91">
        <v>1973400</v>
      </c>
      <c r="M10" s="117">
        <f t="shared" si="0"/>
        <v>448500</v>
      </c>
      <c r="N10" s="44"/>
    </row>
    <row r="11" spans="1:14" x14ac:dyDescent="0.25">
      <c r="A11" s="89"/>
      <c r="B11" s="90" t="s">
        <v>668</v>
      </c>
      <c r="C11" s="90" t="s">
        <v>1401</v>
      </c>
      <c r="D11" s="90" t="s">
        <v>839</v>
      </c>
      <c r="E11" s="61" t="s">
        <v>1671</v>
      </c>
      <c r="F11" s="59"/>
      <c r="G11" s="47" t="s">
        <v>1604</v>
      </c>
      <c r="H11" s="62"/>
      <c r="I11" s="91">
        <v>6000000</v>
      </c>
      <c r="J11" s="99"/>
      <c r="K11" s="102">
        <v>6000000</v>
      </c>
      <c r="L11" s="91">
        <v>6000000</v>
      </c>
      <c r="M11" s="117">
        <f t="shared" si="0"/>
        <v>0</v>
      </c>
      <c r="N11" s="44"/>
    </row>
    <row r="12" spans="1:14" x14ac:dyDescent="0.25">
      <c r="A12" s="89"/>
      <c r="B12" s="90" t="s">
        <v>716</v>
      </c>
      <c r="C12" s="90" t="s">
        <v>669</v>
      </c>
      <c r="D12" s="90" t="s">
        <v>1443</v>
      </c>
      <c r="E12" s="61" t="s">
        <v>1707</v>
      </c>
      <c r="F12" s="59"/>
      <c r="G12" s="47" t="s">
        <v>1625</v>
      </c>
      <c r="H12" s="62"/>
      <c r="I12" s="91">
        <v>538200</v>
      </c>
      <c r="J12" s="99"/>
      <c r="K12" s="102">
        <v>538200</v>
      </c>
      <c r="L12" s="91">
        <v>0</v>
      </c>
      <c r="M12" s="117">
        <f t="shared" si="0"/>
        <v>538200</v>
      </c>
      <c r="N12" s="44"/>
    </row>
    <row r="13" spans="1:14" x14ac:dyDescent="0.25">
      <c r="A13" s="89"/>
      <c r="B13" s="90" t="s">
        <v>1568</v>
      </c>
      <c r="C13" s="90" t="s">
        <v>1444</v>
      </c>
      <c r="D13" s="90" t="s">
        <v>917</v>
      </c>
      <c r="E13" s="61" t="s">
        <v>1706</v>
      </c>
      <c r="F13" s="59"/>
      <c r="G13" s="47" t="s">
        <v>1626</v>
      </c>
      <c r="H13" s="62"/>
      <c r="I13" s="91">
        <v>3318900</v>
      </c>
      <c r="J13" s="99"/>
      <c r="K13" s="102">
        <v>3318900</v>
      </c>
      <c r="L13" s="91">
        <v>3318900</v>
      </c>
      <c r="M13" s="117">
        <f t="shared" si="0"/>
        <v>0</v>
      </c>
      <c r="N13" s="44"/>
    </row>
    <row r="14" spans="1:14" x14ac:dyDescent="0.25">
      <c r="A14" s="89"/>
      <c r="B14" s="90" t="s">
        <v>1569</v>
      </c>
      <c r="C14" s="90" t="s">
        <v>1445</v>
      </c>
      <c r="D14" s="90" t="s">
        <v>344</v>
      </c>
      <c r="E14" s="61" t="s">
        <v>1706</v>
      </c>
      <c r="F14" s="59"/>
      <c r="G14" s="47" t="s">
        <v>291</v>
      </c>
      <c r="H14" s="62"/>
      <c r="I14" s="91">
        <v>1255800</v>
      </c>
      <c r="J14" s="99"/>
      <c r="K14" s="102">
        <v>1255800</v>
      </c>
      <c r="L14" s="91">
        <v>1255800</v>
      </c>
      <c r="M14" s="117">
        <f t="shared" si="0"/>
        <v>0</v>
      </c>
      <c r="N14" s="44"/>
    </row>
    <row r="15" spans="1:14" x14ac:dyDescent="0.25">
      <c r="A15" s="89"/>
      <c r="B15" s="90" t="s">
        <v>669</v>
      </c>
      <c r="C15" s="90" t="s">
        <v>177</v>
      </c>
      <c r="D15" s="90" t="s">
        <v>1446</v>
      </c>
      <c r="E15" s="61" t="s">
        <v>1708</v>
      </c>
      <c r="F15" s="59"/>
      <c r="G15" s="47" t="s">
        <v>683</v>
      </c>
      <c r="H15" s="62"/>
      <c r="I15" s="91">
        <v>1345500</v>
      </c>
      <c r="J15" s="99"/>
      <c r="K15" s="102">
        <v>1345500</v>
      </c>
      <c r="L15" s="91">
        <v>1345500</v>
      </c>
      <c r="M15" s="117">
        <f t="shared" si="0"/>
        <v>0</v>
      </c>
      <c r="N15" s="44"/>
    </row>
    <row r="16" spans="1:14" x14ac:dyDescent="0.25">
      <c r="A16" s="89"/>
      <c r="B16" s="90" t="s">
        <v>1570</v>
      </c>
      <c r="C16" s="90" t="s">
        <v>674</v>
      </c>
      <c r="D16" s="90" t="s">
        <v>802</v>
      </c>
      <c r="E16" s="61" t="s">
        <v>1709</v>
      </c>
      <c r="F16" s="59"/>
      <c r="G16" s="47" t="s">
        <v>699</v>
      </c>
      <c r="H16" s="62"/>
      <c r="I16" s="91">
        <v>8426667</v>
      </c>
      <c r="J16" s="99"/>
      <c r="K16" s="102">
        <v>8426667</v>
      </c>
      <c r="L16" s="91">
        <v>0</v>
      </c>
      <c r="M16" s="117">
        <f t="shared" si="0"/>
        <v>8426667</v>
      </c>
      <c r="N16" s="44"/>
    </row>
    <row r="17" spans="1:14" x14ac:dyDescent="0.25">
      <c r="A17" s="89"/>
      <c r="B17" s="90" t="s">
        <v>1446</v>
      </c>
      <c r="C17" s="90" t="s">
        <v>1447</v>
      </c>
      <c r="D17" s="90" t="s">
        <v>1448</v>
      </c>
      <c r="E17" s="61" t="s">
        <v>1710</v>
      </c>
      <c r="F17" s="59"/>
      <c r="G17" s="47" t="s">
        <v>1627</v>
      </c>
      <c r="H17" s="62"/>
      <c r="I17" s="91">
        <v>1435200</v>
      </c>
      <c r="J17" s="99"/>
      <c r="K17" s="102">
        <v>1435200</v>
      </c>
      <c r="L17" s="91">
        <v>1435200</v>
      </c>
      <c r="M17" s="117">
        <f t="shared" si="0"/>
        <v>0</v>
      </c>
      <c r="N17" s="44"/>
    </row>
    <row r="18" spans="1:14" x14ac:dyDescent="0.25">
      <c r="A18" s="89"/>
      <c r="B18" s="90" t="s">
        <v>208</v>
      </c>
      <c r="C18" s="90" t="s">
        <v>1449</v>
      </c>
      <c r="D18" s="90" t="s">
        <v>1450</v>
      </c>
      <c r="E18" s="61" t="s">
        <v>1706</v>
      </c>
      <c r="F18" s="59"/>
      <c r="G18" s="47" t="s">
        <v>694</v>
      </c>
      <c r="H18" s="62"/>
      <c r="I18" s="91">
        <v>2870400</v>
      </c>
      <c r="J18" s="99"/>
      <c r="K18" s="102">
        <v>2870400</v>
      </c>
      <c r="L18" s="91">
        <v>0</v>
      </c>
      <c r="M18" s="117">
        <f t="shared" si="0"/>
        <v>2870400</v>
      </c>
      <c r="N18" s="44"/>
    </row>
    <row r="19" spans="1:14" x14ac:dyDescent="0.25">
      <c r="A19" s="89"/>
      <c r="B19" s="90" t="s">
        <v>1571</v>
      </c>
      <c r="C19" s="90" t="s">
        <v>1451</v>
      </c>
      <c r="D19" s="90" t="s">
        <v>1038</v>
      </c>
      <c r="E19" s="61" t="s">
        <v>1711</v>
      </c>
      <c r="F19" s="59"/>
      <c r="G19" s="47" t="s">
        <v>1628</v>
      </c>
      <c r="H19" s="62"/>
      <c r="I19" s="91">
        <v>241500</v>
      </c>
      <c r="J19" s="99"/>
      <c r="K19" s="102">
        <v>241500</v>
      </c>
      <c r="L19" s="91">
        <v>241500</v>
      </c>
      <c r="M19" s="117">
        <f t="shared" si="0"/>
        <v>0</v>
      </c>
      <c r="N19" s="44"/>
    </row>
    <row r="20" spans="1:14" x14ac:dyDescent="0.25">
      <c r="A20" s="89"/>
      <c r="B20" s="90" t="s">
        <v>256</v>
      </c>
      <c r="C20" s="90" t="s">
        <v>1452</v>
      </c>
      <c r="D20" s="90" t="s">
        <v>452</v>
      </c>
      <c r="E20" s="61" t="s">
        <v>1706</v>
      </c>
      <c r="F20" s="59"/>
      <c r="G20" s="47" t="s">
        <v>700</v>
      </c>
      <c r="H20" s="62"/>
      <c r="I20" s="91">
        <v>627900</v>
      </c>
      <c r="J20" s="99"/>
      <c r="K20" s="102">
        <v>627900</v>
      </c>
      <c r="L20" s="91">
        <v>627900</v>
      </c>
      <c r="M20" s="117">
        <f t="shared" si="0"/>
        <v>0</v>
      </c>
      <c r="N20" s="44"/>
    </row>
    <row r="21" spans="1:14" x14ac:dyDescent="0.25">
      <c r="A21" s="89"/>
      <c r="B21" s="90" t="s">
        <v>488</v>
      </c>
      <c r="C21" s="90" t="s">
        <v>1402</v>
      </c>
      <c r="D21" s="90" t="s">
        <v>1403</v>
      </c>
      <c r="E21" s="61" t="s">
        <v>1672</v>
      </c>
      <c r="F21" s="59"/>
      <c r="G21" s="47" t="s">
        <v>1605</v>
      </c>
      <c r="H21" s="62"/>
      <c r="I21" s="91">
        <v>7400000</v>
      </c>
      <c r="J21" s="99"/>
      <c r="K21" s="102">
        <v>7400000</v>
      </c>
      <c r="L21" s="91">
        <v>0</v>
      </c>
      <c r="M21" s="117">
        <f t="shared" si="0"/>
        <v>7400000</v>
      </c>
      <c r="N21" s="44"/>
    </row>
    <row r="22" spans="1:14" x14ac:dyDescent="0.25">
      <c r="A22" s="89"/>
      <c r="B22" s="90" t="s">
        <v>1572</v>
      </c>
      <c r="C22" s="90" t="s">
        <v>1178</v>
      </c>
      <c r="D22" s="90" t="s">
        <v>1453</v>
      </c>
      <c r="E22" s="61" t="s">
        <v>1706</v>
      </c>
      <c r="F22" s="59"/>
      <c r="G22" s="47" t="s">
        <v>692</v>
      </c>
      <c r="H22" s="62"/>
      <c r="I22" s="91">
        <v>3857100</v>
      </c>
      <c r="J22" s="99"/>
      <c r="K22" s="102">
        <v>3857100</v>
      </c>
      <c r="L22" s="91">
        <v>0</v>
      </c>
      <c r="M22" s="117">
        <f t="shared" si="0"/>
        <v>3857100</v>
      </c>
      <c r="N22" s="44"/>
    </row>
    <row r="23" spans="1:14" x14ac:dyDescent="0.25">
      <c r="A23" s="89"/>
      <c r="B23" s="90" t="s">
        <v>142</v>
      </c>
      <c r="C23" s="90" t="s">
        <v>825</v>
      </c>
      <c r="D23" s="90" t="s">
        <v>1211</v>
      </c>
      <c r="E23" s="61" t="s">
        <v>1706</v>
      </c>
      <c r="F23" s="59"/>
      <c r="G23" s="47" t="s">
        <v>702</v>
      </c>
      <c r="H23" s="62"/>
      <c r="I23" s="91">
        <v>7265700</v>
      </c>
      <c r="J23" s="99"/>
      <c r="K23" s="102">
        <v>7265700</v>
      </c>
      <c r="L23" s="91">
        <v>2691000</v>
      </c>
      <c r="M23" s="117">
        <f t="shared" si="0"/>
        <v>4574700</v>
      </c>
      <c r="N23" s="44"/>
    </row>
    <row r="24" spans="1:14" x14ac:dyDescent="0.25">
      <c r="A24" s="89"/>
      <c r="B24" s="90" t="s">
        <v>1573</v>
      </c>
      <c r="C24" s="90" t="s">
        <v>1403</v>
      </c>
      <c r="D24" s="90" t="s">
        <v>1454</v>
      </c>
      <c r="E24" s="61" t="s">
        <v>1706</v>
      </c>
      <c r="F24" s="59"/>
      <c r="G24" s="47" t="s">
        <v>701</v>
      </c>
      <c r="H24" s="62"/>
      <c r="I24" s="91">
        <v>1435200</v>
      </c>
      <c r="J24" s="99"/>
      <c r="K24" s="102">
        <v>1435200</v>
      </c>
      <c r="L24" s="91">
        <v>0</v>
      </c>
      <c r="M24" s="117">
        <f t="shared" si="0"/>
        <v>1435200</v>
      </c>
      <c r="N24" s="44"/>
    </row>
    <row r="25" spans="1:14" x14ac:dyDescent="0.25">
      <c r="A25" s="89"/>
      <c r="B25" s="90" t="s">
        <v>1574</v>
      </c>
      <c r="C25" s="90" t="s">
        <v>117</v>
      </c>
      <c r="D25" s="90" t="s">
        <v>132</v>
      </c>
      <c r="E25" s="61" t="s">
        <v>1706</v>
      </c>
      <c r="F25" s="59"/>
      <c r="G25" s="47" t="s">
        <v>1629</v>
      </c>
      <c r="H25" s="62"/>
      <c r="I25" s="91">
        <v>1255800</v>
      </c>
      <c r="J25" s="99"/>
      <c r="K25" s="102">
        <v>1255800</v>
      </c>
      <c r="L25" s="91">
        <v>1255800</v>
      </c>
      <c r="M25" s="117">
        <f t="shared" si="0"/>
        <v>0</v>
      </c>
      <c r="N25" s="44"/>
    </row>
    <row r="26" spans="1:14" x14ac:dyDescent="0.25">
      <c r="A26" s="89"/>
      <c r="B26" s="90" t="s">
        <v>675</v>
      </c>
      <c r="C26" s="90" t="s">
        <v>1455</v>
      </c>
      <c r="D26" s="90" t="s">
        <v>133</v>
      </c>
      <c r="E26" s="61" t="s">
        <v>1706</v>
      </c>
      <c r="F26" s="59"/>
      <c r="G26" s="47" t="s">
        <v>1630</v>
      </c>
      <c r="H26" s="62"/>
      <c r="I26" s="91">
        <v>179400</v>
      </c>
      <c r="J26" s="99"/>
      <c r="K26" s="102">
        <v>179400</v>
      </c>
      <c r="L26" s="91">
        <v>0</v>
      </c>
      <c r="M26" s="117">
        <f t="shared" si="0"/>
        <v>179400</v>
      </c>
      <c r="N26" s="44"/>
    </row>
    <row r="27" spans="1:14" x14ac:dyDescent="0.25">
      <c r="A27" s="89"/>
      <c r="B27" s="90" t="s">
        <v>1037</v>
      </c>
      <c r="C27" s="90" t="s">
        <v>116</v>
      </c>
      <c r="D27" s="90" t="s">
        <v>1456</v>
      </c>
      <c r="E27" s="61" t="s">
        <v>1706</v>
      </c>
      <c r="F27" s="59"/>
      <c r="G27" s="47" t="s">
        <v>696</v>
      </c>
      <c r="H27" s="62"/>
      <c r="I27" s="91">
        <v>358800</v>
      </c>
      <c r="J27" s="99"/>
      <c r="K27" s="102">
        <v>358800</v>
      </c>
      <c r="L27" s="91">
        <v>358800</v>
      </c>
      <c r="M27" s="117">
        <f t="shared" si="0"/>
        <v>0</v>
      </c>
      <c r="N27" s="44"/>
    </row>
    <row r="28" spans="1:14" x14ac:dyDescent="0.25">
      <c r="A28" s="89"/>
      <c r="B28" s="90" t="s">
        <v>1552</v>
      </c>
      <c r="C28" s="90" t="s">
        <v>1213</v>
      </c>
      <c r="D28" s="90" t="s">
        <v>1062</v>
      </c>
      <c r="E28" s="61" t="s">
        <v>1671</v>
      </c>
      <c r="F28" s="59"/>
      <c r="G28" s="47" t="s">
        <v>1606</v>
      </c>
      <c r="H28" s="62"/>
      <c r="I28" s="91">
        <v>2600000</v>
      </c>
      <c r="J28" s="99"/>
      <c r="K28" s="102">
        <v>2600000</v>
      </c>
      <c r="L28" s="91">
        <v>2600000</v>
      </c>
      <c r="M28" s="117">
        <f t="shared" si="0"/>
        <v>0</v>
      </c>
      <c r="N28" s="44"/>
    </row>
    <row r="29" spans="1:14" x14ac:dyDescent="0.25">
      <c r="A29" s="89"/>
      <c r="B29" s="90" t="s">
        <v>1575</v>
      </c>
      <c r="C29" s="90" t="s">
        <v>1189</v>
      </c>
      <c r="D29" s="90" t="s">
        <v>1068</v>
      </c>
      <c r="E29" s="61" t="s">
        <v>1706</v>
      </c>
      <c r="F29" s="59"/>
      <c r="G29" s="47" t="s">
        <v>697</v>
      </c>
      <c r="H29" s="62"/>
      <c r="I29" s="91">
        <v>1614600</v>
      </c>
      <c r="J29" s="99"/>
      <c r="K29" s="102">
        <v>1614600</v>
      </c>
      <c r="L29" s="91">
        <v>1614600</v>
      </c>
      <c r="M29" s="117">
        <f t="shared" si="0"/>
        <v>0</v>
      </c>
      <c r="N29" s="44"/>
    </row>
    <row r="30" spans="1:14" x14ac:dyDescent="0.25">
      <c r="A30" s="89"/>
      <c r="B30" s="90" t="s">
        <v>1171</v>
      </c>
      <c r="C30" s="90" t="s">
        <v>119</v>
      </c>
      <c r="D30" s="90" t="s">
        <v>1031</v>
      </c>
      <c r="E30" s="61" t="s">
        <v>1281</v>
      </c>
      <c r="F30" s="59"/>
      <c r="G30" s="47" t="s">
        <v>1225</v>
      </c>
      <c r="H30" s="62"/>
      <c r="I30" s="91">
        <v>40000000</v>
      </c>
      <c r="J30" s="99"/>
      <c r="K30" s="102">
        <v>40000000</v>
      </c>
      <c r="L30" s="91">
        <v>39135361</v>
      </c>
      <c r="M30" s="117">
        <f t="shared" si="0"/>
        <v>864639</v>
      </c>
      <c r="N30" s="44"/>
    </row>
    <row r="31" spans="1:14" x14ac:dyDescent="0.25">
      <c r="A31" s="89"/>
      <c r="B31" s="90" t="s">
        <v>1171</v>
      </c>
      <c r="C31" s="90" t="s">
        <v>119</v>
      </c>
      <c r="D31" s="90" t="s">
        <v>1031</v>
      </c>
      <c r="E31" s="61" t="s">
        <v>1281</v>
      </c>
      <c r="F31" s="59"/>
      <c r="G31" s="47" t="s">
        <v>1225</v>
      </c>
      <c r="H31" s="62"/>
      <c r="I31" s="91">
        <v>135038287</v>
      </c>
      <c r="J31" s="99"/>
      <c r="K31" s="102">
        <v>135038287</v>
      </c>
      <c r="L31" s="91">
        <v>135038287</v>
      </c>
      <c r="M31" s="117">
        <f t="shared" si="0"/>
        <v>0</v>
      </c>
      <c r="N31" s="44"/>
    </row>
    <row r="32" spans="1:14" x14ac:dyDescent="0.25">
      <c r="A32" s="89"/>
      <c r="B32" s="90" t="s">
        <v>1045</v>
      </c>
      <c r="C32" s="90" t="s">
        <v>1139</v>
      </c>
      <c r="D32" s="90" t="s">
        <v>326</v>
      </c>
      <c r="E32" s="61" t="s">
        <v>1706</v>
      </c>
      <c r="F32" s="59"/>
      <c r="G32" s="47" t="s">
        <v>698</v>
      </c>
      <c r="H32" s="62"/>
      <c r="I32" s="91">
        <v>3946800</v>
      </c>
      <c r="J32" s="99"/>
      <c r="K32" s="102">
        <v>3946800</v>
      </c>
      <c r="L32" s="91">
        <v>3946800</v>
      </c>
      <c r="M32" s="117">
        <f t="shared" si="0"/>
        <v>0</v>
      </c>
      <c r="N32" s="44"/>
    </row>
    <row r="33" spans="1:14" x14ac:dyDescent="0.25">
      <c r="A33" s="89"/>
      <c r="B33" s="90" t="s">
        <v>138</v>
      </c>
      <c r="C33" s="90" t="s">
        <v>327</v>
      </c>
      <c r="D33" s="90" t="s">
        <v>1457</v>
      </c>
      <c r="E33" s="61" t="s">
        <v>1712</v>
      </c>
      <c r="F33" s="59"/>
      <c r="G33" s="47" t="s">
        <v>52</v>
      </c>
      <c r="H33" s="62"/>
      <c r="I33" s="91">
        <v>448500</v>
      </c>
      <c r="J33" s="99"/>
      <c r="K33" s="102">
        <v>448500</v>
      </c>
      <c r="L33" s="91">
        <v>0</v>
      </c>
      <c r="M33" s="117">
        <f t="shared" si="0"/>
        <v>448500</v>
      </c>
      <c r="N33" s="44"/>
    </row>
    <row r="34" spans="1:14" x14ac:dyDescent="0.25">
      <c r="A34" s="89"/>
      <c r="B34" s="90" t="s">
        <v>349</v>
      </c>
      <c r="C34" s="90" t="s">
        <v>1219</v>
      </c>
      <c r="D34" s="90" t="s">
        <v>419</v>
      </c>
      <c r="E34" s="61" t="s">
        <v>1713</v>
      </c>
      <c r="F34" s="59"/>
      <c r="G34" s="47" t="s">
        <v>1631</v>
      </c>
      <c r="H34" s="62"/>
      <c r="I34" s="91">
        <v>1883700</v>
      </c>
      <c r="J34" s="99"/>
      <c r="K34" s="102">
        <v>1883700</v>
      </c>
      <c r="L34" s="91">
        <v>1883700</v>
      </c>
      <c r="M34" s="117">
        <f t="shared" si="0"/>
        <v>0</v>
      </c>
      <c r="N34" s="44"/>
    </row>
    <row r="35" spans="1:14" x14ac:dyDescent="0.25">
      <c r="A35" s="89"/>
      <c r="B35" s="90" t="s">
        <v>1062</v>
      </c>
      <c r="C35" s="90" t="s">
        <v>328</v>
      </c>
      <c r="D35" s="90" t="s">
        <v>1404</v>
      </c>
      <c r="E35" s="61" t="s">
        <v>1671</v>
      </c>
      <c r="F35" s="59"/>
      <c r="G35" s="47" t="s">
        <v>1607</v>
      </c>
      <c r="H35" s="62"/>
      <c r="I35" s="91">
        <v>4200000</v>
      </c>
      <c r="J35" s="99"/>
      <c r="K35" s="102">
        <v>4200000</v>
      </c>
      <c r="L35" s="91">
        <v>4200000</v>
      </c>
      <c r="M35" s="117">
        <f t="shared" si="0"/>
        <v>0</v>
      </c>
      <c r="N35" s="44"/>
    </row>
    <row r="36" spans="1:14" x14ac:dyDescent="0.25">
      <c r="A36" s="89"/>
      <c r="B36" s="90" t="s">
        <v>1058</v>
      </c>
      <c r="C36" s="90" t="s">
        <v>935</v>
      </c>
      <c r="D36" s="90" t="s">
        <v>529</v>
      </c>
      <c r="E36" s="61" t="s">
        <v>1673</v>
      </c>
      <c r="F36" s="59"/>
      <c r="G36" s="47" t="s">
        <v>1608</v>
      </c>
      <c r="H36" s="62"/>
      <c r="I36" s="91">
        <v>5833333</v>
      </c>
      <c r="J36" s="99"/>
      <c r="K36" s="102">
        <v>5833333</v>
      </c>
      <c r="L36" s="119">
        <v>5833333</v>
      </c>
      <c r="M36" s="117">
        <f t="shared" si="0"/>
        <v>0</v>
      </c>
      <c r="N36" s="44"/>
    </row>
    <row r="37" spans="1:14" x14ac:dyDescent="0.25">
      <c r="A37" s="89"/>
      <c r="B37" s="90" t="s">
        <v>320</v>
      </c>
      <c r="C37" s="90" t="s">
        <v>930</v>
      </c>
      <c r="D37" s="90" t="s">
        <v>621</v>
      </c>
      <c r="E37" s="61" t="s">
        <v>1714</v>
      </c>
      <c r="F37" s="59"/>
      <c r="G37" s="47" t="s">
        <v>1632</v>
      </c>
      <c r="H37" s="62"/>
      <c r="I37" s="91">
        <v>4514400</v>
      </c>
      <c r="J37" s="99"/>
      <c r="K37" s="102">
        <v>4514400</v>
      </c>
      <c r="L37" s="91">
        <v>2006400</v>
      </c>
      <c r="M37" s="117">
        <f t="shared" si="0"/>
        <v>2508000</v>
      </c>
      <c r="N37" s="44"/>
    </row>
    <row r="38" spans="1:14" x14ac:dyDescent="0.25">
      <c r="A38" s="89"/>
      <c r="B38" s="90" t="s">
        <v>907</v>
      </c>
      <c r="C38" s="90" t="s">
        <v>840</v>
      </c>
      <c r="D38" s="90" t="s">
        <v>841</v>
      </c>
      <c r="E38" s="61" t="s">
        <v>973</v>
      </c>
      <c r="F38" s="59"/>
      <c r="G38" s="47" t="s">
        <v>946</v>
      </c>
      <c r="H38" s="62"/>
      <c r="I38" s="91">
        <v>29001516</v>
      </c>
      <c r="J38" s="99"/>
      <c r="K38" s="102">
        <v>29001516</v>
      </c>
      <c r="L38" s="91">
        <v>28549994</v>
      </c>
      <c r="M38" s="117">
        <f t="shared" si="0"/>
        <v>451522</v>
      </c>
      <c r="N38" s="44"/>
    </row>
    <row r="39" spans="1:14" x14ac:dyDescent="0.25">
      <c r="A39" s="89"/>
      <c r="B39" s="90" t="s">
        <v>908</v>
      </c>
      <c r="C39" s="90" t="s">
        <v>260</v>
      </c>
      <c r="D39" s="90" t="s">
        <v>625</v>
      </c>
      <c r="E39" s="61" t="s">
        <v>974</v>
      </c>
      <c r="F39" s="59"/>
      <c r="G39" s="47" t="s">
        <v>947</v>
      </c>
      <c r="H39" s="62"/>
      <c r="I39" s="91">
        <v>25702864</v>
      </c>
      <c r="J39" s="99"/>
      <c r="K39" s="102">
        <v>25702864</v>
      </c>
      <c r="L39" s="91">
        <v>25702864</v>
      </c>
      <c r="M39" s="117">
        <f t="shared" si="0"/>
        <v>0</v>
      </c>
      <c r="N39" s="44"/>
    </row>
    <row r="40" spans="1:14" x14ac:dyDescent="0.25">
      <c r="A40" s="89"/>
      <c r="B40" s="90" t="s">
        <v>1553</v>
      </c>
      <c r="C40" s="90" t="s">
        <v>323</v>
      </c>
      <c r="D40" s="90" t="s">
        <v>1405</v>
      </c>
      <c r="E40" s="61" t="s">
        <v>1674</v>
      </c>
      <c r="F40" s="59"/>
      <c r="G40" s="47" t="s">
        <v>1609</v>
      </c>
      <c r="H40" s="62"/>
      <c r="I40" s="91">
        <v>400000</v>
      </c>
      <c r="J40" s="99"/>
      <c r="K40" s="102">
        <v>400000</v>
      </c>
      <c r="L40" s="91">
        <v>0</v>
      </c>
      <c r="M40" s="117">
        <f t="shared" si="0"/>
        <v>400000</v>
      </c>
      <c r="N40" s="44"/>
    </row>
    <row r="41" spans="1:14" x14ac:dyDescent="0.25">
      <c r="A41" s="89"/>
      <c r="B41" s="90" t="s">
        <v>819</v>
      </c>
      <c r="C41" s="90" t="s">
        <v>196</v>
      </c>
      <c r="D41" s="90" t="s">
        <v>1406</v>
      </c>
      <c r="E41" s="61" t="s">
        <v>1675</v>
      </c>
      <c r="F41" s="59"/>
      <c r="G41" s="47" t="s">
        <v>1610</v>
      </c>
      <c r="H41" s="62"/>
      <c r="I41" s="91">
        <v>3466667</v>
      </c>
      <c r="J41" s="99"/>
      <c r="K41" s="102">
        <v>3466667</v>
      </c>
      <c r="L41" s="91">
        <v>3466667</v>
      </c>
      <c r="M41" s="117">
        <f t="shared" si="0"/>
        <v>0</v>
      </c>
      <c r="N41" s="44"/>
    </row>
    <row r="42" spans="1:14" x14ac:dyDescent="0.25">
      <c r="A42" s="89"/>
      <c r="B42" s="90" t="s">
        <v>1576</v>
      </c>
      <c r="C42" s="90" t="s">
        <v>101</v>
      </c>
      <c r="D42" s="90" t="s">
        <v>1458</v>
      </c>
      <c r="E42" s="61" t="s">
        <v>1715</v>
      </c>
      <c r="F42" s="59"/>
      <c r="G42" s="47" t="s">
        <v>1633</v>
      </c>
      <c r="H42" s="62"/>
      <c r="I42" s="91">
        <v>2870400</v>
      </c>
      <c r="J42" s="99"/>
      <c r="K42" s="102">
        <v>2870400</v>
      </c>
      <c r="L42" s="91">
        <v>1166100</v>
      </c>
      <c r="M42" s="117">
        <f t="shared" si="0"/>
        <v>1704300</v>
      </c>
      <c r="N42" s="44"/>
    </row>
    <row r="43" spans="1:14" x14ac:dyDescent="0.25">
      <c r="A43" s="89"/>
      <c r="B43" s="90" t="s">
        <v>659</v>
      </c>
      <c r="C43" s="90" t="s">
        <v>1459</v>
      </c>
      <c r="D43" s="90" t="s">
        <v>1460</v>
      </c>
      <c r="E43" s="61" t="s">
        <v>1716</v>
      </c>
      <c r="F43" s="59"/>
      <c r="G43" s="47" t="s">
        <v>693</v>
      </c>
      <c r="H43" s="62"/>
      <c r="I43" s="91">
        <v>2691000</v>
      </c>
      <c r="J43" s="99"/>
      <c r="K43" s="102">
        <v>2691000</v>
      </c>
      <c r="L43" s="91">
        <v>2691000</v>
      </c>
      <c r="M43" s="117">
        <f t="shared" si="0"/>
        <v>0</v>
      </c>
      <c r="N43" s="44"/>
    </row>
    <row r="44" spans="1:14" x14ac:dyDescent="0.25">
      <c r="A44" s="89"/>
      <c r="B44" s="90" t="s">
        <v>256</v>
      </c>
      <c r="C44" s="90" t="s">
        <v>599</v>
      </c>
      <c r="D44" s="90" t="s">
        <v>1461</v>
      </c>
      <c r="E44" s="61" t="s">
        <v>1717</v>
      </c>
      <c r="F44" s="59"/>
      <c r="G44" s="47" t="s">
        <v>700</v>
      </c>
      <c r="H44" s="62"/>
      <c r="I44" s="91">
        <v>4754100</v>
      </c>
      <c r="J44" s="99"/>
      <c r="K44" s="102">
        <v>4754100</v>
      </c>
      <c r="L44" s="91">
        <v>4754100</v>
      </c>
      <c r="M44" s="117">
        <f t="shared" si="0"/>
        <v>0</v>
      </c>
      <c r="N44" s="44"/>
    </row>
    <row r="45" spans="1:14" x14ac:dyDescent="0.25">
      <c r="A45" s="89"/>
      <c r="B45" s="90" t="s">
        <v>1554</v>
      </c>
      <c r="C45" s="90" t="s">
        <v>200</v>
      </c>
      <c r="D45" s="90" t="s">
        <v>1407</v>
      </c>
      <c r="E45" s="61" t="s">
        <v>1676</v>
      </c>
      <c r="F45" s="59"/>
      <c r="G45" s="47" t="s">
        <v>1611</v>
      </c>
      <c r="H45" s="62"/>
      <c r="I45" s="91">
        <v>3159800</v>
      </c>
      <c r="J45" s="99"/>
      <c r="K45" s="102">
        <v>3159800</v>
      </c>
      <c r="L45" s="91">
        <v>3159800</v>
      </c>
      <c r="M45" s="117">
        <f t="shared" si="0"/>
        <v>0</v>
      </c>
      <c r="N45" s="44"/>
    </row>
    <row r="46" spans="1:14" x14ac:dyDescent="0.25">
      <c r="A46" s="89"/>
      <c r="B46" s="90" t="s">
        <v>716</v>
      </c>
      <c r="C46" s="90" t="s">
        <v>450</v>
      </c>
      <c r="D46" s="90" t="s">
        <v>1462</v>
      </c>
      <c r="E46" s="61" t="s">
        <v>1718</v>
      </c>
      <c r="F46" s="59"/>
      <c r="G46" s="47" t="s">
        <v>1625</v>
      </c>
      <c r="H46" s="62"/>
      <c r="I46" s="91">
        <v>4843800</v>
      </c>
      <c r="J46" s="99"/>
      <c r="K46" s="102">
        <v>4843800</v>
      </c>
      <c r="L46" s="91">
        <v>0</v>
      </c>
      <c r="M46" s="117">
        <f t="shared" si="0"/>
        <v>4843800</v>
      </c>
      <c r="N46" s="44"/>
    </row>
    <row r="47" spans="1:14" x14ac:dyDescent="0.25">
      <c r="A47" s="89"/>
      <c r="B47" s="90" t="s">
        <v>837</v>
      </c>
      <c r="C47" s="90" t="s">
        <v>274</v>
      </c>
      <c r="D47" s="90" t="s">
        <v>1408</v>
      </c>
      <c r="E47" s="61" t="s">
        <v>1677</v>
      </c>
      <c r="F47" s="59"/>
      <c r="G47" s="47" t="s">
        <v>1612</v>
      </c>
      <c r="H47" s="62"/>
      <c r="I47" s="91">
        <v>6000000</v>
      </c>
      <c r="J47" s="99"/>
      <c r="K47" s="102">
        <v>6000000</v>
      </c>
      <c r="L47" s="91">
        <v>6000000</v>
      </c>
      <c r="M47" s="117">
        <f t="shared" si="0"/>
        <v>0</v>
      </c>
      <c r="N47" s="44"/>
    </row>
    <row r="48" spans="1:14" x14ac:dyDescent="0.25">
      <c r="A48" s="89"/>
      <c r="B48" s="90" t="s">
        <v>1577</v>
      </c>
      <c r="C48" s="90" t="s">
        <v>95</v>
      </c>
      <c r="D48" s="90" t="s">
        <v>1463</v>
      </c>
      <c r="E48" s="61" t="s">
        <v>1719</v>
      </c>
      <c r="F48" s="59"/>
      <c r="G48" s="47" t="s">
        <v>705</v>
      </c>
      <c r="H48" s="62"/>
      <c r="I48" s="91">
        <v>2691000</v>
      </c>
      <c r="J48" s="99"/>
      <c r="K48" s="102">
        <v>2691000</v>
      </c>
      <c r="L48" s="91">
        <v>2691000</v>
      </c>
      <c r="M48" s="117">
        <f t="shared" si="0"/>
        <v>0</v>
      </c>
      <c r="N48" s="44"/>
    </row>
    <row r="49" spans="1:14" x14ac:dyDescent="0.25">
      <c r="A49" s="89"/>
      <c r="B49" s="90" t="s">
        <v>1568</v>
      </c>
      <c r="C49" s="90" t="s">
        <v>98</v>
      </c>
      <c r="D49" s="90" t="s">
        <v>1464</v>
      </c>
      <c r="E49" s="61" t="s">
        <v>1720</v>
      </c>
      <c r="F49" s="59"/>
      <c r="G49" s="47" t="s">
        <v>1626</v>
      </c>
      <c r="H49" s="62"/>
      <c r="I49" s="91">
        <v>4754100</v>
      </c>
      <c r="J49" s="99"/>
      <c r="K49" s="102">
        <v>4754100</v>
      </c>
      <c r="L49" s="91">
        <v>4754100</v>
      </c>
      <c r="M49" s="117">
        <f t="shared" si="0"/>
        <v>0</v>
      </c>
      <c r="N49" s="44"/>
    </row>
    <row r="50" spans="1:14" x14ac:dyDescent="0.25">
      <c r="A50" s="89"/>
      <c r="B50" s="90" t="s">
        <v>1578</v>
      </c>
      <c r="C50" s="90" t="s">
        <v>406</v>
      </c>
      <c r="D50" s="90" t="s">
        <v>1465</v>
      </c>
      <c r="E50" s="61" t="s">
        <v>1721</v>
      </c>
      <c r="F50" s="59"/>
      <c r="G50" s="47" t="s">
        <v>1634</v>
      </c>
      <c r="H50" s="62"/>
      <c r="I50" s="91">
        <v>2691000</v>
      </c>
      <c r="J50" s="99"/>
      <c r="K50" s="102">
        <v>2691000</v>
      </c>
      <c r="L50" s="91">
        <v>2691000</v>
      </c>
      <c r="M50" s="117">
        <f t="shared" si="0"/>
        <v>0</v>
      </c>
      <c r="N50" s="44"/>
    </row>
    <row r="51" spans="1:14" x14ac:dyDescent="0.25">
      <c r="A51" s="89"/>
      <c r="B51" s="90" t="s">
        <v>1579</v>
      </c>
      <c r="C51" s="90" t="s">
        <v>207</v>
      </c>
      <c r="D51" s="90" t="s">
        <v>1466</v>
      </c>
      <c r="E51" s="61" t="s">
        <v>1722</v>
      </c>
      <c r="F51" s="59"/>
      <c r="G51" s="47" t="s">
        <v>1635</v>
      </c>
      <c r="H51" s="62"/>
      <c r="I51" s="91">
        <v>2720000</v>
      </c>
      <c r="J51" s="99"/>
      <c r="K51" s="102">
        <v>2720000</v>
      </c>
      <c r="L51" s="91">
        <v>2720000</v>
      </c>
      <c r="M51" s="117">
        <f t="shared" si="0"/>
        <v>0</v>
      </c>
      <c r="N51" s="44"/>
    </row>
    <row r="52" spans="1:14" x14ac:dyDescent="0.25">
      <c r="A52" s="89"/>
      <c r="B52" s="90" t="s">
        <v>1038</v>
      </c>
      <c r="C52" s="90" t="s">
        <v>136</v>
      </c>
      <c r="D52" s="90" t="s">
        <v>1467</v>
      </c>
      <c r="E52" s="61" t="s">
        <v>1723</v>
      </c>
      <c r="F52" s="59"/>
      <c r="G52" s="47" t="s">
        <v>1636</v>
      </c>
      <c r="H52" s="62"/>
      <c r="I52" s="91">
        <v>2340000</v>
      </c>
      <c r="J52" s="99"/>
      <c r="K52" s="102">
        <v>2340000</v>
      </c>
      <c r="L52" s="91">
        <v>0</v>
      </c>
      <c r="M52" s="117">
        <f t="shared" si="0"/>
        <v>2340000</v>
      </c>
      <c r="N52" s="44"/>
    </row>
    <row r="53" spans="1:14" x14ac:dyDescent="0.25">
      <c r="A53" s="89"/>
      <c r="B53" s="90" t="s">
        <v>1555</v>
      </c>
      <c r="C53" s="90" t="s">
        <v>137</v>
      </c>
      <c r="D53" s="90" t="s">
        <v>1409</v>
      </c>
      <c r="E53" s="61" t="s">
        <v>1678</v>
      </c>
      <c r="F53" s="59"/>
      <c r="G53" s="47" t="s">
        <v>680</v>
      </c>
      <c r="H53" s="62"/>
      <c r="I53" s="91">
        <v>13455000</v>
      </c>
      <c r="J53" s="99"/>
      <c r="K53" s="102">
        <v>13455000</v>
      </c>
      <c r="L53" s="91">
        <v>13455000</v>
      </c>
      <c r="M53" s="117">
        <f t="shared" si="0"/>
        <v>0</v>
      </c>
      <c r="N53" s="44"/>
    </row>
    <row r="54" spans="1:14" x14ac:dyDescent="0.25">
      <c r="A54" s="89"/>
      <c r="B54" s="90" t="s">
        <v>1572</v>
      </c>
      <c r="C54" s="90" t="s">
        <v>97</v>
      </c>
      <c r="D54" s="90" t="s">
        <v>643</v>
      </c>
      <c r="E54" s="61" t="s">
        <v>1724</v>
      </c>
      <c r="F54" s="59"/>
      <c r="G54" s="47" t="s">
        <v>1637</v>
      </c>
      <c r="H54" s="62"/>
      <c r="I54" s="91">
        <v>3588000</v>
      </c>
      <c r="J54" s="99"/>
      <c r="K54" s="102">
        <v>3588000</v>
      </c>
      <c r="L54" s="91">
        <v>0</v>
      </c>
      <c r="M54" s="117">
        <f t="shared" si="0"/>
        <v>3588000</v>
      </c>
      <c r="N54" s="44"/>
    </row>
    <row r="55" spans="1:14" x14ac:dyDescent="0.25">
      <c r="A55" s="89"/>
      <c r="B55" s="90" t="s">
        <v>660</v>
      </c>
      <c r="C55" s="90" t="s">
        <v>413</v>
      </c>
      <c r="D55" s="90" t="s">
        <v>1468</v>
      </c>
      <c r="E55" s="61" t="s">
        <v>1725</v>
      </c>
      <c r="F55" s="59"/>
      <c r="G55" s="47" t="s">
        <v>1638</v>
      </c>
      <c r="H55" s="62"/>
      <c r="I55" s="91">
        <v>2601300</v>
      </c>
      <c r="J55" s="99"/>
      <c r="K55" s="102">
        <v>2601300</v>
      </c>
      <c r="L55" s="91">
        <v>2601300</v>
      </c>
      <c r="M55" s="117">
        <f t="shared" si="0"/>
        <v>0</v>
      </c>
      <c r="N55" s="44"/>
    </row>
    <row r="56" spans="1:14" x14ac:dyDescent="0.25">
      <c r="A56" s="89"/>
      <c r="B56" s="90" t="s">
        <v>1580</v>
      </c>
      <c r="C56" s="90" t="s">
        <v>106</v>
      </c>
      <c r="D56" s="90" t="s">
        <v>1469</v>
      </c>
      <c r="E56" s="61" t="s">
        <v>1726</v>
      </c>
      <c r="F56" s="59"/>
      <c r="G56" s="47" t="s">
        <v>1639</v>
      </c>
      <c r="H56" s="62"/>
      <c r="I56" s="91">
        <v>2511600</v>
      </c>
      <c r="J56" s="99"/>
      <c r="K56" s="102">
        <v>2511600</v>
      </c>
      <c r="L56" s="91">
        <v>2511600</v>
      </c>
      <c r="M56" s="117">
        <f t="shared" si="0"/>
        <v>0</v>
      </c>
      <c r="N56" s="44"/>
    </row>
    <row r="57" spans="1:14" x14ac:dyDescent="0.25">
      <c r="A57" s="89"/>
      <c r="B57" s="90" t="s">
        <v>544</v>
      </c>
      <c r="C57" s="90" t="s">
        <v>410</v>
      </c>
      <c r="D57" s="90" t="s">
        <v>1470</v>
      </c>
      <c r="E57" s="61" t="s">
        <v>1727</v>
      </c>
      <c r="F57" s="59"/>
      <c r="G57" s="47" t="s">
        <v>715</v>
      </c>
      <c r="H57" s="62"/>
      <c r="I57" s="91">
        <v>2691000</v>
      </c>
      <c r="J57" s="99"/>
      <c r="K57" s="102">
        <v>2691000</v>
      </c>
      <c r="L57" s="91">
        <v>2691000</v>
      </c>
      <c r="M57" s="117">
        <f t="shared" si="0"/>
        <v>0</v>
      </c>
      <c r="N57" s="44"/>
    </row>
    <row r="58" spans="1:14" x14ac:dyDescent="0.25">
      <c r="A58" s="89"/>
      <c r="B58" s="90" t="s">
        <v>533</v>
      </c>
      <c r="C58" s="90" t="s">
        <v>122</v>
      </c>
      <c r="D58" s="90" t="s">
        <v>1410</v>
      </c>
      <c r="E58" s="61" t="s">
        <v>1679</v>
      </c>
      <c r="F58" s="59"/>
      <c r="G58" s="47" t="s">
        <v>285</v>
      </c>
      <c r="H58" s="62"/>
      <c r="I58" s="91">
        <v>4036500</v>
      </c>
      <c r="J58" s="99"/>
      <c r="K58" s="102">
        <v>4036500</v>
      </c>
      <c r="L58" s="91">
        <v>4036500</v>
      </c>
      <c r="M58" s="117">
        <f t="shared" si="0"/>
        <v>0</v>
      </c>
      <c r="N58" s="44"/>
    </row>
    <row r="59" spans="1:14" x14ac:dyDescent="0.25">
      <c r="A59" s="89"/>
      <c r="B59" s="90" t="s">
        <v>1556</v>
      </c>
      <c r="C59" s="90" t="s">
        <v>491</v>
      </c>
      <c r="D59" s="90" t="s">
        <v>1411</v>
      </c>
      <c r="E59" s="61" t="s">
        <v>1680</v>
      </c>
      <c r="F59" s="59"/>
      <c r="G59" s="47" t="s">
        <v>292</v>
      </c>
      <c r="H59" s="62"/>
      <c r="I59" s="91">
        <v>3000000</v>
      </c>
      <c r="J59" s="99"/>
      <c r="K59" s="102">
        <v>3000000</v>
      </c>
      <c r="L59" s="91">
        <v>3000000</v>
      </c>
      <c r="M59" s="117">
        <f t="shared" si="0"/>
        <v>0</v>
      </c>
      <c r="N59" s="44"/>
    </row>
    <row r="60" spans="1:14" x14ac:dyDescent="0.25">
      <c r="A60" s="89"/>
      <c r="B60" s="90" t="s">
        <v>540</v>
      </c>
      <c r="C60" s="90" t="s">
        <v>600</v>
      </c>
      <c r="D60" s="90" t="s">
        <v>1471</v>
      </c>
      <c r="E60" s="61" t="s">
        <v>1728</v>
      </c>
      <c r="F60" s="59"/>
      <c r="G60" s="47" t="s">
        <v>1640</v>
      </c>
      <c r="H60" s="62"/>
      <c r="I60" s="91">
        <v>746200</v>
      </c>
      <c r="J60" s="99"/>
      <c r="K60" s="102">
        <v>746200</v>
      </c>
      <c r="L60" s="91">
        <v>426400</v>
      </c>
      <c r="M60" s="117">
        <f t="shared" si="0"/>
        <v>319800</v>
      </c>
      <c r="N60" s="44"/>
    </row>
    <row r="61" spans="1:14" x14ac:dyDescent="0.25">
      <c r="A61" s="89"/>
      <c r="B61" s="90" t="s">
        <v>1557</v>
      </c>
      <c r="C61" s="90" t="s">
        <v>603</v>
      </c>
      <c r="D61" s="90" t="s">
        <v>1412</v>
      </c>
      <c r="E61" s="61" t="s">
        <v>1681</v>
      </c>
      <c r="F61" s="59"/>
      <c r="G61" s="47" t="s">
        <v>1613</v>
      </c>
      <c r="H61" s="62"/>
      <c r="I61" s="91">
        <v>6000000</v>
      </c>
      <c r="J61" s="99"/>
      <c r="K61" s="102">
        <v>6000000</v>
      </c>
      <c r="L61" s="91">
        <v>6000000</v>
      </c>
      <c r="M61" s="117">
        <f t="shared" si="0"/>
        <v>0</v>
      </c>
      <c r="N61" s="44"/>
    </row>
    <row r="62" spans="1:14" x14ac:dyDescent="0.25">
      <c r="A62" s="89"/>
      <c r="B62" s="90" t="s">
        <v>1570</v>
      </c>
      <c r="C62" s="90" t="s">
        <v>548</v>
      </c>
      <c r="D62" s="90" t="s">
        <v>1472</v>
      </c>
      <c r="E62" s="61" t="s">
        <v>1729</v>
      </c>
      <c r="F62" s="59"/>
      <c r="G62" s="47" t="s">
        <v>699</v>
      </c>
      <c r="H62" s="62"/>
      <c r="I62" s="91">
        <v>2453333</v>
      </c>
      <c r="J62" s="99"/>
      <c r="K62" s="102">
        <v>2453333</v>
      </c>
      <c r="L62" s="91">
        <v>0</v>
      </c>
      <c r="M62" s="117">
        <f t="shared" si="0"/>
        <v>2453333</v>
      </c>
      <c r="N62" s="44"/>
    </row>
    <row r="63" spans="1:14" x14ac:dyDescent="0.25">
      <c r="A63" s="89"/>
      <c r="B63" s="90" t="s">
        <v>583</v>
      </c>
      <c r="C63" s="90" t="s">
        <v>607</v>
      </c>
      <c r="D63" s="90" t="s">
        <v>1413</v>
      </c>
      <c r="E63" s="61" t="s">
        <v>1682</v>
      </c>
      <c r="F63" s="59"/>
      <c r="G63" s="47" t="s">
        <v>686</v>
      </c>
      <c r="H63" s="62"/>
      <c r="I63" s="91">
        <v>3622500</v>
      </c>
      <c r="J63" s="99"/>
      <c r="K63" s="102">
        <v>3622500</v>
      </c>
      <c r="L63" s="91">
        <v>3622500</v>
      </c>
      <c r="M63" s="117">
        <f t="shared" si="0"/>
        <v>0</v>
      </c>
      <c r="N63" s="44"/>
    </row>
    <row r="64" spans="1:14" x14ac:dyDescent="0.25">
      <c r="A64" s="89"/>
      <c r="B64" s="90" t="s">
        <v>443</v>
      </c>
      <c r="C64" s="90" t="s">
        <v>608</v>
      </c>
      <c r="D64" s="90" t="s">
        <v>1414</v>
      </c>
      <c r="E64" s="61" t="s">
        <v>1683</v>
      </c>
      <c r="F64" s="59"/>
      <c r="G64" s="47" t="s">
        <v>682</v>
      </c>
      <c r="H64" s="62"/>
      <c r="I64" s="91">
        <v>3000000</v>
      </c>
      <c r="J64" s="99"/>
      <c r="K64" s="102">
        <v>3000000</v>
      </c>
      <c r="L64" s="91">
        <v>3000000</v>
      </c>
      <c r="M64" s="117">
        <f t="shared" si="0"/>
        <v>0</v>
      </c>
      <c r="N64" s="44"/>
    </row>
    <row r="65" spans="1:14" x14ac:dyDescent="0.25">
      <c r="A65" s="89"/>
      <c r="B65" s="90" t="s">
        <v>1558</v>
      </c>
      <c r="C65" s="90" t="s">
        <v>606</v>
      </c>
      <c r="D65" s="90" t="s">
        <v>1415</v>
      </c>
      <c r="E65" s="61" t="s">
        <v>1684</v>
      </c>
      <c r="F65" s="59"/>
      <c r="G65" s="47" t="s">
        <v>1614</v>
      </c>
      <c r="H65" s="62"/>
      <c r="I65" s="91">
        <v>8000001</v>
      </c>
      <c r="J65" s="99"/>
      <c r="K65" s="102">
        <v>8000001</v>
      </c>
      <c r="L65" s="91">
        <v>8000001</v>
      </c>
      <c r="M65" s="117">
        <f t="shared" si="0"/>
        <v>0</v>
      </c>
      <c r="N65" s="44"/>
    </row>
    <row r="66" spans="1:14" x14ac:dyDescent="0.25">
      <c r="A66" s="89"/>
      <c r="B66" s="90" t="s">
        <v>760</v>
      </c>
      <c r="C66" s="90" t="s">
        <v>730</v>
      </c>
      <c r="D66" s="90" t="s">
        <v>1416</v>
      </c>
      <c r="E66" s="61" t="s">
        <v>1685</v>
      </c>
      <c r="F66" s="59"/>
      <c r="G66" s="47" t="s">
        <v>689</v>
      </c>
      <c r="H66" s="62"/>
      <c r="I66" s="91">
        <v>3000000</v>
      </c>
      <c r="J66" s="99"/>
      <c r="K66" s="102">
        <v>3000000</v>
      </c>
      <c r="L66" s="91">
        <v>3000000</v>
      </c>
      <c r="M66" s="117">
        <f t="shared" si="0"/>
        <v>0</v>
      </c>
      <c r="N66" s="44"/>
    </row>
    <row r="67" spans="1:14" x14ac:dyDescent="0.25">
      <c r="A67" s="89"/>
      <c r="B67" s="90" t="s">
        <v>535</v>
      </c>
      <c r="C67" s="90" t="s">
        <v>622</v>
      </c>
      <c r="D67" s="90" t="s">
        <v>1417</v>
      </c>
      <c r="E67" s="61" t="s">
        <v>1686</v>
      </c>
      <c r="F67" s="59"/>
      <c r="G67" s="47" t="s">
        <v>710</v>
      </c>
      <c r="H67" s="62"/>
      <c r="I67" s="91">
        <v>4833333</v>
      </c>
      <c r="J67" s="99"/>
      <c r="K67" s="102">
        <v>4833333</v>
      </c>
      <c r="L67" s="91">
        <v>4833333</v>
      </c>
      <c r="M67" s="117">
        <f t="shared" si="0"/>
        <v>0</v>
      </c>
      <c r="N67" s="44"/>
    </row>
    <row r="68" spans="1:14" x14ac:dyDescent="0.25">
      <c r="A68" s="89"/>
      <c r="B68" s="90" t="s">
        <v>793</v>
      </c>
      <c r="C68" s="90" t="s">
        <v>620</v>
      </c>
      <c r="D68" s="90" t="s">
        <v>1418</v>
      </c>
      <c r="E68" s="61" t="s">
        <v>1687</v>
      </c>
      <c r="F68" s="59"/>
      <c r="G68" s="47" t="s">
        <v>708</v>
      </c>
      <c r="H68" s="62"/>
      <c r="I68" s="91">
        <v>5163000</v>
      </c>
      <c r="J68" s="99"/>
      <c r="K68" s="102">
        <v>5163000</v>
      </c>
      <c r="L68" s="91">
        <v>5163000</v>
      </c>
      <c r="M68" s="117">
        <f t="shared" si="0"/>
        <v>0</v>
      </c>
      <c r="N68" s="44"/>
    </row>
    <row r="69" spans="1:14" x14ac:dyDescent="0.25">
      <c r="A69" s="89"/>
      <c r="B69" s="90" t="s">
        <v>1037</v>
      </c>
      <c r="C69" s="90" t="s">
        <v>1473</v>
      </c>
      <c r="D69" s="90" t="s">
        <v>1474</v>
      </c>
      <c r="E69" s="61" t="s">
        <v>1730</v>
      </c>
      <c r="F69" s="59"/>
      <c r="G69" s="47" t="s">
        <v>696</v>
      </c>
      <c r="H69" s="62"/>
      <c r="I69" s="91">
        <v>2332200</v>
      </c>
      <c r="J69" s="99"/>
      <c r="K69" s="102">
        <v>2332200</v>
      </c>
      <c r="L69" s="91">
        <v>2332200</v>
      </c>
      <c r="M69" s="117">
        <f t="shared" si="0"/>
        <v>0</v>
      </c>
      <c r="N69" s="44"/>
    </row>
    <row r="70" spans="1:14" x14ac:dyDescent="0.25">
      <c r="A70" s="89"/>
      <c r="B70" s="90" t="s">
        <v>1581</v>
      </c>
      <c r="C70" s="90" t="s">
        <v>626</v>
      </c>
      <c r="D70" s="90" t="s">
        <v>1475</v>
      </c>
      <c r="E70" s="61" t="s">
        <v>1731</v>
      </c>
      <c r="F70" s="59"/>
      <c r="G70" s="47" t="s">
        <v>100</v>
      </c>
      <c r="H70" s="62"/>
      <c r="I70" s="91">
        <v>603750</v>
      </c>
      <c r="J70" s="99"/>
      <c r="K70" s="102">
        <v>603750</v>
      </c>
      <c r="L70" s="91">
        <v>603750</v>
      </c>
      <c r="M70" s="117">
        <f t="shared" si="0"/>
        <v>0</v>
      </c>
      <c r="N70" s="44"/>
    </row>
    <row r="71" spans="1:14" x14ac:dyDescent="0.25">
      <c r="A71" s="89"/>
      <c r="B71" s="90" t="s">
        <v>453</v>
      </c>
      <c r="C71" s="90" t="s">
        <v>745</v>
      </c>
      <c r="D71" s="90" t="s">
        <v>1476</v>
      </c>
      <c r="E71" s="61" t="s">
        <v>1732</v>
      </c>
      <c r="F71" s="59"/>
      <c r="G71" s="47" t="s">
        <v>1641</v>
      </c>
      <c r="H71" s="62"/>
      <c r="I71" s="91">
        <v>2332200</v>
      </c>
      <c r="J71" s="99"/>
      <c r="K71" s="102">
        <v>2332200</v>
      </c>
      <c r="L71" s="91">
        <v>2332200</v>
      </c>
      <c r="M71" s="117">
        <f t="shared" si="0"/>
        <v>0</v>
      </c>
      <c r="N71" s="44"/>
    </row>
    <row r="72" spans="1:14" x14ac:dyDescent="0.25">
      <c r="A72" s="89"/>
      <c r="B72" s="90" t="s">
        <v>306</v>
      </c>
      <c r="C72" s="90" t="s">
        <v>624</v>
      </c>
      <c r="D72" s="90" t="s">
        <v>1477</v>
      </c>
      <c r="E72" s="61" t="s">
        <v>1733</v>
      </c>
      <c r="F72" s="59"/>
      <c r="G72" s="47" t="s">
        <v>1277</v>
      </c>
      <c r="H72" s="62"/>
      <c r="I72" s="91">
        <v>1794000</v>
      </c>
      <c r="J72" s="99"/>
      <c r="K72" s="102">
        <v>1794000</v>
      </c>
      <c r="L72" s="91">
        <v>1794000</v>
      </c>
      <c r="M72" s="117">
        <f t="shared" ref="M72:M135" si="1">+K72-L72</f>
        <v>0</v>
      </c>
      <c r="N72" s="44"/>
    </row>
    <row r="73" spans="1:14" x14ac:dyDescent="0.25">
      <c r="A73" s="89"/>
      <c r="B73" s="90" t="s">
        <v>92</v>
      </c>
      <c r="C73" s="90" t="s">
        <v>1478</v>
      </c>
      <c r="D73" s="90" t="s">
        <v>1479</v>
      </c>
      <c r="E73" s="61" t="s">
        <v>1734</v>
      </c>
      <c r="F73" s="59"/>
      <c r="G73" s="47" t="s">
        <v>1642</v>
      </c>
      <c r="H73" s="62"/>
      <c r="I73" s="91">
        <v>603750</v>
      </c>
      <c r="J73" s="99"/>
      <c r="K73" s="102">
        <v>603750</v>
      </c>
      <c r="L73" s="91">
        <v>603750</v>
      </c>
      <c r="M73" s="117">
        <f t="shared" si="1"/>
        <v>0</v>
      </c>
      <c r="N73" s="44"/>
    </row>
    <row r="74" spans="1:14" x14ac:dyDescent="0.25">
      <c r="A74" s="89"/>
      <c r="B74" s="90" t="s">
        <v>591</v>
      </c>
      <c r="C74" s="90" t="s">
        <v>767</v>
      </c>
      <c r="D74" s="90" t="s">
        <v>1480</v>
      </c>
      <c r="E74" s="61" t="s">
        <v>1735</v>
      </c>
      <c r="F74" s="59"/>
      <c r="G74" s="47" t="s">
        <v>1643</v>
      </c>
      <c r="H74" s="62"/>
      <c r="I74" s="91">
        <v>448500</v>
      </c>
      <c r="J74" s="99"/>
      <c r="K74" s="102">
        <v>448500</v>
      </c>
      <c r="L74" s="91">
        <v>448500</v>
      </c>
      <c r="M74" s="117">
        <f t="shared" si="1"/>
        <v>0</v>
      </c>
      <c r="N74" s="44"/>
    </row>
    <row r="75" spans="1:14" x14ac:dyDescent="0.25">
      <c r="A75" s="89"/>
      <c r="B75" s="90" t="s">
        <v>1582</v>
      </c>
      <c r="C75" s="90" t="s">
        <v>1481</v>
      </c>
      <c r="D75" s="90" t="s">
        <v>1482</v>
      </c>
      <c r="E75" s="61" t="s">
        <v>1736</v>
      </c>
      <c r="F75" s="59"/>
      <c r="G75" s="47" t="s">
        <v>1644</v>
      </c>
      <c r="H75" s="62"/>
      <c r="I75" s="91">
        <v>807300</v>
      </c>
      <c r="J75" s="99"/>
      <c r="K75" s="102">
        <v>807300</v>
      </c>
      <c r="L75" s="91">
        <v>807300</v>
      </c>
      <c r="M75" s="117">
        <f t="shared" si="1"/>
        <v>0</v>
      </c>
      <c r="N75" s="44"/>
    </row>
    <row r="76" spans="1:14" x14ac:dyDescent="0.25">
      <c r="A76" s="89"/>
      <c r="B76" s="90" t="s">
        <v>1583</v>
      </c>
      <c r="C76" s="90" t="s">
        <v>629</v>
      </c>
      <c r="D76" s="90" t="s">
        <v>1483</v>
      </c>
      <c r="E76" s="61" t="s">
        <v>1737</v>
      </c>
      <c r="F76" s="59"/>
      <c r="G76" s="47" t="s">
        <v>282</v>
      </c>
      <c r="H76" s="62"/>
      <c r="I76" s="91">
        <v>2332200</v>
      </c>
      <c r="J76" s="99"/>
      <c r="K76" s="102">
        <v>2332200</v>
      </c>
      <c r="L76" s="91">
        <v>2332200</v>
      </c>
      <c r="M76" s="117">
        <f t="shared" si="1"/>
        <v>0</v>
      </c>
      <c r="N76" s="44"/>
    </row>
    <row r="77" spans="1:14" x14ac:dyDescent="0.25">
      <c r="A77" s="89"/>
      <c r="B77" s="90" t="s">
        <v>1559</v>
      </c>
      <c r="C77" s="90" t="s">
        <v>1419</v>
      </c>
      <c r="D77" s="90" t="s">
        <v>1420</v>
      </c>
      <c r="E77" s="61" t="s">
        <v>1688</v>
      </c>
      <c r="F77" s="59"/>
      <c r="G77" s="47" t="s">
        <v>1615</v>
      </c>
      <c r="H77" s="62"/>
      <c r="I77" s="91">
        <v>6000000</v>
      </c>
      <c r="J77" s="99"/>
      <c r="K77" s="102">
        <v>6000000</v>
      </c>
      <c r="L77" s="91">
        <v>6000000</v>
      </c>
      <c r="M77" s="117">
        <f t="shared" si="1"/>
        <v>0</v>
      </c>
      <c r="N77" s="44"/>
    </row>
    <row r="78" spans="1:14" x14ac:dyDescent="0.25">
      <c r="A78" s="89"/>
      <c r="B78" s="90" t="s">
        <v>455</v>
      </c>
      <c r="C78" s="90" t="s">
        <v>631</v>
      </c>
      <c r="D78" s="90" t="s">
        <v>1484</v>
      </c>
      <c r="E78" s="61" t="s">
        <v>1738</v>
      </c>
      <c r="F78" s="59"/>
      <c r="G78" s="47" t="s">
        <v>687</v>
      </c>
      <c r="H78" s="62"/>
      <c r="I78" s="91">
        <v>3588000</v>
      </c>
      <c r="J78" s="99"/>
      <c r="K78" s="102">
        <v>3588000</v>
      </c>
      <c r="L78" s="91">
        <v>2691000</v>
      </c>
      <c r="M78" s="117">
        <f t="shared" si="1"/>
        <v>897000</v>
      </c>
      <c r="N78" s="44"/>
    </row>
    <row r="79" spans="1:14" x14ac:dyDescent="0.25">
      <c r="A79" s="89"/>
      <c r="B79" s="90" t="s">
        <v>1560</v>
      </c>
      <c r="C79" s="90" t="s">
        <v>1421</v>
      </c>
      <c r="D79" s="90" t="s">
        <v>1422</v>
      </c>
      <c r="E79" s="61" t="s">
        <v>1689</v>
      </c>
      <c r="F79" s="59"/>
      <c r="G79" s="47" t="s">
        <v>690</v>
      </c>
      <c r="H79" s="62"/>
      <c r="I79" s="91">
        <v>4000000</v>
      </c>
      <c r="J79" s="99"/>
      <c r="K79" s="102">
        <v>4000000</v>
      </c>
      <c r="L79" s="91">
        <v>4000000</v>
      </c>
      <c r="M79" s="117">
        <f t="shared" si="1"/>
        <v>0</v>
      </c>
      <c r="N79" s="44"/>
    </row>
    <row r="80" spans="1:14" x14ac:dyDescent="0.25">
      <c r="A80" s="89"/>
      <c r="B80" s="90" t="s">
        <v>1568</v>
      </c>
      <c r="C80" s="90" t="s">
        <v>1485</v>
      </c>
      <c r="D80" s="90" t="s">
        <v>1486</v>
      </c>
      <c r="E80" s="61" t="s">
        <v>1739</v>
      </c>
      <c r="F80" s="59"/>
      <c r="G80" s="47" t="s">
        <v>1626</v>
      </c>
      <c r="H80" s="62"/>
      <c r="I80" s="91">
        <v>4485000</v>
      </c>
      <c r="J80" s="99"/>
      <c r="K80" s="102">
        <v>4485000</v>
      </c>
      <c r="L80" s="91">
        <v>4485000</v>
      </c>
      <c r="M80" s="117">
        <f t="shared" si="1"/>
        <v>0</v>
      </c>
      <c r="N80" s="44"/>
    </row>
    <row r="81" spans="1:14" x14ac:dyDescent="0.25">
      <c r="A81" s="89"/>
      <c r="B81" s="90" t="s">
        <v>390</v>
      </c>
      <c r="C81" s="90" t="s">
        <v>1423</v>
      </c>
      <c r="D81" s="90" t="s">
        <v>1424</v>
      </c>
      <c r="E81" s="61" t="s">
        <v>1690</v>
      </c>
      <c r="F81" s="59"/>
      <c r="G81" s="47" t="s">
        <v>1616</v>
      </c>
      <c r="H81" s="62"/>
      <c r="I81" s="91">
        <v>4000000</v>
      </c>
      <c r="J81" s="99"/>
      <c r="K81" s="102">
        <v>4000000</v>
      </c>
      <c r="L81" s="91">
        <v>0</v>
      </c>
      <c r="M81" s="117">
        <f t="shared" si="1"/>
        <v>4000000</v>
      </c>
      <c r="N81" s="44"/>
    </row>
    <row r="82" spans="1:14" x14ac:dyDescent="0.25">
      <c r="A82" s="89"/>
      <c r="B82" s="90" t="s">
        <v>1584</v>
      </c>
      <c r="C82" s="90" t="s">
        <v>827</v>
      </c>
      <c r="D82" s="90" t="s">
        <v>1487</v>
      </c>
      <c r="E82" s="61" t="s">
        <v>1740</v>
      </c>
      <c r="F82" s="59"/>
      <c r="G82" s="47" t="s">
        <v>688</v>
      </c>
      <c r="H82" s="62"/>
      <c r="I82" s="91">
        <v>1794000</v>
      </c>
      <c r="J82" s="99"/>
      <c r="K82" s="102">
        <v>1794000</v>
      </c>
      <c r="L82" s="91">
        <v>1794000</v>
      </c>
      <c r="M82" s="117">
        <f t="shared" si="1"/>
        <v>0</v>
      </c>
      <c r="N82" s="44"/>
    </row>
    <row r="83" spans="1:14" x14ac:dyDescent="0.25">
      <c r="A83" s="89"/>
      <c r="B83" s="90" t="s">
        <v>799</v>
      </c>
      <c r="C83" s="90" t="s">
        <v>596</v>
      </c>
      <c r="D83" s="90" t="s">
        <v>1488</v>
      </c>
      <c r="E83" s="61" t="s">
        <v>1741</v>
      </c>
      <c r="F83" s="59"/>
      <c r="G83" s="47" t="s">
        <v>1645</v>
      </c>
      <c r="H83" s="62"/>
      <c r="I83" s="91">
        <v>2506667</v>
      </c>
      <c r="J83" s="99"/>
      <c r="K83" s="102">
        <v>2506667</v>
      </c>
      <c r="L83" s="91">
        <v>2506667</v>
      </c>
      <c r="M83" s="117">
        <f t="shared" si="1"/>
        <v>0</v>
      </c>
      <c r="N83" s="44"/>
    </row>
    <row r="84" spans="1:14" x14ac:dyDescent="0.25">
      <c r="A84" s="89"/>
      <c r="B84" s="90" t="s">
        <v>1585</v>
      </c>
      <c r="C84" s="90" t="s">
        <v>1489</v>
      </c>
      <c r="D84" s="90" t="s">
        <v>1490</v>
      </c>
      <c r="E84" s="61" t="s">
        <v>1742</v>
      </c>
      <c r="F84" s="59"/>
      <c r="G84" s="47" t="s">
        <v>1646</v>
      </c>
      <c r="H84" s="62"/>
      <c r="I84" s="91">
        <v>448500</v>
      </c>
      <c r="J84" s="99"/>
      <c r="K84" s="102">
        <v>448500</v>
      </c>
      <c r="L84" s="91">
        <v>448500</v>
      </c>
      <c r="M84" s="117">
        <f t="shared" si="1"/>
        <v>0</v>
      </c>
      <c r="N84" s="44"/>
    </row>
    <row r="85" spans="1:14" x14ac:dyDescent="0.25">
      <c r="A85" s="89"/>
      <c r="B85" s="90" t="s">
        <v>457</v>
      </c>
      <c r="C85" s="90" t="s">
        <v>1491</v>
      </c>
      <c r="D85" s="90" t="s">
        <v>1492</v>
      </c>
      <c r="E85" s="61" t="s">
        <v>1743</v>
      </c>
      <c r="F85" s="59"/>
      <c r="G85" s="47" t="s">
        <v>1647</v>
      </c>
      <c r="H85" s="62"/>
      <c r="I85" s="91">
        <v>448500</v>
      </c>
      <c r="J85" s="99"/>
      <c r="K85" s="102">
        <v>448500</v>
      </c>
      <c r="L85" s="91">
        <v>448500</v>
      </c>
      <c r="M85" s="117">
        <f t="shared" si="1"/>
        <v>0</v>
      </c>
      <c r="N85" s="44"/>
    </row>
    <row r="86" spans="1:14" x14ac:dyDescent="0.25">
      <c r="A86" s="89"/>
      <c r="B86" s="90" t="s">
        <v>1586</v>
      </c>
      <c r="C86" s="90" t="s">
        <v>630</v>
      </c>
      <c r="D86" s="90" t="s">
        <v>1493</v>
      </c>
      <c r="E86" s="61" t="s">
        <v>1744</v>
      </c>
      <c r="F86" s="59"/>
      <c r="G86" s="47" t="s">
        <v>1648</v>
      </c>
      <c r="H86" s="62"/>
      <c r="I86" s="91">
        <v>897000</v>
      </c>
      <c r="J86" s="99"/>
      <c r="K86" s="102">
        <v>897000</v>
      </c>
      <c r="L86" s="91">
        <v>897000</v>
      </c>
      <c r="M86" s="117">
        <f t="shared" si="1"/>
        <v>0</v>
      </c>
      <c r="N86" s="44"/>
    </row>
    <row r="87" spans="1:14" x14ac:dyDescent="0.25">
      <c r="A87" s="89"/>
      <c r="B87" s="90" t="s">
        <v>1587</v>
      </c>
      <c r="C87" s="90" t="s">
        <v>1081</v>
      </c>
      <c r="D87" s="90" t="s">
        <v>1494</v>
      </c>
      <c r="E87" s="61" t="s">
        <v>1745</v>
      </c>
      <c r="F87" s="59"/>
      <c r="G87" s="47" t="s">
        <v>1269</v>
      </c>
      <c r="H87" s="62"/>
      <c r="I87" s="91">
        <v>986700</v>
      </c>
      <c r="J87" s="99"/>
      <c r="K87" s="102">
        <v>986700</v>
      </c>
      <c r="L87" s="91">
        <v>986700</v>
      </c>
      <c r="M87" s="117">
        <f t="shared" si="1"/>
        <v>0</v>
      </c>
      <c r="N87" s="44"/>
    </row>
    <row r="88" spans="1:14" x14ac:dyDescent="0.25">
      <c r="A88" s="89"/>
      <c r="B88" s="90" t="s">
        <v>395</v>
      </c>
      <c r="C88" s="90" t="s">
        <v>1495</v>
      </c>
      <c r="D88" s="90" t="s">
        <v>1496</v>
      </c>
      <c r="E88" s="61" t="s">
        <v>1746</v>
      </c>
      <c r="F88" s="59"/>
      <c r="G88" s="47" t="s">
        <v>706</v>
      </c>
      <c r="H88" s="62"/>
      <c r="I88" s="91">
        <v>2691000</v>
      </c>
      <c r="J88" s="99"/>
      <c r="K88" s="102">
        <v>2691000</v>
      </c>
      <c r="L88" s="91">
        <v>2691000</v>
      </c>
      <c r="M88" s="117">
        <f t="shared" si="1"/>
        <v>0</v>
      </c>
      <c r="N88" s="44"/>
    </row>
    <row r="89" spans="1:14" x14ac:dyDescent="0.25">
      <c r="A89" s="89"/>
      <c r="B89" s="90" t="s">
        <v>1588</v>
      </c>
      <c r="C89" s="90" t="s">
        <v>768</v>
      </c>
      <c r="D89" s="90" t="s">
        <v>1497</v>
      </c>
      <c r="E89" s="61" t="s">
        <v>1747</v>
      </c>
      <c r="F89" s="59"/>
      <c r="G89" s="47" t="s">
        <v>296</v>
      </c>
      <c r="H89" s="62"/>
      <c r="I89" s="91">
        <v>1255800</v>
      </c>
      <c r="J89" s="99"/>
      <c r="K89" s="102">
        <v>1255800</v>
      </c>
      <c r="L89" s="91">
        <v>1255800</v>
      </c>
      <c r="M89" s="117">
        <f t="shared" si="1"/>
        <v>0</v>
      </c>
      <c r="N89" s="44"/>
    </row>
    <row r="90" spans="1:14" x14ac:dyDescent="0.25">
      <c r="A90" s="89"/>
      <c r="B90" s="90" t="s">
        <v>391</v>
      </c>
      <c r="C90" s="90" t="s">
        <v>402</v>
      </c>
      <c r="D90" s="90" t="s">
        <v>1425</v>
      </c>
      <c r="E90" s="61" t="s">
        <v>1691</v>
      </c>
      <c r="F90" s="59"/>
      <c r="G90" s="47" t="s">
        <v>295</v>
      </c>
      <c r="H90" s="62"/>
      <c r="I90" s="91">
        <v>3097800</v>
      </c>
      <c r="J90" s="99"/>
      <c r="K90" s="102">
        <v>3097800</v>
      </c>
      <c r="L90" s="91">
        <v>3097800</v>
      </c>
      <c r="M90" s="117">
        <f t="shared" si="1"/>
        <v>0</v>
      </c>
      <c r="N90" s="44"/>
    </row>
    <row r="91" spans="1:14" x14ac:dyDescent="0.25">
      <c r="A91" s="89"/>
      <c r="B91" s="90" t="s">
        <v>1589</v>
      </c>
      <c r="C91" s="90" t="s">
        <v>1498</v>
      </c>
      <c r="D91" s="90" t="s">
        <v>1499</v>
      </c>
      <c r="E91" s="61" t="s">
        <v>1748</v>
      </c>
      <c r="F91" s="59"/>
      <c r="G91" s="47" t="s">
        <v>1649</v>
      </c>
      <c r="H91" s="62"/>
      <c r="I91" s="91">
        <v>448500</v>
      </c>
      <c r="J91" s="99"/>
      <c r="K91" s="102">
        <v>448500</v>
      </c>
      <c r="L91" s="91">
        <v>448500</v>
      </c>
      <c r="M91" s="117">
        <f t="shared" si="1"/>
        <v>0</v>
      </c>
      <c r="N91" s="44"/>
    </row>
    <row r="92" spans="1:14" x14ac:dyDescent="0.25">
      <c r="A92" s="89"/>
      <c r="B92" s="90" t="s">
        <v>1590</v>
      </c>
      <c r="C92" s="90" t="s">
        <v>428</v>
      </c>
      <c r="D92" s="90" t="s">
        <v>1500</v>
      </c>
      <c r="E92" s="61" t="s">
        <v>1749</v>
      </c>
      <c r="F92" s="59"/>
      <c r="G92" s="47" t="s">
        <v>681</v>
      </c>
      <c r="H92" s="62"/>
      <c r="I92" s="91">
        <v>2332200</v>
      </c>
      <c r="J92" s="99"/>
      <c r="K92" s="102">
        <v>2332200</v>
      </c>
      <c r="L92" s="91">
        <v>2332200</v>
      </c>
      <c r="M92" s="117">
        <f t="shared" si="1"/>
        <v>0</v>
      </c>
      <c r="N92" s="44"/>
    </row>
    <row r="93" spans="1:14" x14ac:dyDescent="0.25">
      <c r="A93" s="89"/>
      <c r="B93" s="90" t="s">
        <v>1591</v>
      </c>
      <c r="C93" s="90" t="s">
        <v>594</v>
      </c>
      <c r="D93" s="90" t="s">
        <v>1501</v>
      </c>
      <c r="E93" s="61" t="s">
        <v>1750</v>
      </c>
      <c r="F93" s="59"/>
      <c r="G93" s="47" t="s">
        <v>1650</v>
      </c>
      <c r="H93" s="62"/>
      <c r="I93" s="91">
        <v>1794000</v>
      </c>
      <c r="J93" s="99"/>
      <c r="K93" s="102">
        <v>1794000</v>
      </c>
      <c r="L93" s="119">
        <v>1794000</v>
      </c>
      <c r="M93" s="117">
        <f t="shared" si="1"/>
        <v>0</v>
      </c>
      <c r="N93" s="44"/>
    </row>
    <row r="94" spans="1:14" x14ac:dyDescent="0.25">
      <c r="A94" s="89"/>
      <c r="B94" s="90" t="s">
        <v>794</v>
      </c>
      <c r="C94" s="90" t="s">
        <v>1502</v>
      </c>
      <c r="D94" s="90" t="s">
        <v>1503</v>
      </c>
      <c r="E94" s="61" t="s">
        <v>1751</v>
      </c>
      <c r="F94" s="59"/>
      <c r="G94" s="47" t="s">
        <v>297</v>
      </c>
      <c r="H94" s="62"/>
      <c r="I94" s="91">
        <v>2691000</v>
      </c>
      <c r="J94" s="99"/>
      <c r="K94" s="102">
        <v>2691000</v>
      </c>
      <c r="L94" s="91">
        <v>2691000</v>
      </c>
      <c r="M94" s="117">
        <f t="shared" si="1"/>
        <v>0</v>
      </c>
      <c r="N94" s="44"/>
    </row>
    <row r="95" spans="1:14" x14ac:dyDescent="0.25">
      <c r="A95" s="89"/>
      <c r="B95" s="90" t="s">
        <v>1561</v>
      </c>
      <c r="C95" s="90" t="s">
        <v>632</v>
      </c>
      <c r="D95" s="90" t="s">
        <v>1426</v>
      </c>
      <c r="E95" s="61" t="s">
        <v>1692</v>
      </c>
      <c r="F95" s="59"/>
      <c r="G95" s="47" t="s">
        <v>1617</v>
      </c>
      <c r="H95" s="62"/>
      <c r="I95" s="91">
        <v>3000000</v>
      </c>
      <c r="J95" s="99"/>
      <c r="K95" s="102">
        <v>3000000</v>
      </c>
      <c r="L95" s="91">
        <v>3000000</v>
      </c>
      <c r="M95" s="117">
        <f t="shared" si="1"/>
        <v>0</v>
      </c>
      <c r="N95" s="44"/>
    </row>
    <row r="96" spans="1:14" x14ac:dyDescent="0.25">
      <c r="A96" s="89"/>
      <c r="B96" s="90" t="s">
        <v>822</v>
      </c>
      <c r="C96" s="90" t="s">
        <v>1504</v>
      </c>
      <c r="D96" s="90" t="s">
        <v>1505</v>
      </c>
      <c r="E96" s="61" t="s">
        <v>1752</v>
      </c>
      <c r="F96" s="59"/>
      <c r="G96" s="47" t="s">
        <v>1651</v>
      </c>
      <c r="H96" s="62"/>
      <c r="I96" s="91">
        <v>448500</v>
      </c>
      <c r="J96" s="99"/>
      <c r="K96" s="102">
        <v>448500</v>
      </c>
      <c r="L96" s="91">
        <v>448500</v>
      </c>
      <c r="M96" s="117">
        <f t="shared" si="1"/>
        <v>0</v>
      </c>
      <c r="N96" s="44"/>
    </row>
    <row r="97" spans="1:14" x14ac:dyDescent="0.25">
      <c r="A97" s="89"/>
      <c r="B97" s="90" t="s">
        <v>393</v>
      </c>
      <c r="C97" s="90" t="s">
        <v>1506</v>
      </c>
      <c r="D97" s="90" t="s">
        <v>1507</v>
      </c>
      <c r="E97" s="61" t="s">
        <v>1753</v>
      </c>
      <c r="F97" s="59"/>
      <c r="G97" s="47" t="s">
        <v>704</v>
      </c>
      <c r="H97" s="62"/>
      <c r="I97" s="91">
        <v>2691000</v>
      </c>
      <c r="J97" s="99"/>
      <c r="K97" s="102">
        <v>2691000</v>
      </c>
      <c r="L97" s="91">
        <v>2691000</v>
      </c>
      <c r="M97" s="117">
        <f t="shared" si="1"/>
        <v>0</v>
      </c>
      <c r="N97" s="44"/>
    </row>
    <row r="98" spans="1:14" x14ac:dyDescent="0.25">
      <c r="A98" s="89"/>
      <c r="B98" s="90" t="s">
        <v>536</v>
      </c>
      <c r="C98" s="90" t="s">
        <v>595</v>
      </c>
      <c r="D98" s="90" t="s">
        <v>1508</v>
      </c>
      <c r="E98" s="61" t="s">
        <v>1754</v>
      </c>
      <c r="F98" s="59"/>
      <c r="G98" s="47" t="s">
        <v>1652</v>
      </c>
      <c r="H98" s="62"/>
      <c r="I98" s="91">
        <v>807800</v>
      </c>
      <c r="J98" s="99"/>
      <c r="K98" s="102">
        <v>807800</v>
      </c>
      <c r="L98" s="91">
        <v>807300</v>
      </c>
      <c r="M98" s="117">
        <f t="shared" si="1"/>
        <v>500</v>
      </c>
      <c r="N98" s="44"/>
    </row>
    <row r="99" spans="1:14" x14ac:dyDescent="0.25">
      <c r="A99" s="89"/>
      <c r="B99" s="90" t="s">
        <v>1443</v>
      </c>
      <c r="C99" s="90" t="s">
        <v>828</v>
      </c>
      <c r="D99" s="90" t="s">
        <v>1509</v>
      </c>
      <c r="E99" s="61" t="s">
        <v>1755</v>
      </c>
      <c r="F99" s="59"/>
      <c r="G99" s="47" t="s">
        <v>1653</v>
      </c>
      <c r="H99" s="62"/>
      <c r="I99" s="91">
        <v>448500</v>
      </c>
      <c r="J99" s="99"/>
      <c r="K99" s="102">
        <v>448500</v>
      </c>
      <c r="L99" s="91">
        <v>448500</v>
      </c>
      <c r="M99" s="117">
        <f t="shared" si="1"/>
        <v>0</v>
      </c>
      <c r="N99" s="44"/>
    </row>
    <row r="100" spans="1:14" x14ac:dyDescent="0.25">
      <c r="A100" s="89"/>
      <c r="B100" s="90" t="s">
        <v>1592</v>
      </c>
      <c r="C100" s="90" t="s">
        <v>1457</v>
      </c>
      <c r="D100" s="90" t="s">
        <v>1510</v>
      </c>
      <c r="E100" s="61" t="s">
        <v>1756</v>
      </c>
      <c r="F100" s="59"/>
      <c r="G100" s="47" t="s">
        <v>288</v>
      </c>
      <c r="H100" s="62"/>
      <c r="I100" s="91">
        <v>1794000</v>
      </c>
      <c r="J100" s="99"/>
      <c r="K100" s="102">
        <v>1794000</v>
      </c>
      <c r="L100" s="91">
        <v>1794000</v>
      </c>
      <c r="M100" s="117">
        <f t="shared" si="1"/>
        <v>0</v>
      </c>
      <c r="N100" s="44"/>
    </row>
    <row r="101" spans="1:14" x14ac:dyDescent="0.25">
      <c r="A101" s="89"/>
      <c r="B101" s="90" t="s">
        <v>1593</v>
      </c>
      <c r="C101" s="90" t="s">
        <v>1511</v>
      </c>
      <c r="D101" s="90" t="s">
        <v>1512</v>
      </c>
      <c r="E101" s="61" t="s">
        <v>1757</v>
      </c>
      <c r="F101" s="59"/>
      <c r="G101" s="47" t="s">
        <v>1654</v>
      </c>
      <c r="H101" s="62"/>
      <c r="I101" s="91">
        <v>1794000</v>
      </c>
      <c r="J101" s="99"/>
      <c r="K101" s="102">
        <v>1794000</v>
      </c>
      <c r="L101" s="91">
        <v>1794000</v>
      </c>
      <c r="M101" s="117">
        <f t="shared" si="1"/>
        <v>0</v>
      </c>
      <c r="N101" s="44"/>
    </row>
    <row r="102" spans="1:14" x14ac:dyDescent="0.25">
      <c r="A102" s="89"/>
      <c r="B102" s="90" t="s">
        <v>672</v>
      </c>
      <c r="C102" s="90" t="s">
        <v>1513</v>
      </c>
      <c r="D102" s="90" t="s">
        <v>1514</v>
      </c>
      <c r="E102" s="61" t="s">
        <v>1758</v>
      </c>
      <c r="F102" s="59"/>
      <c r="G102" s="47" t="s">
        <v>1655</v>
      </c>
      <c r="H102" s="62"/>
      <c r="I102" s="91">
        <v>1794000</v>
      </c>
      <c r="J102" s="99"/>
      <c r="K102" s="102">
        <v>1794000</v>
      </c>
      <c r="L102" s="91">
        <v>1794000</v>
      </c>
      <c r="M102" s="117">
        <f t="shared" si="1"/>
        <v>0</v>
      </c>
      <c r="N102" s="44"/>
    </row>
    <row r="103" spans="1:14" x14ac:dyDescent="0.25">
      <c r="A103" s="89"/>
      <c r="B103" s="90" t="s">
        <v>1594</v>
      </c>
      <c r="C103" s="90" t="s">
        <v>628</v>
      </c>
      <c r="D103" s="90" t="s">
        <v>1515</v>
      </c>
      <c r="E103" s="61" t="s">
        <v>1759</v>
      </c>
      <c r="F103" s="59"/>
      <c r="G103" s="47" t="s">
        <v>1656</v>
      </c>
      <c r="H103" s="62"/>
      <c r="I103" s="91">
        <v>448500</v>
      </c>
      <c r="J103" s="99"/>
      <c r="K103" s="102">
        <v>448500</v>
      </c>
      <c r="L103" s="91">
        <v>448500</v>
      </c>
      <c r="M103" s="117">
        <f t="shared" si="1"/>
        <v>0</v>
      </c>
      <c r="N103" s="44"/>
    </row>
    <row r="104" spans="1:14" x14ac:dyDescent="0.25">
      <c r="A104" s="89"/>
      <c r="B104" s="90" t="s">
        <v>751</v>
      </c>
      <c r="C104" s="90" t="s">
        <v>1427</v>
      </c>
      <c r="D104" s="90" t="s">
        <v>1428</v>
      </c>
      <c r="E104" s="61" t="s">
        <v>1693</v>
      </c>
      <c r="F104" s="59"/>
      <c r="G104" s="47" t="s">
        <v>1618</v>
      </c>
      <c r="H104" s="62"/>
      <c r="I104" s="91">
        <v>2581500</v>
      </c>
      <c r="J104" s="99"/>
      <c r="K104" s="102">
        <v>2581500</v>
      </c>
      <c r="L104" s="91">
        <v>2581500</v>
      </c>
      <c r="M104" s="117">
        <f t="shared" si="1"/>
        <v>0</v>
      </c>
      <c r="N104" s="44"/>
    </row>
    <row r="105" spans="1:14" x14ac:dyDescent="0.25">
      <c r="A105" s="89"/>
      <c r="B105" s="90" t="s">
        <v>655</v>
      </c>
      <c r="C105" s="90" t="s">
        <v>1516</v>
      </c>
      <c r="D105" s="90" t="s">
        <v>1517</v>
      </c>
      <c r="E105" s="61" t="s">
        <v>1760</v>
      </c>
      <c r="F105" s="59"/>
      <c r="G105" s="47" t="s">
        <v>714</v>
      </c>
      <c r="H105" s="62"/>
      <c r="I105" s="91">
        <v>897000</v>
      </c>
      <c r="J105" s="99"/>
      <c r="K105" s="102">
        <v>897000</v>
      </c>
      <c r="L105" s="91">
        <v>897000</v>
      </c>
      <c r="M105" s="117">
        <f t="shared" si="1"/>
        <v>0</v>
      </c>
      <c r="N105" s="44"/>
    </row>
    <row r="106" spans="1:14" x14ac:dyDescent="0.25">
      <c r="A106" s="89"/>
      <c r="B106" s="90" t="s">
        <v>1595</v>
      </c>
      <c r="C106" s="90" t="s">
        <v>1518</v>
      </c>
      <c r="D106" s="90" t="s">
        <v>1519</v>
      </c>
      <c r="E106" s="61" t="s">
        <v>1761</v>
      </c>
      <c r="F106" s="59"/>
      <c r="G106" s="47" t="s">
        <v>695</v>
      </c>
      <c r="H106" s="62"/>
      <c r="I106" s="91">
        <v>538200</v>
      </c>
      <c r="J106" s="99"/>
      <c r="K106" s="102">
        <v>538200</v>
      </c>
      <c r="L106" s="91">
        <v>538200</v>
      </c>
      <c r="M106" s="117">
        <f t="shared" si="1"/>
        <v>0</v>
      </c>
      <c r="N106" s="44"/>
    </row>
    <row r="107" spans="1:14" x14ac:dyDescent="0.25">
      <c r="A107" s="89"/>
      <c r="B107" s="90" t="s">
        <v>481</v>
      </c>
      <c r="C107" s="90" t="s">
        <v>1429</v>
      </c>
      <c r="D107" s="90" t="s">
        <v>1430</v>
      </c>
      <c r="E107" s="61" t="s">
        <v>1694</v>
      </c>
      <c r="F107" s="59"/>
      <c r="G107" s="47" t="s">
        <v>1619</v>
      </c>
      <c r="H107" s="62"/>
      <c r="I107" s="91">
        <v>6000000</v>
      </c>
      <c r="J107" s="99"/>
      <c r="K107" s="102">
        <v>6000000</v>
      </c>
      <c r="L107" s="91">
        <v>6000000</v>
      </c>
      <c r="M107" s="117">
        <f t="shared" si="1"/>
        <v>0</v>
      </c>
      <c r="N107" s="44"/>
    </row>
    <row r="108" spans="1:14" x14ac:dyDescent="0.25">
      <c r="A108" s="89"/>
      <c r="B108" s="90" t="s">
        <v>251</v>
      </c>
      <c r="C108" s="90" t="s">
        <v>637</v>
      </c>
      <c r="D108" s="90" t="s">
        <v>1520</v>
      </c>
      <c r="E108" s="61" t="s">
        <v>1762</v>
      </c>
      <c r="F108" s="59"/>
      <c r="G108" s="47" t="s">
        <v>707</v>
      </c>
      <c r="H108" s="62"/>
      <c r="I108" s="91">
        <v>448500</v>
      </c>
      <c r="J108" s="99"/>
      <c r="K108" s="102">
        <v>448500</v>
      </c>
      <c r="L108" s="91">
        <v>448500</v>
      </c>
      <c r="M108" s="117">
        <f t="shared" si="1"/>
        <v>0</v>
      </c>
      <c r="N108" s="44"/>
    </row>
    <row r="109" spans="1:14" x14ac:dyDescent="0.25">
      <c r="A109" s="89"/>
      <c r="B109" s="90" t="s">
        <v>657</v>
      </c>
      <c r="C109" s="90" t="s">
        <v>627</v>
      </c>
      <c r="D109" s="90" t="s">
        <v>1521</v>
      </c>
      <c r="E109" s="61" t="s">
        <v>1763</v>
      </c>
      <c r="F109" s="59"/>
      <c r="G109" s="47" t="s">
        <v>1657</v>
      </c>
      <c r="H109" s="62"/>
      <c r="I109" s="91">
        <v>1704300</v>
      </c>
      <c r="J109" s="99"/>
      <c r="K109" s="102">
        <v>1704300</v>
      </c>
      <c r="L109" s="91">
        <v>1704300</v>
      </c>
      <c r="M109" s="117">
        <f t="shared" si="1"/>
        <v>0</v>
      </c>
      <c r="N109" s="44"/>
    </row>
    <row r="110" spans="1:14" x14ac:dyDescent="0.25">
      <c r="A110" s="89"/>
      <c r="B110" s="90" t="s">
        <v>1596</v>
      </c>
      <c r="C110" s="90" t="s">
        <v>1522</v>
      </c>
      <c r="D110" s="90" t="s">
        <v>1523</v>
      </c>
      <c r="E110" s="61" t="s">
        <v>1764</v>
      </c>
      <c r="F110" s="59"/>
      <c r="G110" s="47" t="s">
        <v>1658</v>
      </c>
      <c r="H110" s="62"/>
      <c r="I110" s="91">
        <v>1076400</v>
      </c>
      <c r="J110" s="99"/>
      <c r="K110" s="102">
        <v>1076400</v>
      </c>
      <c r="L110" s="91">
        <v>1076400</v>
      </c>
      <c r="M110" s="117">
        <f t="shared" si="1"/>
        <v>0</v>
      </c>
      <c r="N110" s="44"/>
    </row>
    <row r="111" spans="1:14" x14ac:dyDescent="0.25">
      <c r="A111" s="89"/>
      <c r="B111" s="90" t="s">
        <v>1562</v>
      </c>
      <c r="C111" s="90" t="s">
        <v>1087</v>
      </c>
      <c r="D111" s="90" t="s">
        <v>1431</v>
      </c>
      <c r="E111" s="61" t="s">
        <v>1695</v>
      </c>
      <c r="F111" s="59"/>
      <c r="G111" s="47" t="s">
        <v>691</v>
      </c>
      <c r="H111" s="62"/>
      <c r="I111" s="91">
        <v>5000000</v>
      </c>
      <c r="J111" s="99"/>
      <c r="K111" s="102">
        <v>5000000</v>
      </c>
      <c r="L111" s="91">
        <v>5000000</v>
      </c>
      <c r="M111" s="117">
        <f t="shared" si="1"/>
        <v>0</v>
      </c>
      <c r="N111" s="44"/>
    </row>
    <row r="112" spans="1:14" x14ac:dyDescent="0.25">
      <c r="A112" s="89"/>
      <c r="B112" s="90" t="s">
        <v>1563</v>
      </c>
      <c r="C112" s="90" t="s">
        <v>636</v>
      </c>
      <c r="D112" s="90" t="s">
        <v>1432</v>
      </c>
      <c r="E112" s="61" t="s">
        <v>1696</v>
      </c>
      <c r="F112" s="59"/>
      <c r="G112" s="47" t="s">
        <v>1620</v>
      </c>
      <c r="H112" s="62"/>
      <c r="I112" s="91">
        <v>5500000</v>
      </c>
      <c r="J112" s="99"/>
      <c r="K112" s="102">
        <v>5500000</v>
      </c>
      <c r="L112" s="91">
        <v>5500000</v>
      </c>
      <c r="M112" s="117">
        <f t="shared" si="1"/>
        <v>0</v>
      </c>
      <c r="N112" s="44"/>
    </row>
    <row r="113" spans="1:14" x14ac:dyDescent="0.25">
      <c r="A113" s="89"/>
      <c r="B113" s="90" t="s">
        <v>1035</v>
      </c>
      <c r="C113" s="90" t="s">
        <v>1524</v>
      </c>
      <c r="D113" s="90" t="s">
        <v>1525</v>
      </c>
      <c r="E113" s="61" t="s">
        <v>1765</v>
      </c>
      <c r="F113" s="59"/>
      <c r="G113" s="47" t="s">
        <v>1659</v>
      </c>
      <c r="H113" s="62"/>
      <c r="I113" s="91">
        <v>448500</v>
      </c>
      <c r="J113" s="99"/>
      <c r="K113" s="102">
        <v>448500</v>
      </c>
      <c r="L113" s="91">
        <v>448500</v>
      </c>
      <c r="M113" s="117">
        <f t="shared" si="1"/>
        <v>0</v>
      </c>
      <c r="N113" s="44"/>
    </row>
    <row r="114" spans="1:14" x14ac:dyDescent="0.25">
      <c r="A114" s="89"/>
      <c r="B114" s="90" t="s">
        <v>1597</v>
      </c>
      <c r="C114" s="90" t="s">
        <v>1526</v>
      </c>
      <c r="D114" s="90" t="s">
        <v>1527</v>
      </c>
      <c r="E114" s="61" t="s">
        <v>1766</v>
      </c>
      <c r="F114" s="59"/>
      <c r="G114" s="47" t="s">
        <v>711</v>
      </c>
      <c r="H114" s="62"/>
      <c r="I114" s="91">
        <v>897000</v>
      </c>
      <c r="J114" s="99"/>
      <c r="K114" s="102">
        <v>897000</v>
      </c>
      <c r="L114" s="91">
        <v>897000</v>
      </c>
      <c r="M114" s="117">
        <f t="shared" si="1"/>
        <v>0</v>
      </c>
      <c r="N114" s="44"/>
    </row>
    <row r="115" spans="1:14" x14ac:dyDescent="0.25">
      <c r="A115" s="89"/>
      <c r="B115" s="90" t="s">
        <v>482</v>
      </c>
      <c r="C115" s="90" t="s">
        <v>830</v>
      </c>
      <c r="D115" s="90" t="s">
        <v>1528</v>
      </c>
      <c r="E115" s="61" t="s">
        <v>1767</v>
      </c>
      <c r="F115" s="59"/>
      <c r="G115" s="47" t="s">
        <v>1660</v>
      </c>
      <c r="H115" s="62"/>
      <c r="I115" s="91">
        <v>3588000</v>
      </c>
      <c r="J115" s="99"/>
      <c r="K115" s="102">
        <v>3588000</v>
      </c>
      <c r="L115" s="91">
        <v>3588000</v>
      </c>
      <c r="M115" s="117">
        <f t="shared" si="1"/>
        <v>0</v>
      </c>
      <c r="N115" s="44"/>
    </row>
    <row r="116" spans="1:14" x14ac:dyDescent="0.25">
      <c r="A116" s="89"/>
      <c r="B116" s="90" t="s">
        <v>665</v>
      </c>
      <c r="C116" s="90" t="s">
        <v>405</v>
      </c>
      <c r="D116" s="90" t="s">
        <v>1529</v>
      </c>
      <c r="E116" s="61" t="s">
        <v>1768</v>
      </c>
      <c r="F116" s="59"/>
      <c r="G116" s="47" t="s">
        <v>1661</v>
      </c>
      <c r="H116" s="62"/>
      <c r="I116" s="91">
        <v>448500</v>
      </c>
      <c r="J116" s="99"/>
      <c r="K116" s="102">
        <v>448500</v>
      </c>
      <c r="L116" s="91">
        <v>0</v>
      </c>
      <c r="M116" s="117">
        <f t="shared" si="1"/>
        <v>448500</v>
      </c>
      <c r="N116" s="44"/>
    </row>
    <row r="117" spans="1:14" x14ac:dyDescent="0.25">
      <c r="A117" s="89"/>
      <c r="B117" s="90" t="s">
        <v>348</v>
      </c>
      <c r="C117" s="90" t="s">
        <v>1530</v>
      </c>
      <c r="D117" s="90" t="s">
        <v>1531</v>
      </c>
      <c r="E117" s="61" t="s">
        <v>1769</v>
      </c>
      <c r="F117" s="59"/>
      <c r="G117" s="47" t="s">
        <v>1662</v>
      </c>
      <c r="H117" s="62"/>
      <c r="I117" s="91">
        <v>564300</v>
      </c>
      <c r="J117" s="99"/>
      <c r="K117" s="102">
        <v>564300</v>
      </c>
      <c r="L117" s="91">
        <v>564300</v>
      </c>
      <c r="M117" s="117">
        <f t="shared" si="1"/>
        <v>0</v>
      </c>
      <c r="N117" s="44"/>
    </row>
    <row r="118" spans="1:14" x14ac:dyDescent="0.25">
      <c r="A118" s="89"/>
      <c r="B118" s="90" t="s">
        <v>254</v>
      </c>
      <c r="C118" s="90" t="s">
        <v>640</v>
      </c>
      <c r="D118" s="90" t="s">
        <v>1532</v>
      </c>
      <c r="E118" s="61" t="s">
        <v>1770</v>
      </c>
      <c r="F118" s="59"/>
      <c r="G118" s="47" t="s">
        <v>685</v>
      </c>
      <c r="H118" s="62"/>
      <c r="I118" s="91">
        <v>448500</v>
      </c>
      <c r="J118" s="99"/>
      <c r="K118" s="102">
        <v>448500</v>
      </c>
      <c r="L118" s="91">
        <v>448500</v>
      </c>
      <c r="M118" s="117">
        <f t="shared" si="1"/>
        <v>0</v>
      </c>
      <c r="N118" s="44"/>
    </row>
    <row r="119" spans="1:14" x14ac:dyDescent="0.25">
      <c r="A119" s="89"/>
      <c r="B119" s="90" t="s">
        <v>800</v>
      </c>
      <c r="C119" s="90" t="s">
        <v>1533</v>
      </c>
      <c r="D119" s="90" t="s">
        <v>1534</v>
      </c>
      <c r="E119" s="61" t="s">
        <v>1771</v>
      </c>
      <c r="F119" s="59"/>
      <c r="G119" s="47" t="s">
        <v>1663</v>
      </c>
      <c r="H119" s="62"/>
      <c r="I119" s="91">
        <v>603750</v>
      </c>
      <c r="J119" s="99"/>
      <c r="K119" s="102">
        <v>603750</v>
      </c>
      <c r="L119" s="91">
        <v>603750</v>
      </c>
      <c r="M119" s="117">
        <f t="shared" si="1"/>
        <v>0</v>
      </c>
      <c r="N119" s="44"/>
    </row>
    <row r="120" spans="1:14" x14ac:dyDescent="0.25">
      <c r="A120" s="89"/>
      <c r="B120" s="90" t="s">
        <v>587</v>
      </c>
      <c r="C120" s="90" t="s">
        <v>1433</v>
      </c>
      <c r="D120" s="90" t="s">
        <v>1434</v>
      </c>
      <c r="E120" s="61" t="s">
        <v>1697</v>
      </c>
      <c r="F120" s="59"/>
      <c r="G120" s="47" t="s">
        <v>712</v>
      </c>
      <c r="H120" s="62"/>
      <c r="I120" s="91">
        <v>8260800</v>
      </c>
      <c r="J120" s="99"/>
      <c r="K120" s="102">
        <v>8260800</v>
      </c>
      <c r="L120" s="91">
        <v>8260800</v>
      </c>
      <c r="M120" s="117">
        <f t="shared" si="1"/>
        <v>0</v>
      </c>
      <c r="N120" s="44"/>
    </row>
    <row r="121" spans="1:14" x14ac:dyDescent="0.25">
      <c r="A121" s="89"/>
      <c r="B121" s="90" t="s">
        <v>821</v>
      </c>
      <c r="C121" s="90" t="s">
        <v>1535</v>
      </c>
      <c r="D121" s="90" t="s">
        <v>1536</v>
      </c>
      <c r="E121" s="61" t="s">
        <v>1772</v>
      </c>
      <c r="F121" s="59"/>
      <c r="G121" s="47" t="s">
        <v>1664</v>
      </c>
      <c r="H121" s="62"/>
      <c r="I121" s="91">
        <v>1614600</v>
      </c>
      <c r="J121" s="99"/>
      <c r="K121" s="102">
        <v>1614600</v>
      </c>
      <c r="L121" s="91">
        <v>1614600</v>
      </c>
      <c r="M121" s="117">
        <f t="shared" si="1"/>
        <v>0</v>
      </c>
      <c r="N121" s="44"/>
    </row>
    <row r="122" spans="1:14" x14ac:dyDescent="0.25">
      <c r="A122" s="89"/>
      <c r="B122" s="90" t="s">
        <v>1598</v>
      </c>
      <c r="C122" s="90" t="s">
        <v>1537</v>
      </c>
      <c r="D122" s="90" t="s">
        <v>1538</v>
      </c>
      <c r="E122" s="61" t="s">
        <v>1773</v>
      </c>
      <c r="F122" s="59"/>
      <c r="G122" s="47" t="s">
        <v>284</v>
      </c>
      <c r="H122" s="62"/>
      <c r="I122" s="91">
        <v>603750</v>
      </c>
      <c r="J122" s="99"/>
      <c r="K122" s="102">
        <v>603750</v>
      </c>
      <c r="L122" s="91">
        <v>603750</v>
      </c>
      <c r="M122" s="117">
        <f t="shared" si="1"/>
        <v>0</v>
      </c>
      <c r="N122" s="44"/>
    </row>
    <row r="123" spans="1:14" x14ac:dyDescent="0.25">
      <c r="A123" s="89"/>
      <c r="B123" s="90" t="s">
        <v>1599</v>
      </c>
      <c r="C123" s="90" t="s">
        <v>1539</v>
      </c>
      <c r="D123" s="90" t="s">
        <v>1540</v>
      </c>
      <c r="E123" s="61" t="s">
        <v>1774</v>
      </c>
      <c r="F123" s="59"/>
      <c r="G123" s="47" t="s">
        <v>703</v>
      </c>
      <c r="H123" s="62"/>
      <c r="I123" s="91">
        <v>1794000</v>
      </c>
      <c r="J123" s="99"/>
      <c r="K123" s="102">
        <v>1794000</v>
      </c>
      <c r="L123" s="91">
        <v>1794000</v>
      </c>
      <c r="M123" s="117">
        <f t="shared" si="1"/>
        <v>0</v>
      </c>
      <c r="N123" s="44"/>
    </row>
    <row r="124" spans="1:14" x14ac:dyDescent="0.25">
      <c r="A124" s="89"/>
      <c r="B124" s="90" t="s">
        <v>1600</v>
      </c>
      <c r="C124" s="90" t="s">
        <v>641</v>
      </c>
      <c r="D124" s="90" t="s">
        <v>1541</v>
      </c>
      <c r="E124" s="61" t="s">
        <v>1775</v>
      </c>
      <c r="F124" s="59"/>
      <c r="G124" s="47" t="s">
        <v>1665</v>
      </c>
      <c r="H124" s="62"/>
      <c r="I124" s="91">
        <v>1630200</v>
      </c>
      <c r="J124" s="99"/>
      <c r="K124" s="102">
        <v>1630200</v>
      </c>
      <c r="L124" s="91">
        <v>1630200</v>
      </c>
      <c r="M124" s="117">
        <f t="shared" si="1"/>
        <v>0</v>
      </c>
      <c r="N124" s="44"/>
    </row>
    <row r="125" spans="1:14" x14ac:dyDescent="0.25">
      <c r="A125" s="89"/>
      <c r="B125" s="90" t="s">
        <v>764</v>
      </c>
      <c r="C125" s="90" t="s">
        <v>1542</v>
      </c>
      <c r="D125" s="90" t="s">
        <v>1543</v>
      </c>
      <c r="E125" s="61" t="s">
        <v>1776</v>
      </c>
      <c r="F125" s="59"/>
      <c r="G125" s="47" t="s">
        <v>1666</v>
      </c>
      <c r="H125" s="62"/>
      <c r="I125" s="91">
        <v>448500</v>
      </c>
      <c r="J125" s="99"/>
      <c r="K125" s="102">
        <v>448500</v>
      </c>
      <c r="L125" s="91">
        <v>448500</v>
      </c>
      <c r="M125" s="117">
        <f t="shared" si="1"/>
        <v>0</v>
      </c>
      <c r="N125" s="44"/>
    </row>
    <row r="126" spans="1:14" x14ac:dyDescent="0.25">
      <c r="A126" s="89"/>
      <c r="B126" s="90" t="s">
        <v>1564</v>
      </c>
      <c r="C126" s="90" t="s">
        <v>403</v>
      </c>
      <c r="D126" s="90" t="s">
        <v>1435</v>
      </c>
      <c r="E126" s="61" t="s">
        <v>1698</v>
      </c>
      <c r="F126" s="59"/>
      <c r="G126" s="47" t="s">
        <v>1621</v>
      </c>
      <c r="H126" s="62"/>
      <c r="I126" s="91">
        <v>752334</v>
      </c>
      <c r="J126" s="99"/>
      <c r="K126" s="102">
        <v>752334</v>
      </c>
      <c r="L126" s="91">
        <v>752334</v>
      </c>
      <c r="M126" s="117">
        <f t="shared" si="1"/>
        <v>0</v>
      </c>
      <c r="N126" s="44"/>
    </row>
    <row r="127" spans="1:14" x14ac:dyDescent="0.25">
      <c r="A127" s="89"/>
      <c r="B127" s="90" t="s">
        <v>180</v>
      </c>
      <c r="C127" s="90" t="s">
        <v>404</v>
      </c>
      <c r="D127" s="90" t="s">
        <v>1544</v>
      </c>
      <c r="E127" s="61" t="s">
        <v>1777</v>
      </c>
      <c r="F127" s="59"/>
      <c r="G127" s="47" t="s">
        <v>89</v>
      </c>
      <c r="H127" s="62"/>
      <c r="I127" s="91">
        <v>448500</v>
      </c>
      <c r="J127" s="99"/>
      <c r="K127" s="102">
        <v>448500</v>
      </c>
      <c r="L127" s="91">
        <v>448500</v>
      </c>
      <c r="M127" s="117">
        <f t="shared" si="1"/>
        <v>0</v>
      </c>
      <c r="N127" s="44"/>
    </row>
    <row r="128" spans="1:14" x14ac:dyDescent="0.25">
      <c r="A128" s="89"/>
      <c r="B128" s="90" t="s">
        <v>483</v>
      </c>
      <c r="C128" s="90" t="s">
        <v>145</v>
      </c>
      <c r="D128" s="90" t="s">
        <v>1545</v>
      </c>
      <c r="E128" s="61" t="s">
        <v>1778</v>
      </c>
      <c r="F128" s="59"/>
      <c r="G128" s="47" t="s">
        <v>1667</v>
      </c>
      <c r="H128" s="62"/>
      <c r="I128" s="91">
        <v>2691000</v>
      </c>
      <c r="J128" s="99"/>
      <c r="K128" s="102">
        <v>2691000</v>
      </c>
      <c r="L128" s="91">
        <v>2691000</v>
      </c>
      <c r="M128" s="117">
        <f t="shared" si="1"/>
        <v>0</v>
      </c>
      <c r="N128" s="44"/>
    </row>
    <row r="129" spans="1:14" x14ac:dyDescent="0.25">
      <c r="A129" s="89"/>
      <c r="B129" s="90" t="s">
        <v>1601</v>
      </c>
      <c r="C129" s="90" t="s">
        <v>639</v>
      </c>
      <c r="D129" s="90" t="s">
        <v>1546</v>
      </c>
      <c r="E129" s="61" t="s">
        <v>1779</v>
      </c>
      <c r="F129" s="59"/>
      <c r="G129" s="47" t="s">
        <v>1668</v>
      </c>
      <c r="H129" s="62"/>
      <c r="I129" s="91">
        <v>603750</v>
      </c>
      <c r="J129" s="99"/>
      <c r="K129" s="102">
        <v>603750</v>
      </c>
      <c r="L129" s="91">
        <v>603750</v>
      </c>
      <c r="M129" s="117">
        <f t="shared" si="1"/>
        <v>0</v>
      </c>
      <c r="N129" s="44"/>
    </row>
    <row r="130" spans="1:14" x14ac:dyDescent="0.25">
      <c r="A130" s="89"/>
      <c r="B130" s="90" t="s">
        <v>1565</v>
      </c>
      <c r="C130" s="90" t="s">
        <v>724</v>
      </c>
      <c r="D130" s="90" t="s">
        <v>1436</v>
      </c>
      <c r="E130" s="61" t="s">
        <v>1699</v>
      </c>
      <c r="F130" s="59"/>
      <c r="G130" s="47" t="s">
        <v>1622</v>
      </c>
      <c r="H130" s="62"/>
      <c r="I130" s="91">
        <v>3800000</v>
      </c>
      <c r="J130" s="99"/>
      <c r="K130" s="102">
        <v>3800000</v>
      </c>
      <c r="L130" s="91">
        <v>3600000</v>
      </c>
      <c r="M130" s="117">
        <f t="shared" si="1"/>
        <v>200000</v>
      </c>
      <c r="N130" s="44"/>
    </row>
    <row r="131" spans="1:14" x14ac:dyDescent="0.25">
      <c r="A131" s="89"/>
      <c r="B131" s="90" t="s">
        <v>1602</v>
      </c>
      <c r="C131" s="90" t="s">
        <v>409</v>
      </c>
      <c r="D131" s="90" t="s">
        <v>645</v>
      </c>
      <c r="E131" s="61" t="s">
        <v>1780</v>
      </c>
      <c r="F131" s="59"/>
      <c r="G131" s="47" t="s">
        <v>1669</v>
      </c>
      <c r="H131" s="62"/>
      <c r="I131" s="91">
        <v>2691000</v>
      </c>
      <c r="J131" s="99"/>
      <c r="K131" s="102">
        <v>2691000</v>
      </c>
      <c r="L131" s="91">
        <v>2691000</v>
      </c>
      <c r="M131" s="117">
        <f t="shared" si="1"/>
        <v>0</v>
      </c>
      <c r="N131" s="44"/>
    </row>
    <row r="132" spans="1:14" x14ac:dyDescent="0.25">
      <c r="A132" s="89"/>
      <c r="B132" s="90" t="s">
        <v>182</v>
      </c>
      <c r="C132" s="90" t="s">
        <v>1437</v>
      </c>
      <c r="D132" s="90" t="s">
        <v>1438</v>
      </c>
      <c r="E132" s="61" t="s">
        <v>1700</v>
      </c>
      <c r="F132" s="59"/>
      <c r="G132" s="47" t="s">
        <v>743</v>
      </c>
      <c r="H132" s="62"/>
      <c r="I132" s="91">
        <v>2858867</v>
      </c>
      <c r="J132" s="99"/>
      <c r="K132" s="102">
        <v>2858867</v>
      </c>
      <c r="L132" s="91">
        <v>2257000</v>
      </c>
      <c r="M132" s="117">
        <f t="shared" si="1"/>
        <v>601867</v>
      </c>
      <c r="N132" s="44"/>
    </row>
    <row r="133" spans="1:14" x14ac:dyDescent="0.25">
      <c r="A133" s="89"/>
      <c r="B133" s="90" t="s">
        <v>1057</v>
      </c>
      <c r="C133" s="90" t="s">
        <v>412</v>
      </c>
      <c r="D133" s="90" t="s">
        <v>772</v>
      </c>
      <c r="E133" s="61" t="s">
        <v>1701</v>
      </c>
      <c r="F133" s="59"/>
      <c r="G133" s="47" t="s">
        <v>733</v>
      </c>
      <c r="H133" s="62"/>
      <c r="I133" s="91">
        <v>6000000</v>
      </c>
      <c r="J133" s="99"/>
      <c r="K133" s="102">
        <v>6000000</v>
      </c>
      <c r="L133" s="91">
        <v>6000000</v>
      </c>
      <c r="M133" s="117">
        <f t="shared" si="1"/>
        <v>0</v>
      </c>
      <c r="N133" s="44"/>
    </row>
    <row r="134" spans="1:14" x14ac:dyDescent="0.25">
      <c r="A134" s="89"/>
      <c r="B134" s="90" t="s">
        <v>1065</v>
      </c>
      <c r="C134" s="90" t="s">
        <v>416</v>
      </c>
      <c r="D134" s="90" t="s">
        <v>505</v>
      </c>
      <c r="E134" s="61" t="s">
        <v>1702</v>
      </c>
      <c r="F134" s="59"/>
      <c r="G134" s="47" t="s">
        <v>740</v>
      </c>
      <c r="H134" s="62"/>
      <c r="I134" s="91">
        <v>9936000</v>
      </c>
      <c r="J134" s="99"/>
      <c r="K134" s="102">
        <v>9936000</v>
      </c>
      <c r="L134" s="91">
        <v>9936000</v>
      </c>
      <c r="M134" s="117">
        <f t="shared" si="1"/>
        <v>0</v>
      </c>
      <c r="N134" s="44"/>
    </row>
    <row r="135" spans="1:14" x14ac:dyDescent="0.25">
      <c r="A135" s="89"/>
      <c r="B135" s="90" t="s">
        <v>388</v>
      </c>
      <c r="C135" s="90" t="s">
        <v>530</v>
      </c>
      <c r="D135" s="90" t="s">
        <v>1547</v>
      </c>
      <c r="E135" s="61" t="s">
        <v>1781</v>
      </c>
      <c r="F135" s="59"/>
      <c r="G135" s="47" t="s">
        <v>289</v>
      </c>
      <c r="H135" s="62"/>
      <c r="I135" s="91">
        <v>2252500</v>
      </c>
      <c r="J135" s="99"/>
      <c r="K135" s="102">
        <v>2252500</v>
      </c>
      <c r="L135" s="91">
        <v>2252500</v>
      </c>
      <c r="M135" s="117">
        <f t="shared" si="1"/>
        <v>0</v>
      </c>
      <c r="N135" s="44"/>
    </row>
    <row r="136" spans="1:14" x14ac:dyDescent="0.25">
      <c r="A136" s="89"/>
      <c r="B136" s="90" t="s">
        <v>1566</v>
      </c>
      <c r="C136" s="90" t="s">
        <v>617</v>
      </c>
      <c r="D136" s="90" t="s">
        <v>1439</v>
      </c>
      <c r="E136" s="61" t="s">
        <v>1703</v>
      </c>
      <c r="F136" s="59"/>
      <c r="G136" s="47" t="s">
        <v>713</v>
      </c>
      <c r="H136" s="62"/>
      <c r="I136" s="91">
        <v>8100000</v>
      </c>
      <c r="J136" s="99"/>
      <c r="K136" s="102">
        <v>8100000</v>
      </c>
      <c r="L136" s="91">
        <v>8100000</v>
      </c>
      <c r="M136" s="117">
        <f t="shared" ref="M136:M140" si="2">+K136-L136</f>
        <v>0</v>
      </c>
      <c r="N136" s="44"/>
    </row>
    <row r="137" spans="1:14" x14ac:dyDescent="0.25">
      <c r="A137" s="89"/>
      <c r="B137" s="90" t="s">
        <v>393</v>
      </c>
      <c r="C137" s="90" t="s">
        <v>615</v>
      </c>
      <c r="D137" s="90" t="s">
        <v>1548</v>
      </c>
      <c r="E137" s="61" t="s">
        <v>1782</v>
      </c>
      <c r="F137" s="59"/>
      <c r="G137" s="47" t="s">
        <v>704</v>
      </c>
      <c r="H137" s="62"/>
      <c r="I137" s="91">
        <v>1435200</v>
      </c>
      <c r="J137" s="99"/>
      <c r="K137" s="102">
        <v>1435200</v>
      </c>
      <c r="L137" s="91">
        <v>1345500</v>
      </c>
      <c r="M137" s="117">
        <f t="shared" si="2"/>
        <v>89700</v>
      </c>
      <c r="N137" s="44"/>
    </row>
    <row r="138" spans="1:14" x14ac:dyDescent="0.25">
      <c r="A138" s="89"/>
      <c r="B138" s="90" t="s">
        <v>544</v>
      </c>
      <c r="C138" s="90" t="s">
        <v>1549</v>
      </c>
      <c r="D138" s="90" t="s">
        <v>1550</v>
      </c>
      <c r="E138" s="61" t="s">
        <v>1783</v>
      </c>
      <c r="F138" s="59"/>
      <c r="G138" s="47" t="s">
        <v>715</v>
      </c>
      <c r="H138" s="62"/>
      <c r="I138" s="91">
        <v>1345000</v>
      </c>
      <c r="J138" s="99"/>
      <c r="K138" s="102">
        <v>1345000</v>
      </c>
      <c r="L138" s="91">
        <v>1345000</v>
      </c>
      <c r="M138" s="117">
        <f t="shared" si="2"/>
        <v>0</v>
      </c>
      <c r="N138" s="44"/>
    </row>
    <row r="139" spans="1:14" x14ac:dyDescent="0.25">
      <c r="A139" s="89"/>
      <c r="B139" s="90" t="s">
        <v>395</v>
      </c>
      <c r="C139" s="90" t="s">
        <v>786</v>
      </c>
      <c r="D139" s="90" t="s">
        <v>1551</v>
      </c>
      <c r="E139" s="61" t="s">
        <v>1784</v>
      </c>
      <c r="F139" s="59"/>
      <c r="G139" s="47" t="s">
        <v>706</v>
      </c>
      <c r="H139" s="62"/>
      <c r="I139" s="91">
        <v>1345500</v>
      </c>
      <c r="J139" s="99"/>
      <c r="K139" s="102">
        <v>1345500</v>
      </c>
      <c r="L139" s="91">
        <v>1345500</v>
      </c>
      <c r="M139" s="117">
        <f t="shared" si="2"/>
        <v>0</v>
      </c>
      <c r="N139" s="44"/>
    </row>
    <row r="140" spans="1:14" x14ac:dyDescent="0.25">
      <c r="A140" s="89"/>
      <c r="B140" s="90" t="s">
        <v>314</v>
      </c>
      <c r="C140" s="90" t="s">
        <v>613</v>
      </c>
      <c r="D140" s="90" t="s">
        <v>1440</v>
      </c>
      <c r="E140" s="61" t="s">
        <v>1671</v>
      </c>
      <c r="F140" s="59"/>
      <c r="G140" s="47" t="s">
        <v>1623</v>
      </c>
      <c r="H140" s="62"/>
      <c r="I140" s="91">
        <v>6000000</v>
      </c>
      <c r="J140" s="99"/>
      <c r="K140" s="102">
        <v>6000000</v>
      </c>
      <c r="L140" s="91">
        <v>6000000</v>
      </c>
      <c r="M140" s="117">
        <f t="shared" si="2"/>
        <v>0</v>
      </c>
      <c r="N140" s="44"/>
    </row>
    <row r="141" spans="1:14" x14ac:dyDescent="0.25">
      <c r="A141" s="6"/>
      <c r="B141" s="7"/>
      <c r="C141" s="7"/>
      <c r="D141" s="7"/>
      <c r="E141" s="7"/>
      <c r="F141" s="7"/>
      <c r="G141" s="170" t="s">
        <v>13</v>
      </c>
      <c r="H141" s="171"/>
      <c r="I141" s="15">
        <f>SUM(I7:I140)</f>
        <v>586134152</v>
      </c>
      <c r="J141" s="15">
        <f>SUM(J7:J140)</f>
        <v>0</v>
      </c>
      <c r="K141" s="15">
        <f>SUM(K7:K140)</f>
        <v>586134152</v>
      </c>
      <c r="L141" s="15">
        <f>SUM(L7:L140)</f>
        <v>530111191</v>
      </c>
      <c r="M141" s="15">
        <f>SUM(M7:M140)</f>
        <v>56022961</v>
      </c>
    </row>
    <row r="142" spans="1:14" ht="12.75" customHeight="1" x14ac:dyDescent="0.25">
      <c r="A142" s="6"/>
      <c r="B142" s="7"/>
      <c r="C142" s="7"/>
      <c r="D142" s="7"/>
      <c r="E142" s="7"/>
      <c r="F142" s="11"/>
      <c r="G142" s="7"/>
      <c r="H142" s="7"/>
      <c r="I142" s="11"/>
      <c r="J142" s="11"/>
      <c r="K142" s="11"/>
      <c r="L142" s="11"/>
      <c r="M142" s="12"/>
    </row>
    <row r="144" spans="1:14" x14ac:dyDescent="0.25">
      <c r="B144" s="44"/>
    </row>
    <row r="145" spans="2:11" x14ac:dyDescent="0.25">
      <c r="B145" s="44"/>
      <c r="I145" s="44"/>
      <c r="J145" s="44"/>
      <c r="K145" s="44"/>
    </row>
    <row r="146" spans="2:11" x14ac:dyDescent="0.25">
      <c r="B146" s="44"/>
    </row>
  </sheetData>
  <mergeCells count="8">
    <mergeCell ref="L5:L6"/>
    <mergeCell ref="E6:F6"/>
    <mergeCell ref="G6:H6"/>
    <mergeCell ref="A3:L3"/>
    <mergeCell ref="G141:H141"/>
    <mergeCell ref="A5:A6"/>
    <mergeCell ref="E5:H5"/>
    <mergeCell ref="I5:I6"/>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26"/>
  <sheetViews>
    <sheetView topLeftCell="C1" workbookViewId="0">
      <selection activeCell="M4" sqref="M4"/>
    </sheetView>
  </sheetViews>
  <sheetFormatPr baseColWidth="10" defaultRowHeight="15" x14ac:dyDescent="0.25"/>
  <cols>
    <col min="1" max="1" width="15.140625" style="3" customWidth="1"/>
    <col min="2" max="4" width="14.7109375" style="3" customWidth="1"/>
    <col min="5" max="5" width="15.7109375" style="3" customWidth="1"/>
    <col min="6" max="6" width="14.7109375" style="3" customWidth="1"/>
    <col min="7" max="13" width="15.7109375" style="3" customWidth="1"/>
    <col min="14" max="16384" width="11.42578125" style="3"/>
  </cols>
  <sheetData>
    <row r="1" spans="1:13" ht="12.75" customHeight="1" x14ac:dyDescent="0.25">
      <c r="A1" s="1" t="s">
        <v>24</v>
      </c>
      <c r="B1" s="1"/>
      <c r="C1" s="1"/>
      <c r="D1" s="1"/>
      <c r="E1" s="2"/>
      <c r="F1" s="1"/>
      <c r="G1" s="2"/>
      <c r="H1" s="2"/>
      <c r="I1" s="2"/>
      <c r="J1" s="2"/>
      <c r="K1" s="2"/>
      <c r="L1" s="2"/>
      <c r="M1" s="2"/>
    </row>
    <row r="2" spans="1:13" ht="12.75" customHeight="1" x14ac:dyDescent="0.25">
      <c r="A2" s="2"/>
      <c r="B2" s="2"/>
      <c r="C2" s="2"/>
      <c r="D2" s="2"/>
      <c r="E2" s="2"/>
      <c r="F2" s="2"/>
      <c r="G2" s="2"/>
      <c r="H2" s="2"/>
      <c r="I2" s="2"/>
      <c r="J2" s="2"/>
      <c r="K2" s="2"/>
      <c r="L2" s="2"/>
      <c r="M2" s="45"/>
    </row>
    <row r="3" spans="1:13" ht="15" customHeight="1" x14ac:dyDescent="0.25">
      <c r="A3" s="169" t="s">
        <v>82</v>
      </c>
      <c r="B3" s="169"/>
      <c r="C3" s="169"/>
      <c r="D3" s="169"/>
      <c r="E3" s="169"/>
      <c r="F3" s="169"/>
      <c r="G3" s="169"/>
      <c r="H3" s="169"/>
      <c r="I3" s="169"/>
      <c r="J3" s="169"/>
      <c r="K3" s="169"/>
      <c r="L3" s="169"/>
      <c r="M3" s="103" t="s">
        <v>2055</v>
      </c>
    </row>
    <row r="4" spans="1:13" ht="12.75" customHeight="1" x14ac:dyDescent="0.25">
      <c r="A4" s="4"/>
      <c r="B4" s="4"/>
      <c r="C4" s="4"/>
      <c r="D4" s="4"/>
      <c r="E4" s="4"/>
      <c r="F4" s="4"/>
      <c r="G4" s="4"/>
      <c r="H4" s="4"/>
      <c r="I4" s="4"/>
      <c r="J4" s="4"/>
      <c r="K4" s="4"/>
      <c r="L4" s="4"/>
      <c r="M4" s="5"/>
    </row>
    <row r="5" spans="1:13" x14ac:dyDescent="0.25">
      <c r="A5" s="6"/>
      <c r="B5" s="7"/>
      <c r="C5" s="7"/>
      <c r="D5" s="7"/>
      <c r="E5" s="7"/>
      <c r="F5" s="7"/>
      <c r="G5" s="170" t="s">
        <v>13</v>
      </c>
      <c r="H5" s="171"/>
      <c r="I5" s="8"/>
      <c r="J5" s="49"/>
      <c r="K5" s="49"/>
      <c r="L5" s="9"/>
      <c r="M5" s="10"/>
    </row>
    <row r="6" spans="1:13" x14ac:dyDescent="0.25">
      <c r="A6" s="172" t="s">
        <v>4</v>
      </c>
      <c r="B6" s="88" t="s">
        <v>10</v>
      </c>
      <c r="C6" s="84" t="s">
        <v>14</v>
      </c>
      <c r="D6" s="88" t="s">
        <v>14</v>
      </c>
      <c r="E6" s="174" t="s">
        <v>12</v>
      </c>
      <c r="F6" s="175"/>
      <c r="G6" s="175"/>
      <c r="H6" s="176"/>
      <c r="I6" s="172" t="s">
        <v>6</v>
      </c>
      <c r="J6" s="84"/>
      <c r="K6" s="84"/>
      <c r="L6" s="172" t="s">
        <v>5</v>
      </c>
      <c r="M6" s="84" t="s">
        <v>0</v>
      </c>
    </row>
    <row r="7" spans="1:13" ht="24" x14ac:dyDescent="0.25">
      <c r="A7" s="173"/>
      <c r="B7" s="86" t="s">
        <v>11</v>
      </c>
      <c r="C7" s="86" t="s">
        <v>9</v>
      </c>
      <c r="D7" s="86" t="s">
        <v>8</v>
      </c>
      <c r="E7" s="174" t="s">
        <v>2</v>
      </c>
      <c r="F7" s="176"/>
      <c r="G7" s="174" t="s">
        <v>7</v>
      </c>
      <c r="H7" s="176"/>
      <c r="I7" s="173"/>
      <c r="J7" s="86" t="s">
        <v>157</v>
      </c>
      <c r="K7" s="87" t="s">
        <v>158</v>
      </c>
      <c r="L7" s="173"/>
      <c r="M7" s="86" t="s">
        <v>1</v>
      </c>
    </row>
    <row r="8" spans="1:13" ht="12.75" customHeight="1" x14ac:dyDescent="0.25">
      <c r="A8" s="94"/>
      <c r="B8" s="101" t="s">
        <v>1794</v>
      </c>
      <c r="C8" s="95" t="s">
        <v>1454</v>
      </c>
      <c r="D8" s="95" t="s">
        <v>1193</v>
      </c>
      <c r="E8" s="56" t="s">
        <v>1798</v>
      </c>
      <c r="F8" s="57"/>
      <c r="G8" s="156" t="s">
        <v>740</v>
      </c>
      <c r="H8" s="58"/>
      <c r="I8" s="91">
        <v>1242000</v>
      </c>
      <c r="J8" s="99"/>
      <c r="K8" s="102">
        <v>1242000</v>
      </c>
      <c r="L8" s="100">
        <v>1242000</v>
      </c>
      <c r="M8" s="91">
        <f>+K8-L8</f>
        <v>0</v>
      </c>
    </row>
    <row r="9" spans="1:13" x14ac:dyDescent="0.25">
      <c r="A9" s="94"/>
      <c r="B9" s="90" t="s">
        <v>1171</v>
      </c>
      <c r="C9" s="97" t="s">
        <v>119</v>
      </c>
      <c r="D9" s="97" t="s">
        <v>1031</v>
      </c>
      <c r="E9" s="56" t="s">
        <v>1281</v>
      </c>
      <c r="F9" s="59"/>
      <c r="G9" s="120" t="s">
        <v>1225</v>
      </c>
      <c r="H9" s="60"/>
      <c r="I9" s="91">
        <v>90837079</v>
      </c>
      <c r="J9" s="99"/>
      <c r="K9" s="102">
        <v>90837079</v>
      </c>
      <c r="L9" s="91">
        <v>89144799</v>
      </c>
      <c r="M9" s="91">
        <f t="shared" ref="M9:M20" si="0">+K9-L9</f>
        <v>1692280</v>
      </c>
    </row>
    <row r="10" spans="1:13" x14ac:dyDescent="0.25">
      <c r="A10" s="94"/>
      <c r="B10" s="90" t="s">
        <v>907</v>
      </c>
      <c r="C10" s="97" t="s">
        <v>840</v>
      </c>
      <c r="D10" s="97" t="s">
        <v>841</v>
      </c>
      <c r="E10" s="56" t="s">
        <v>973</v>
      </c>
      <c r="F10" s="59"/>
      <c r="G10" s="120" t="s">
        <v>946</v>
      </c>
      <c r="H10" s="60"/>
      <c r="I10" s="91">
        <v>23300876</v>
      </c>
      <c r="J10" s="92"/>
      <c r="K10" s="102">
        <v>23300876</v>
      </c>
      <c r="L10" s="91">
        <v>23300876</v>
      </c>
      <c r="M10" s="91">
        <f t="shared" si="0"/>
        <v>0</v>
      </c>
    </row>
    <row r="11" spans="1:13" x14ac:dyDescent="0.25">
      <c r="A11" s="94"/>
      <c r="B11" s="90" t="s">
        <v>908</v>
      </c>
      <c r="C11" s="97" t="s">
        <v>260</v>
      </c>
      <c r="D11" s="97" t="s">
        <v>625</v>
      </c>
      <c r="E11" s="56" t="s">
        <v>974</v>
      </c>
      <c r="F11" s="59"/>
      <c r="G11" s="120" t="s">
        <v>947</v>
      </c>
      <c r="H11" s="60"/>
      <c r="I11" s="91">
        <v>7862634</v>
      </c>
      <c r="J11" s="92"/>
      <c r="K11" s="102">
        <v>7862634</v>
      </c>
      <c r="L11" s="91">
        <v>7612403</v>
      </c>
      <c r="M11" s="91">
        <f t="shared" si="0"/>
        <v>250231</v>
      </c>
    </row>
    <row r="12" spans="1:13" x14ac:dyDescent="0.25">
      <c r="A12" s="94"/>
      <c r="B12" s="90" t="s">
        <v>909</v>
      </c>
      <c r="C12" s="97" t="s">
        <v>317</v>
      </c>
      <c r="D12" s="97" t="s">
        <v>842</v>
      </c>
      <c r="E12" s="56" t="s">
        <v>975</v>
      </c>
      <c r="F12" s="59"/>
      <c r="G12" s="120" t="s">
        <v>749</v>
      </c>
      <c r="H12" s="60"/>
      <c r="I12" s="91">
        <v>10000000</v>
      </c>
      <c r="J12" s="92"/>
      <c r="K12" s="102">
        <v>10000000</v>
      </c>
      <c r="L12" s="91">
        <v>125092</v>
      </c>
      <c r="M12" s="91">
        <f t="shared" si="0"/>
        <v>9874908</v>
      </c>
    </row>
    <row r="13" spans="1:13" x14ac:dyDescent="0.25">
      <c r="A13" s="94"/>
      <c r="B13" s="90" t="s">
        <v>909</v>
      </c>
      <c r="C13" s="97" t="s">
        <v>317</v>
      </c>
      <c r="D13" s="97" t="s">
        <v>842</v>
      </c>
      <c r="E13" s="56" t="s">
        <v>975</v>
      </c>
      <c r="F13" s="59"/>
      <c r="G13" s="120" t="s">
        <v>749</v>
      </c>
      <c r="H13" s="60"/>
      <c r="I13" s="91">
        <v>10000000</v>
      </c>
      <c r="J13" s="92"/>
      <c r="K13" s="102">
        <v>10000000</v>
      </c>
      <c r="L13" s="91">
        <v>0</v>
      </c>
      <c r="M13" s="91">
        <f t="shared" si="0"/>
        <v>10000000</v>
      </c>
    </row>
    <row r="14" spans="1:13" x14ac:dyDescent="0.25">
      <c r="A14" s="94"/>
      <c r="B14" s="90" t="s">
        <v>585</v>
      </c>
      <c r="C14" s="97" t="s">
        <v>114</v>
      </c>
      <c r="D14" s="97" t="s">
        <v>1786</v>
      </c>
      <c r="E14" s="56" t="s">
        <v>1799</v>
      </c>
      <c r="F14" s="59"/>
      <c r="G14" s="120" t="s">
        <v>731</v>
      </c>
      <c r="H14" s="60"/>
      <c r="I14" s="91">
        <v>6483100</v>
      </c>
      <c r="J14" s="92"/>
      <c r="K14" s="102">
        <v>6483100</v>
      </c>
      <c r="L14" s="91">
        <v>6483100</v>
      </c>
      <c r="M14" s="91">
        <f t="shared" si="0"/>
        <v>0</v>
      </c>
    </row>
    <row r="15" spans="1:13" x14ac:dyDescent="0.25">
      <c r="A15" s="94"/>
      <c r="B15" s="90" t="s">
        <v>1797</v>
      </c>
      <c r="C15" s="97" t="s">
        <v>398</v>
      </c>
      <c r="D15" s="97" t="s">
        <v>1793</v>
      </c>
      <c r="E15" s="56" t="s">
        <v>1805</v>
      </c>
      <c r="F15" s="59"/>
      <c r="G15" s="120" t="s">
        <v>741</v>
      </c>
      <c r="H15" s="60"/>
      <c r="I15" s="91">
        <v>3100000</v>
      </c>
      <c r="J15" s="92"/>
      <c r="K15" s="102">
        <v>3100000</v>
      </c>
      <c r="L15" s="91">
        <v>3100000</v>
      </c>
      <c r="M15" s="91">
        <f t="shared" si="0"/>
        <v>0</v>
      </c>
    </row>
    <row r="16" spans="1:13" x14ac:dyDescent="0.25">
      <c r="A16" s="94"/>
      <c r="B16" s="90" t="s">
        <v>1795</v>
      </c>
      <c r="C16" s="97" t="s">
        <v>400</v>
      </c>
      <c r="D16" s="97" t="s">
        <v>1787</v>
      </c>
      <c r="E16" s="56" t="s">
        <v>1800</v>
      </c>
      <c r="F16" s="59"/>
      <c r="G16" s="120" t="s">
        <v>735</v>
      </c>
      <c r="H16" s="60"/>
      <c r="I16" s="91">
        <v>7000000</v>
      </c>
      <c r="J16" s="92"/>
      <c r="K16" s="102">
        <v>7000000</v>
      </c>
      <c r="L16" s="91">
        <v>7000000</v>
      </c>
      <c r="M16" s="91">
        <f t="shared" si="0"/>
        <v>0</v>
      </c>
    </row>
    <row r="17" spans="1:13" x14ac:dyDescent="0.25">
      <c r="A17" s="94"/>
      <c r="B17" s="90" t="s">
        <v>1796</v>
      </c>
      <c r="C17" s="97" t="s">
        <v>1788</v>
      </c>
      <c r="D17" s="97" t="s">
        <v>1789</v>
      </c>
      <c r="E17" s="56" t="s">
        <v>1801</v>
      </c>
      <c r="F17" s="59"/>
      <c r="G17" s="120" t="s">
        <v>732</v>
      </c>
      <c r="H17" s="60"/>
      <c r="I17" s="91">
        <v>1666666</v>
      </c>
      <c r="J17" s="92"/>
      <c r="K17" s="102">
        <v>1666666</v>
      </c>
      <c r="L17" s="91">
        <v>1666666</v>
      </c>
      <c r="M17" s="91">
        <f t="shared" si="0"/>
        <v>0</v>
      </c>
    </row>
    <row r="18" spans="1:13" x14ac:dyDescent="0.25">
      <c r="A18" s="94"/>
      <c r="B18" s="90" t="s">
        <v>129</v>
      </c>
      <c r="C18" s="97" t="s">
        <v>1086</v>
      </c>
      <c r="D18" s="97" t="s">
        <v>1790</v>
      </c>
      <c r="E18" s="56" t="s">
        <v>1802</v>
      </c>
      <c r="F18" s="59"/>
      <c r="G18" s="120" t="s">
        <v>1785</v>
      </c>
      <c r="H18" s="60"/>
      <c r="I18" s="91">
        <v>3333334</v>
      </c>
      <c r="J18" s="92"/>
      <c r="K18" s="102">
        <v>3333334</v>
      </c>
      <c r="L18" s="91">
        <v>3333334</v>
      </c>
      <c r="M18" s="91">
        <f t="shared" si="0"/>
        <v>0</v>
      </c>
    </row>
    <row r="19" spans="1:13" x14ac:dyDescent="0.25">
      <c r="A19" s="94"/>
      <c r="B19" s="90" t="s">
        <v>1041</v>
      </c>
      <c r="C19" s="97" t="s">
        <v>489</v>
      </c>
      <c r="D19" s="97" t="s">
        <v>1791</v>
      </c>
      <c r="E19" s="56" t="s">
        <v>1803</v>
      </c>
      <c r="F19" s="59"/>
      <c r="G19" s="120" t="s">
        <v>737</v>
      </c>
      <c r="H19" s="60"/>
      <c r="I19" s="91">
        <v>7000000</v>
      </c>
      <c r="J19" s="92"/>
      <c r="K19" s="102">
        <v>7000000</v>
      </c>
      <c r="L19" s="91">
        <v>7000000</v>
      </c>
      <c r="M19" s="91">
        <f t="shared" si="0"/>
        <v>0</v>
      </c>
    </row>
    <row r="20" spans="1:13" x14ac:dyDescent="0.25">
      <c r="A20" s="94"/>
      <c r="B20" s="90" t="s">
        <v>1796</v>
      </c>
      <c r="C20" s="97" t="s">
        <v>609</v>
      </c>
      <c r="D20" s="97" t="s">
        <v>1792</v>
      </c>
      <c r="E20" s="56" t="s">
        <v>1804</v>
      </c>
      <c r="F20" s="59"/>
      <c r="G20" s="120" t="s">
        <v>732</v>
      </c>
      <c r="H20" s="60"/>
      <c r="I20" s="91">
        <v>1166667</v>
      </c>
      <c r="J20" s="92"/>
      <c r="K20" s="102">
        <v>1166667</v>
      </c>
      <c r="L20" s="91">
        <v>1166667</v>
      </c>
      <c r="M20" s="91">
        <f t="shared" si="0"/>
        <v>0</v>
      </c>
    </row>
    <row r="21" spans="1:13" x14ac:dyDescent="0.25">
      <c r="A21" s="6"/>
      <c r="B21" s="7"/>
      <c r="C21" s="7"/>
      <c r="D21" s="7"/>
      <c r="E21" s="7"/>
      <c r="F21" s="7"/>
      <c r="G21" s="170" t="s">
        <v>13</v>
      </c>
      <c r="H21" s="171"/>
      <c r="I21" s="15">
        <f>SUM(I8:I20)</f>
        <v>172992356</v>
      </c>
      <c r="J21" s="15">
        <f>SUM(J8:J20)</f>
        <v>0</v>
      </c>
      <c r="K21" s="15">
        <f>SUM(K8:K20)</f>
        <v>172992356</v>
      </c>
      <c r="L21" s="15">
        <f>SUM(L8:L20)</f>
        <v>151174937</v>
      </c>
      <c r="M21" s="15">
        <f>SUM(M8:M20)</f>
        <v>21817419</v>
      </c>
    </row>
    <row r="22" spans="1:13" ht="12.75" customHeight="1" x14ac:dyDescent="0.25">
      <c r="A22" s="6"/>
      <c r="B22" s="7"/>
      <c r="C22" s="7"/>
      <c r="D22" s="7"/>
      <c r="E22" s="7"/>
      <c r="F22" s="11"/>
      <c r="G22" s="7"/>
      <c r="H22" s="7"/>
      <c r="I22" s="11"/>
      <c r="J22" s="11"/>
      <c r="K22" s="11"/>
      <c r="L22" s="11"/>
      <c r="M22" s="12"/>
    </row>
    <row r="24" spans="1:13" x14ac:dyDescent="0.25">
      <c r="B24" s="44"/>
    </row>
    <row r="25" spans="1:13" x14ac:dyDescent="0.25">
      <c r="B25" s="44"/>
      <c r="I25" s="44"/>
      <c r="J25" s="44"/>
      <c r="K25" s="44"/>
    </row>
    <row r="26" spans="1:13" x14ac:dyDescent="0.25">
      <c r="B26" s="44"/>
    </row>
  </sheetData>
  <mergeCells count="9">
    <mergeCell ref="L6:L7"/>
    <mergeCell ref="E7:F7"/>
    <mergeCell ref="G7:H7"/>
    <mergeCell ref="A3:L3"/>
    <mergeCell ref="G21:H21"/>
    <mergeCell ref="G5:H5"/>
    <mergeCell ref="A6:A7"/>
    <mergeCell ref="E6:H6"/>
    <mergeCell ref="I6:I7"/>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17"/>
  <sheetViews>
    <sheetView topLeftCell="B2" workbookViewId="0">
      <selection activeCell="M4" sqref="M4"/>
    </sheetView>
  </sheetViews>
  <sheetFormatPr baseColWidth="10" defaultRowHeight="15" x14ac:dyDescent="0.25"/>
  <cols>
    <col min="1" max="1" width="15.140625" style="3" customWidth="1"/>
    <col min="2" max="4" width="14.7109375" style="3" customWidth="1"/>
    <col min="5" max="5" width="15.7109375" style="3" customWidth="1"/>
    <col min="6" max="6" width="14.7109375" style="3" customWidth="1"/>
    <col min="7" max="9" width="15.7109375" style="3" customWidth="1"/>
    <col min="10" max="10" width="13.85546875" style="3" bestFit="1" customWidth="1"/>
    <col min="11" max="11" width="12.42578125" style="3" bestFit="1" customWidth="1"/>
    <col min="12" max="12" width="10" style="3" bestFit="1" customWidth="1"/>
    <col min="13" max="13" width="15.7109375" style="3" customWidth="1"/>
    <col min="14" max="16384" width="11.42578125" style="3"/>
  </cols>
  <sheetData>
    <row r="1" spans="1:13" ht="12.75" customHeight="1" x14ac:dyDescent="0.25">
      <c r="A1" s="1" t="s">
        <v>24</v>
      </c>
      <c r="B1" s="1"/>
      <c r="C1" s="1"/>
      <c r="D1" s="1"/>
      <c r="E1" s="2"/>
      <c r="F1" s="1"/>
      <c r="G1" s="2"/>
      <c r="H1" s="2"/>
      <c r="I1" s="2"/>
      <c r="J1" s="2"/>
      <c r="K1" s="2"/>
      <c r="L1" s="2"/>
      <c r="M1" s="2"/>
    </row>
    <row r="2" spans="1:13" ht="12.75" customHeight="1" x14ac:dyDescent="0.25">
      <c r="A2" s="2"/>
      <c r="B2" s="2"/>
      <c r="C2" s="2"/>
      <c r="D2" s="2"/>
      <c r="E2" s="2"/>
      <c r="F2" s="2"/>
      <c r="G2" s="2"/>
      <c r="H2" s="2"/>
      <c r="I2" s="2"/>
      <c r="J2" s="2"/>
      <c r="K2" s="2"/>
      <c r="L2" s="2"/>
      <c r="M2" s="45"/>
    </row>
    <row r="3" spans="1:13" ht="15" customHeight="1" x14ac:dyDescent="0.25">
      <c r="A3" s="169" t="s">
        <v>154</v>
      </c>
      <c r="B3" s="169"/>
      <c r="C3" s="169"/>
      <c r="D3" s="169"/>
      <c r="E3" s="169"/>
      <c r="F3" s="169"/>
      <c r="G3" s="169"/>
      <c r="H3" s="169"/>
      <c r="I3" s="169"/>
      <c r="J3" s="169"/>
      <c r="K3" s="169"/>
      <c r="L3" s="169"/>
      <c r="M3" s="103" t="s">
        <v>2055</v>
      </c>
    </row>
    <row r="4" spans="1:13" ht="12.75" customHeight="1" x14ac:dyDescent="0.25">
      <c r="A4" s="4"/>
      <c r="B4" s="4"/>
      <c r="C4" s="4"/>
      <c r="D4" s="4"/>
      <c r="E4" s="4"/>
      <c r="F4" s="4"/>
      <c r="G4" s="4"/>
      <c r="H4" s="4"/>
      <c r="I4" s="4"/>
      <c r="J4" s="4"/>
      <c r="K4" s="4"/>
      <c r="L4" s="4"/>
      <c r="M4" s="5"/>
    </row>
    <row r="5" spans="1:13" x14ac:dyDescent="0.25">
      <c r="A5" s="172" t="s">
        <v>4</v>
      </c>
      <c r="B5" s="88" t="s">
        <v>10</v>
      </c>
      <c r="C5" s="84" t="s">
        <v>14</v>
      </c>
      <c r="D5" s="88" t="s">
        <v>14</v>
      </c>
      <c r="E5" s="174" t="s">
        <v>12</v>
      </c>
      <c r="F5" s="175"/>
      <c r="G5" s="175"/>
      <c r="H5" s="176"/>
      <c r="I5" s="172" t="s">
        <v>6</v>
      </c>
      <c r="J5" s="84"/>
      <c r="K5" s="84"/>
      <c r="L5" s="172" t="s">
        <v>5</v>
      </c>
      <c r="M5" s="84" t="s">
        <v>0</v>
      </c>
    </row>
    <row r="6" spans="1:13" ht="24" x14ac:dyDescent="0.25">
      <c r="A6" s="173"/>
      <c r="B6" s="86" t="s">
        <v>11</v>
      </c>
      <c r="C6" s="86" t="s">
        <v>9</v>
      </c>
      <c r="D6" s="86" t="s">
        <v>8</v>
      </c>
      <c r="E6" s="174" t="s">
        <v>2</v>
      </c>
      <c r="F6" s="176"/>
      <c r="G6" s="174" t="s">
        <v>7</v>
      </c>
      <c r="H6" s="176"/>
      <c r="I6" s="173"/>
      <c r="J6" s="86" t="s">
        <v>157</v>
      </c>
      <c r="K6" s="87" t="s">
        <v>158</v>
      </c>
      <c r="L6" s="173"/>
      <c r="M6" s="86" t="s">
        <v>1</v>
      </c>
    </row>
    <row r="7" spans="1:13" x14ac:dyDescent="0.25">
      <c r="A7" s="157"/>
      <c r="B7" s="95" t="s">
        <v>1811</v>
      </c>
      <c r="C7" s="95" t="s">
        <v>1806</v>
      </c>
      <c r="D7" s="165" t="s">
        <v>1807</v>
      </c>
      <c r="E7" s="160" t="s">
        <v>1815</v>
      </c>
      <c r="F7" s="105"/>
      <c r="G7" s="164" t="s">
        <v>1813</v>
      </c>
      <c r="H7" s="159"/>
      <c r="I7" s="108">
        <v>233333</v>
      </c>
      <c r="J7" s="157"/>
      <c r="K7" s="166">
        <v>233333</v>
      </c>
      <c r="L7" s="158">
        <v>0</v>
      </c>
      <c r="M7" s="167">
        <f>+K7-L7</f>
        <v>233333</v>
      </c>
    </row>
    <row r="8" spans="1:13" x14ac:dyDescent="0.25">
      <c r="A8" s="157"/>
      <c r="B8" s="95" t="s">
        <v>542</v>
      </c>
      <c r="C8" s="95" t="s">
        <v>598</v>
      </c>
      <c r="D8" s="165" t="s">
        <v>1808</v>
      </c>
      <c r="E8" s="160" t="s">
        <v>1816</v>
      </c>
      <c r="F8" s="105"/>
      <c r="G8" s="164" t="s">
        <v>748</v>
      </c>
      <c r="H8" s="159"/>
      <c r="I8" s="108">
        <v>9840000</v>
      </c>
      <c r="J8" s="157"/>
      <c r="K8" s="166">
        <v>9840000</v>
      </c>
      <c r="L8" s="158">
        <v>5280000</v>
      </c>
      <c r="M8" s="167">
        <f t="shared" ref="M8:M11" si="0">+K8-L8</f>
        <v>4560000</v>
      </c>
    </row>
    <row r="9" spans="1:13" x14ac:dyDescent="0.25">
      <c r="A9" s="157"/>
      <c r="B9" s="95" t="s">
        <v>1812</v>
      </c>
      <c r="C9" s="95" t="s">
        <v>430</v>
      </c>
      <c r="D9" s="165" t="s">
        <v>1809</v>
      </c>
      <c r="E9" s="160" t="s">
        <v>1817</v>
      </c>
      <c r="F9" s="105"/>
      <c r="G9" s="164" t="s">
        <v>747</v>
      </c>
      <c r="H9" s="159"/>
      <c r="I9" s="108">
        <v>9600000</v>
      </c>
      <c r="J9" s="157"/>
      <c r="K9" s="166">
        <v>9600000</v>
      </c>
      <c r="L9" s="158">
        <v>9360000</v>
      </c>
      <c r="M9" s="167">
        <f t="shared" si="0"/>
        <v>240000</v>
      </c>
    </row>
    <row r="10" spans="1:13" x14ac:dyDescent="0.25">
      <c r="A10" s="157"/>
      <c r="B10" s="95" t="s">
        <v>262</v>
      </c>
      <c r="C10" s="95" t="s">
        <v>506</v>
      </c>
      <c r="D10" s="165" t="s">
        <v>1810</v>
      </c>
      <c r="E10" s="160" t="s">
        <v>1818</v>
      </c>
      <c r="F10" s="105"/>
      <c r="G10" s="164" t="s">
        <v>1814</v>
      </c>
      <c r="H10" s="159"/>
      <c r="I10" s="108">
        <v>10500000</v>
      </c>
      <c r="J10" s="157"/>
      <c r="K10" s="166">
        <v>10500000</v>
      </c>
      <c r="L10" s="158">
        <v>10500000</v>
      </c>
      <c r="M10" s="167">
        <f t="shared" si="0"/>
        <v>0</v>
      </c>
    </row>
    <row r="11" spans="1:13" x14ac:dyDescent="0.25">
      <c r="A11" s="157"/>
      <c r="B11" s="95" t="s">
        <v>795</v>
      </c>
      <c r="C11" s="95" t="s">
        <v>411</v>
      </c>
      <c r="D11" s="165" t="s">
        <v>432</v>
      </c>
      <c r="E11" s="160" t="s">
        <v>1819</v>
      </c>
      <c r="F11" s="105"/>
      <c r="G11" s="164" t="s">
        <v>750</v>
      </c>
      <c r="H11" s="159"/>
      <c r="I11" s="108">
        <v>11616666</v>
      </c>
      <c r="J11" s="157"/>
      <c r="K11" s="166">
        <v>11616666</v>
      </c>
      <c r="L11" s="158">
        <v>11616666</v>
      </c>
      <c r="M11" s="167">
        <f t="shared" si="0"/>
        <v>0</v>
      </c>
    </row>
    <row r="12" spans="1:13" x14ac:dyDescent="0.25">
      <c r="A12" s="6"/>
      <c r="B12" s="7"/>
      <c r="C12" s="7"/>
      <c r="D12" s="7"/>
      <c r="E12" s="7"/>
      <c r="F12" s="7"/>
      <c r="G12" s="170" t="s">
        <v>13</v>
      </c>
      <c r="H12" s="171"/>
      <c r="I12" s="15">
        <f>SUM(I7:I11)</f>
        <v>41789999</v>
      </c>
      <c r="J12" s="15"/>
      <c r="K12" s="15">
        <f>SUM(K7:K11)</f>
        <v>41789999</v>
      </c>
      <c r="L12" s="15">
        <f>SUM(L7:L11)</f>
        <v>36756666</v>
      </c>
      <c r="M12" s="15">
        <f>SUM(M7:M11)</f>
        <v>5033333</v>
      </c>
    </row>
    <row r="13" spans="1:13" ht="12.75" customHeight="1" x14ac:dyDescent="0.25">
      <c r="A13" s="6"/>
      <c r="B13" s="7"/>
      <c r="C13" s="7"/>
      <c r="D13" s="7"/>
      <c r="E13" s="7"/>
      <c r="F13" s="11"/>
      <c r="G13" s="7"/>
      <c r="H13" s="7"/>
      <c r="I13" s="11"/>
      <c r="J13" s="11"/>
      <c r="K13" s="11"/>
      <c r="L13" s="11"/>
      <c r="M13" s="12"/>
    </row>
    <row r="15" spans="1:13" x14ac:dyDescent="0.25">
      <c r="B15" s="44"/>
    </row>
    <row r="16" spans="1:13" x14ac:dyDescent="0.25">
      <c r="B16" s="44"/>
      <c r="I16" s="44"/>
      <c r="J16" s="44"/>
      <c r="K16" s="44"/>
    </row>
    <row r="17" spans="2:2" x14ac:dyDescent="0.25">
      <c r="B17" s="44"/>
    </row>
  </sheetData>
  <mergeCells count="8">
    <mergeCell ref="L5:L6"/>
    <mergeCell ref="E6:F6"/>
    <mergeCell ref="G6:H6"/>
    <mergeCell ref="A3:L3"/>
    <mergeCell ref="G12:H12"/>
    <mergeCell ref="A5:A6"/>
    <mergeCell ref="E5:H5"/>
    <mergeCell ref="I5:I6"/>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M63"/>
  <sheetViews>
    <sheetView topLeftCell="B1" workbookViewId="0">
      <selection activeCell="M4" sqref="M4"/>
    </sheetView>
  </sheetViews>
  <sheetFormatPr baseColWidth="10" defaultRowHeight="15" x14ac:dyDescent="0.25"/>
  <cols>
    <col min="1" max="1" width="14" style="3" customWidth="1"/>
    <col min="2" max="2" width="12.42578125" style="3" customWidth="1"/>
    <col min="3" max="3" width="11.140625" style="3" customWidth="1"/>
    <col min="4" max="4" width="13.5703125" style="3" customWidth="1"/>
    <col min="5" max="5" width="15.7109375" style="3" customWidth="1"/>
    <col min="6" max="6" width="14.7109375" style="3" customWidth="1"/>
    <col min="7" max="8" width="15.7109375" style="3" customWidth="1"/>
    <col min="9" max="9" width="15.85546875" style="3" customWidth="1"/>
    <col min="10" max="10" width="14.140625" style="3" customWidth="1"/>
    <col min="11" max="11" width="15.7109375" style="3" customWidth="1"/>
    <col min="12" max="12" width="14.28515625" style="3" customWidth="1"/>
    <col min="13" max="13" width="17.5703125" style="3" customWidth="1"/>
    <col min="14" max="16384" width="11.42578125" style="3"/>
  </cols>
  <sheetData>
    <row r="1" spans="1:13" ht="12.75" customHeight="1" x14ac:dyDescent="0.25">
      <c r="A1" s="1" t="s">
        <v>24</v>
      </c>
      <c r="B1" s="1"/>
      <c r="C1" s="1"/>
      <c r="D1" s="1"/>
      <c r="E1" s="2"/>
      <c r="F1" s="1"/>
      <c r="G1" s="2"/>
      <c r="H1" s="2"/>
      <c r="I1" s="2"/>
      <c r="J1" s="2"/>
      <c r="K1" s="2"/>
      <c r="L1" s="2"/>
      <c r="M1" s="2"/>
    </row>
    <row r="2" spans="1:13" ht="12.75" customHeight="1" x14ac:dyDescent="0.25">
      <c r="A2" s="2"/>
      <c r="B2" s="2"/>
      <c r="C2" s="2"/>
      <c r="D2" s="2"/>
      <c r="E2" s="2"/>
      <c r="F2" s="2"/>
      <c r="G2" s="2"/>
      <c r="H2" s="2"/>
      <c r="I2" s="2"/>
      <c r="J2" s="2"/>
      <c r="K2" s="2"/>
      <c r="L2" s="2"/>
      <c r="M2" s="45"/>
    </row>
    <row r="3" spans="1:13" ht="15" customHeight="1" x14ac:dyDescent="0.25">
      <c r="A3" s="169" t="s">
        <v>84</v>
      </c>
      <c r="B3" s="169"/>
      <c r="C3" s="169"/>
      <c r="D3" s="169"/>
      <c r="E3" s="169"/>
      <c r="F3" s="169"/>
      <c r="G3" s="169"/>
      <c r="H3" s="169"/>
      <c r="I3" s="169"/>
      <c r="J3" s="169"/>
      <c r="K3" s="169"/>
      <c r="L3" s="169"/>
      <c r="M3" s="103" t="s">
        <v>2055</v>
      </c>
    </row>
    <row r="4" spans="1:13" ht="12.75" customHeight="1" x14ac:dyDescent="0.25">
      <c r="A4" s="4"/>
      <c r="B4" s="4"/>
      <c r="C4" s="4"/>
      <c r="D4" s="4"/>
      <c r="E4" s="4"/>
      <c r="F4" s="4"/>
      <c r="G4" s="4"/>
      <c r="H4" s="4"/>
      <c r="I4" s="4"/>
      <c r="J4" s="4"/>
      <c r="K4" s="4"/>
      <c r="L4" s="4"/>
      <c r="M4" s="5"/>
    </row>
    <row r="5" spans="1:13" ht="24" x14ac:dyDescent="0.25">
      <c r="A5" s="172" t="s">
        <v>4</v>
      </c>
      <c r="B5" s="88" t="s">
        <v>10</v>
      </c>
      <c r="C5" s="84" t="s">
        <v>14</v>
      </c>
      <c r="D5" s="88" t="s">
        <v>14</v>
      </c>
      <c r="E5" s="174" t="s">
        <v>12</v>
      </c>
      <c r="F5" s="175"/>
      <c r="G5" s="175"/>
      <c r="H5" s="176"/>
      <c r="I5" s="177" t="s">
        <v>6</v>
      </c>
      <c r="J5" s="84" t="s">
        <v>157</v>
      </c>
      <c r="K5" s="85" t="s">
        <v>158</v>
      </c>
      <c r="L5" s="172" t="s">
        <v>5</v>
      </c>
      <c r="M5" s="84" t="s">
        <v>0</v>
      </c>
    </row>
    <row r="6" spans="1:13" x14ac:dyDescent="0.25">
      <c r="A6" s="173"/>
      <c r="B6" s="86" t="s">
        <v>11</v>
      </c>
      <c r="C6" s="86" t="s">
        <v>9</v>
      </c>
      <c r="D6" s="86" t="s">
        <v>8</v>
      </c>
      <c r="E6" s="174" t="s">
        <v>2</v>
      </c>
      <c r="F6" s="176"/>
      <c r="G6" s="174" t="s">
        <v>7</v>
      </c>
      <c r="H6" s="176"/>
      <c r="I6" s="178"/>
      <c r="J6" s="86"/>
      <c r="K6" s="86"/>
      <c r="L6" s="173"/>
      <c r="M6" s="86" t="s">
        <v>1</v>
      </c>
    </row>
    <row r="7" spans="1:13" x14ac:dyDescent="0.25">
      <c r="A7" s="104"/>
      <c r="B7" s="95" t="s">
        <v>1946</v>
      </c>
      <c r="C7" s="95" t="s">
        <v>1896</v>
      </c>
      <c r="D7" s="95" t="s">
        <v>1897</v>
      </c>
      <c r="E7" s="48" t="s">
        <v>1850</v>
      </c>
      <c r="F7" s="105"/>
      <c r="G7" s="68" t="s">
        <v>803</v>
      </c>
      <c r="H7" s="106"/>
      <c r="I7" s="112">
        <v>7659000</v>
      </c>
      <c r="J7" s="111"/>
      <c r="K7" s="110">
        <v>7659000</v>
      </c>
      <c r="L7" s="107">
        <v>7659000</v>
      </c>
      <c r="M7" s="108">
        <f>+K7-L7</f>
        <v>0</v>
      </c>
    </row>
    <row r="8" spans="1:13" x14ac:dyDescent="0.25">
      <c r="A8" s="104"/>
      <c r="B8" s="95" t="s">
        <v>1947</v>
      </c>
      <c r="C8" s="95" t="s">
        <v>1898</v>
      </c>
      <c r="D8" s="95" t="s">
        <v>838</v>
      </c>
      <c r="E8" s="48" t="s">
        <v>1851</v>
      </c>
      <c r="F8" s="105"/>
      <c r="G8" s="69" t="s">
        <v>1259</v>
      </c>
      <c r="H8" s="106"/>
      <c r="I8" s="112">
        <v>4084800</v>
      </c>
      <c r="J8" s="109"/>
      <c r="K8" s="110">
        <v>4084800</v>
      </c>
      <c r="L8" s="168">
        <v>4084800</v>
      </c>
      <c r="M8" s="108">
        <f t="shared" ref="L8:M57" si="0">+K8-L8</f>
        <v>0</v>
      </c>
    </row>
    <row r="9" spans="1:13" x14ac:dyDescent="0.25">
      <c r="A9" s="104"/>
      <c r="B9" s="95" t="s">
        <v>753</v>
      </c>
      <c r="C9" s="95" t="s">
        <v>1930</v>
      </c>
      <c r="D9" s="95" t="s">
        <v>756</v>
      </c>
      <c r="E9" s="48" t="s">
        <v>1882</v>
      </c>
      <c r="F9" s="105"/>
      <c r="G9" s="69" t="s">
        <v>1840</v>
      </c>
      <c r="H9" s="106"/>
      <c r="I9" s="112">
        <v>1207500</v>
      </c>
      <c r="J9" s="109"/>
      <c r="K9" s="110">
        <v>1207500</v>
      </c>
      <c r="L9" s="107">
        <v>1207500</v>
      </c>
      <c r="M9" s="108">
        <f t="shared" si="0"/>
        <v>0</v>
      </c>
    </row>
    <row r="10" spans="1:13" x14ac:dyDescent="0.25">
      <c r="A10" s="104"/>
      <c r="B10" s="95" t="s">
        <v>1948</v>
      </c>
      <c r="C10" s="95" t="s">
        <v>654</v>
      </c>
      <c r="D10" s="95" t="s">
        <v>1899</v>
      </c>
      <c r="E10" s="48" t="s">
        <v>1852</v>
      </c>
      <c r="F10" s="105"/>
      <c r="G10" s="69" t="s">
        <v>1822</v>
      </c>
      <c r="H10" s="106"/>
      <c r="I10" s="112">
        <v>2018250</v>
      </c>
      <c r="J10" s="109"/>
      <c r="K10" s="110">
        <v>2018250</v>
      </c>
      <c r="L10" s="107">
        <v>2018250</v>
      </c>
      <c r="M10" s="108">
        <f t="shared" si="0"/>
        <v>0</v>
      </c>
    </row>
    <row r="11" spans="1:13" x14ac:dyDescent="0.25">
      <c r="A11" s="104"/>
      <c r="B11" s="95" t="s">
        <v>754</v>
      </c>
      <c r="C11" s="95" t="s">
        <v>1931</v>
      </c>
      <c r="D11" s="95" t="s">
        <v>1932</v>
      </c>
      <c r="E11" s="48" t="s">
        <v>807</v>
      </c>
      <c r="F11" s="105"/>
      <c r="G11" s="69" t="s">
        <v>1841</v>
      </c>
      <c r="H11" s="106"/>
      <c r="I11" s="112">
        <v>545238</v>
      </c>
      <c r="J11" s="109">
        <v>545238</v>
      </c>
      <c r="K11" s="110">
        <f>I11-J11</f>
        <v>0</v>
      </c>
      <c r="L11" s="107">
        <v>0</v>
      </c>
      <c r="M11" s="108">
        <f t="shared" si="0"/>
        <v>0</v>
      </c>
    </row>
    <row r="12" spans="1:13" x14ac:dyDescent="0.25">
      <c r="A12" s="104"/>
      <c r="B12" s="95" t="s">
        <v>789</v>
      </c>
      <c r="C12" s="95" t="s">
        <v>536</v>
      </c>
      <c r="D12" s="95" t="s">
        <v>539</v>
      </c>
      <c r="E12" s="48" t="s">
        <v>1853</v>
      </c>
      <c r="F12" s="105"/>
      <c r="G12" s="69" t="s">
        <v>1823</v>
      </c>
      <c r="H12" s="106"/>
      <c r="I12" s="112">
        <v>2701350</v>
      </c>
      <c r="J12" s="109"/>
      <c r="K12" s="110">
        <v>2701350</v>
      </c>
      <c r="L12" s="107">
        <v>2701350</v>
      </c>
      <c r="M12" s="108">
        <f t="shared" si="0"/>
        <v>0</v>
      </c>
    </row>
    <row r="13" spans="1:13" x14ac:dyDescent="0.25">
      <c r="A13" s="104"/>
      <c r="B13" s="95" t="s">
        <v>484</v>
      </c>
      <c r="C13" s="95" t="s">
        <v>818</v>
      </c>
      <c r="D13" s="95" t="s">
        <v>540</v>
      </c>
      <c r="E13" s="48" t="s">
        <v>1883</v>
      </c>
      <c r="F13" s="105"/>
      <c r="G13" s="69" t="s">
        <v>1842</v>
      </c>
      <c r="H13" s="106"/>
      <c r="I13" s="112">
        <v>1201152</v>
      </c>
      <c r="J13" s="109"/>
      <c r="K13" s="110">
        <v>1201152</v>
      </c>
      <c r="L13" s="107">
        <v>1201152</v>
      </c>
      <c r="M13" s="108">
        <f t="shared" si="0"/>
        <v>0</v>
      </c>
    </row>
    <row r="14" spans="1:13" x14ac:dyDescent="0.25">
      <c r="A14" s="104"/>
      <c r="B14" s="95" t="s">
        <v>656</v>
      </c>
      <c r="C14" s="95" t="s">
        <v>479</v>
      </c>
      <c r="D14" s="95" t="s">
        <v>1933</v>
      </c>
      <c r="E14" s="48" t="s">
        <v>1884</v>
      </c>
      <c r="F14" s="105"/>
      <c r="G14" s="69" t="s">
        <v>1843</v>
      </c>
      <c r="H14" s="106"/>
      <c r="I14" s="112">
        <v>2260992</v>
      </c>
      <c r="J14" s="109"/>
      <c r="K14" s="110">
        <v>2260992</v>
      </c>
      <c r="L14" s="107">
        <v>1201152</v>
      </c>
      <c r="M14" s="108">
        <f t="shared" si="0"/>
        <v>1059840</v>
      </c>
    </row>
    <row r="15" spans="1:13" x14ac:dyDescent="0.25">
      <c r="A15" s="104"/>
      <c r="B15" s="95" t="s">
        <v>1949</v>
      </c>
      <c r="C15" s="95" t="s">
        <v>1900</v>
      </c>
      <c r="D15" s="95" t="s">
        <v>1901</v>
      </c>
      <c r="E15" s="48" t="s">
        <v>1854</v>
      </c>
      <c r="F15" s="105"/>
      <c r="G15" s="69" t="s">
        <v>709</v>
      </c>
      <c r="H15" s="106"/>
      <c r="I15" s="112">
        <v>1032400</v>
      </c>
      <c r="J15" s="109"/>
      <c r="K15" s="110">
        <v>1032400</v>
      </c>
      <c r="L15" s="107">
        <v>1032400</v>
      </c>
      <c r="M15" s="108">
        <f t="shared" si="0"/>
        <v>0</v>
      </c>
    </row>
    <row r="16" spans="1:13" x14ac:dyDescent="0.25">
      <c r="A16" s="104"/>
      <c r="B16" s="95" t="s">
        <v>179</v>
      </c>
      <c r="C16" s="95" t="s">
        <v>1902</v>
      </c>
      <c r="D16" s="95" t="s">
        <v>1902</v>
      </c>
      <c r="E16" s="48" t="s">
        <v>1855</v>
      </c>
      <c r="F16" s="105"/>
      <c r="G16" s="69" t="s">
        <v>41</v>
      </c>
      <c r="H16" s="106"/>
      <c r="I16" s="112">
        <v>12765000</v>
      </c>
      <c r="J16" s="109"/>
      <c r="K16" s="110">
        <v>12765000</v>
      </c>
      <c r="L16" s="107">
        <v>12765000</v>
      </c>
      <c r="M16" s="108">
        <f t="shared" si="0"/>
        <v>0</v>
      </c>
    </row>
    <row r="17" spans="1:13" x14ac:dyDescent="0.25">
      <c r="A17" s="104"/>
      <c r="B17" s="95" t="s">
        <v>1445</v>
      </c>
      <c r="C17" s="95" t="s">
        <v>346</v>
      </c>
      <c r="D17" s="95" t="s">
        <v>924</v>
      </c>
      <c r="E17" s="48" t="s">
        <v>1885</v>
      </c>
      <c r="F17" s="105"/>
      <c r="G17" s="69" t="s">
        <v>1844</v>
      </c>
      <c r="H17" s="106"/>
      <c r="I17" s="112">
        <v>1059840</v>
      </c>
      <c r="J17" s="109"/>
      <c r="K17" s="110">
        <v>1059840</v>
      </c>
      <c r="L17" s="107">
        <v>1059840</v>
      </c>
      <c r="M17" s="108">
        <f t="shared" si="0"/>
        <v>0</v>
      </c>
    </row>
    <row r="18" spans="1:13" x14ac:dyDescent="0.25">
      <c r="A18" s="104"/>
      <c r="B18" s="95" t="s">
        <v>1950</v>
      </c>
      <c r="C18" s="95" t="s">
        <v>184</v>
      </c>
      <c r="D18" s="95" t="s">
        <v>1903</v>
      </c>
      <c r="E18" s="48" t="s">
        <v>1856</v>
      </c>
      <c r="F18" s="105"/>
      <c r="G18" s="69" t="s">
        <v>1824</v>
      </c>
      <c r="H18" s="106"/>
      <c r="I18" s="112">
        <v>5270000</v>
      </c>
      <c r="J18" s="109"/>
      <c r="K18" s="110">
        <v>5270000</v>
      </c>
      <c r="L18" s="107">
        <v>5270000</v>
      </c>
      <c r="M18" s="108">
        <f t="shared" si="0"/>
        <v>0</v>
      </c>
    </row>
    <row r="19" spans="1:13" x14ac:dyDescent="0.25">
      <c r="A19" s="104"/>
      <c r="B19" s="95" t="s">
        <v>487</v>
      </c>
      <c r="C19" s="95" t="s">
        <v>1176</v>
      </c>
      <c r="D19" s="95" t="s">
        <v>1904</v>
      </c>
      <c r="E19" s="48" t="s">
        <v>1857</v>
      </c>
      <c r="F19" s="105"/>
      <c r="G19" s="69" t="s">
        <v>1825</v>
      </c>
      <c r="H19" s="106"/>
      <c r="I19" s="112">
        <v>166667</v>
      </c>
      <c r="J19" s="109"/>
      <c r="K19" s="110">
        <v>166667</v>
      </c>
      <c r="L19" s="108">
        <v>0</v>
      </c>
      <c r="M19" s="108">
        <f t="shared" si="0"/>
        <v>166667</v>
      </c>
    </row>
    <row r="20" spans="1:13" x14ac:dyDescent="0.25">
      <c r="A20" s="104"/>
      <c r="B20" s="95" t="s">
        <v>444</v>
      </c>
      <c r="C20" s="95" t="s">
        <v>1572</v>
      </c>
      <c r="D20" s="95" t="s">
        <v>1905</v>
      </c>
      <c r="E20" s="48" t="s">
        <v>1858</v>
      </c>
      <c r="F20" s="105"/>
      <c r="G20" s="69" t="s">
        <v>355</v>
      </c>
      <c r="H20" s="106"/>
      <c r="I20" s="112">
        <v>1589760</v>
      </c>
      <c r="J20" s="109"/>
      <c r="K20" s="110">
        <v>1589760</v>
      </c>
      <c r="L20" s="107">
        <v>0</v>
      </c>
      <c r="M20" s="108">
        <f t="shared" si="0"/>
        <v>1589760</v>
      </c>
    </row>
    <row r="21" spans="1:13" x14ac:dyDescent="0.25">
      <c r="A21" s="104"/>
      <c r="B21" s="95" t="s">
        <v>662</v>
      </c>
      <c r="C21" s="95" t="s">
        <v>802</v>
      </c>
      <c r="D21" s="95" t="s">
        <v>1895</v>
      </c>
      <c r="E21" s="48" t="s">
        <v>1848</v>
      </c>
      <c r="F21" s="105"/>
      <c r="G21" s="69" t="s">
        <v>1820</v>
      </c>
      <c r="H21" s="106"/>
      <c r="I21" s="112">
        <v>3032358</v>
      </c>
      <c r="J21" s="109"/>
      <c r="K21" s="110">
        <v>3032358</v>
      </c>
      <c r="L21" s="107">
        <v>3032358</v>
      </c>
      <c r="M21" s="108">
        <f t="shared" si="0"/>
        <v>0</v>
      </c>
    </row>
    <row r="22" spans="1:13" x14ac:dyDescent="0.25">
      <c r="A22" s="104"/>
      <c r="B22" s="95" t="s">
        <v>1945</v>
      </c>
      <c r="C22" s="95" t="s">
        <v>1596</v>
      </c>
      <c r="D22" s="95" t="s">
        <v>840</v>
      </c>
      <c r="E22" s="48" t="s">
        <v>1849</v>
      </c>
      <c r="F22" s="105"/>
      <c r="G22" s="69" t="s">
        <v>1821</v>
      </c>
      <c r="H22" s="106"/>
      <c r="I22" s="112">
        <v>2040000</v>
      </c>
      <c r="J22" s="109"/>
      <c r="K22" s="110">
        <v>2040000</v>
      </c>
      <c r="L22" s="107">
        <v>1800000</v>
      </c>
      <c r="M22" s="108">
        <f t="shared" si="0"/>
        <v>240000</v>
      </c>
    </row>
    <row r="23" spans="1:13" x14ac:dyDescent="0.25">
      <c r="A23" s="104"/>
      <c r="B23" s="95" t="s">
        <v>1171</v>
      </c>
      <c r="C23" s="95" t="s">
        <v>119</v>
      </c>
      <c r="D23" s="95" t="s">
        <v>1031</v>
      </c>
      <c r="E23" s="48" t="s">
        <v>1281</v>
      </c>
      <c r="F23" s="105"/>
      <c r="G23" s="69" t="s">
        <v>1225</v>
      </c>
      <c r="H23" s="106"/>
      <c r="I23" s="112">
        <v>1894384</v>
      </c>
      <c r="J23" s="109"/>
      <c r="K23" s="110">
        <v>1894384</v>
      </c>
      <c r="L23" s="107">
        <v>1894384</v>
      </c>
      <c r="M23" s="108">
        <f t="shared" si="0"/>
        <v>0</v>
      </c>
    </row>
    <row r="24" spans="1:13" x14ac:dyDescent="0.25">
      <c r="A24" s="104"/>
      <c r="B24" s="95" t="s">
        <v>1951</v>
      </c>
      <c r="C24" s="95" t="s">
        <v>1906</v>
      </c>
      <c r="D24" s="95" t="s">
        <v>1907</v>
      </c>
      <c r="E24" s="48" t="s">
        <v>1856</v>
      </c>
      <c r="F24" s="105"/>
      <c r="G24" s="69" t="s">
        <v>1826</v>
      </c>
      <c r="H24" s="106"/>
      <c r="I24" s="112">
        <v>2550000</v>
      </c>
      <c r="J24" s="109"/>
      <c r="K24" s="110">
        <v>2550000</v>
      </c>
      <c r="L24" s="107">
        <v>2550000</v>
      </c>
      <c r="M24" s="108">
        <f t="shared" si="0"/>
        <v>0</v>
      </c>
    </row>
    <row r="25" spans="1:13" x14ac:dyDescent="0.25">
      <c r="A25" s="104"/>
      <c r="B25" s="95" t="s">
        <v>257</v>
      </c>
      <c r="C25" s="95" t="s">
        <v>1201</v>
      </c>
      <c r="D25" s="95" t="s">
        <v>1221</v>
      </c>
      <c r="E25" s="48" t="s">
        <v>1859</v>
      </c>
      <c r="F25" s="105"/>
      <c r="G25" s="69" t="s">
        <v>806</v>
      </c>
      <c r="H25" s="106"/>
      <c r="I25" s="112">
        <v>5600000</v>
      </c>
      <c r="J25" s="109"/>
      <c r="K25" s="110">
        <v>5600000</v>
      </c>
      <c r="L25" s="107">
        <v>5600000</v>
      </c>
      <c r="M25" s="108">
        <f t="shared" si="0"/>
        <v>0</v>
      </c>
    </row>
    <row r="26" spans="1:13" x14ac:dyDescent="0.25">
      <c r="A26" s="104"/>
      <c r="B26" s="95" t="s">
        <v>663</v>
      </c>
      <c r="C26" s="95" t="s">
        <v>907</v>
      </c>
      <c r="D26" s="95" t="s">
        <v>1214</v>
      </c>
      <c r="E26" s="48" t="s">
        <v>1860</v>
      </c>
      <c r="F26" s="105"/>
      <c r="G26" s="69" t="s">
        <v>573</v>
      </c>
      <c r="H26" s="106"/>
      <c r="I26" s="112">
        <v>4999600</v>
      </c>
      <c r="J26" s="109"/>
      <c r="K26" s="110">
        <v>4999600</v>
      </c>
      <c r="L26" s="107">
        <v>4999600</v>
      </c>
      <c r="M26" s="108">
        <f t="shared" si="0"/>
        <v>0</v>
      </c>
    </row>
    <row r="27" spans="1:13" x14ac:dyDescent="0.25">
      <c r="A27" s="104"/>
      <c r="B27" s="95" t="s">
        <v>1960</v>
      </c>
      <c r="C27" s="95" t="s">
        <v>326</v>
      </c>
      <c r="D27" s="95" t="s">
        <v>1539</v>
      </c>
      <c r="E27" s="48" t="s">
        <v>1886</v>
      </c>
      <c r="F27" s="105"/>
      <c r="G27" s="69" t="s">
        <v>238</v>
      </c>
      <c r="H27" s="106"/>
      <c r="I27" s="112">
        <v>494592</v>
      </c>
      <c r="J27" s="109"/>
      <c r="K27" s="110">
        <v>494592</v>
      </c>
      <c r="L27" s="107">
        <v>494592</v>
      </c>
      <c r="M27" s="108">
        <f t="shared" si="0"/>
        <v>0</v>
      </c>
    </row>
    <row r="28" spans="1:13" x14ac:dyDescent="0.25">
      <c r="A28" s="104"/>
      <c r="B28" s="95" t="s">
        <v>263</v>
      </c>
      <c r="C28" s="95" t="s">
        <v>1934</v>
      </c>
      <c r="D28" s="95" t="s">
        <v>1935</v>
      </c>
      <c r="E28" s="48" t="s">
        <v>1887</v>
      </c>
      <c r="F28" s="105"/>
      <c r="G28" s="69" t="s">
        <v>572</v>
      </c>
      <c r="H28" s="106"/>
      <c r="I28" s="112">
        <v>6712320</v>
      </c>
      <c r="J28" s="109"/>
      <c r="K28" s="110">
        <v>6712320</v>
      </c>
      <c r="L28" s="107">
        <v>6359040</v>
      </c>
      <c r="M28" s="108">
        <f t="shared" si="0"/>
        <v>353280</v>
      </c>
    </row>
    <row r="29" spans="1:13" x14ac:dyDescent="0.25">
      <c r="A29" s="104"/>
      <c r="B29" s="95" t="s">
        <v>1961</v>
      </c>
      <c r="C29" s="95" t="s">
        <v>192</v>
      </c>
      <c r="D29" s="95" t="s">
        <v>1936</v>
      </c>
      <c r="E29" s="48" t="s">
        <v>1888</v>
      </c>
      <c r="F29" s="105"/>
      <c r="G29" s="69" t="s">
        <v>577</v>
      </c>
      <c r="H29" s="106"/>
      <c r="I29" s="112">
        <v>2878200</v>
      </c>
      <c r="J29" s="109"/>
      <c r="K29" s="110">
        <v>2878200</v>
      </c>
      <c r="L29" s="107">
        <v>2878200</v>
      </c>
      <c r="M29" s="108">
        <f t="shared" si="0"/>
        <v>0</v>
      </c>
    </row>
    <row r="30" spans="1:13" x14ac:dyDescent="0.25">
      <c r="A30" s="104"/>
      <c r="B30" s="95" t="s">
        <v>1952</v>
      </c>
      <c r="C30" s="95" t="s">
        <v>273</v>
      </c>
      <c r="D30" s="95" t="s">
        <v>1908</v>
      </c>
      <c r="E30" s="48" t="s">
        <v>1861</v>
      </c>
      <c r="F30" s="105"/>
      <c r="G30" s="69" t="s">
        <v>1827</v>
      </c>
      <c r="H30" s="106"/>
      <c r="I30" s="112">
        <v>617500</v>
      </c>
      <c r="J30" s="109"/>
      <c r="K30" s="110">
        <v>617500</v>
      </c>
      <c r="L30" s="107">
        <v>617500</v>
      </c>
      <c r="M30" s="108">
        <f t="shared" si="0"/>
        <v>0</v>
      </c>
    </row>
    <row r="31" spans="1:13" x14ac:dyDescent="0.25">
      <c r="A31" s="104"/>
      <c r="B31" s="95" t="s">
        <v>1080</v>
      </c>
      <c r="C31" s="95" t="s">
        <v>1223</v>
      </c>
      <c r="D31" s="95" t="s">
        <v>623</v>
      </c>
      <c r="E31" s="48" t="s">
        <v>1862</v>
      </c>
      <c r="F31" s="105"/>
      <c r="G31" s="69" t="s">
        <v>224</v>
      </c>
      <c r="H31" s="106"/>
      <c r="I31" s="112">
        <v>621000</v>
      </c>
      <c r="J31" s="109"/>
      <c r="K31" s="110">
        <v>621000</v>
      </c>
      <c r="L31" s="107">
        <v>621000</v>
      </c>
      <c r="M31" s="108">
        <f t="shared" si="0"/>
        <v>0</v>
      </c>
    </row>
    <row r="32" spans="1:13" x14ac:dyDescent="0.25">
      <c r="A32" s="104"/>
      <c r="B32" s="95" t="s">
        <v>1085</v>
      </c>
      <c r="C32" s="95" t="s">
        <v>1566</v>
      </c>
      <c r="D32" s="95" t="s">
        <v>427</v>
      </c>
      <c r="E32" s="48" t="s">
        <v>1863</v>
      </c>
      <c r="F32" s="105"/>
      <c r="G32" s="69" t="s">
        <v>1828</v>
      </c>
      <c r="H32" s="106"/>
      <c r="I32" s="112">
        <v>5692500</v>
      </c>
      <c r="J32" s="109"/>
      <c r="K32" s="110">
        <v>5692500</v>
      </c>
      <c r="L32" s="107">
        <v>5692500</v>
      </c>
      <c r="M32" s="108">
        <f t="shared" si="0"/>
        <v>0</v>
      </c>
    </row>
    <row r="33" spans="1:13" x14ac:dyDescent="0.25">
      <c r="A33" s="104"/>
      <c r="B33" s="95" t="s">
        <v>249</v>
      </c>
      <c r="C33" s="95" t="s">
        <v>352</v>
      </c>
      <c r="D33" s="95" t="s">
        <v>494</v>
      </c>
      <c r="E33" s="48" t="s">
        <v>1889</v>
      </c>
      <c r="F33" s="105"/>
      <c r="G33" s="69" t="s">
        <v>1845</v>
      </c>
      <c r="H33" s="106"/>
      <c r="I33" s="112">
        <v>1625088</v>
      </c>
      <c r="J33" s="109"/>
      <c r="K33" s="110">
        <v>1625088</v>
      </c>
      <c r="L33" s="107">
        <v>0</v>
      </c>
      <c r="M33" s="108">
        <f t="shared" si="0"/>
        <v>1625088</v>
      </c>
    </row>
    <row r="34" spans="1:13" x14ac:dyDescent="0.25">
      <c r="A34" s="104"/>
      <c r="B34" s="95" t="s">
        <v>459</v>
      </c>
      <c r="C34" s="95" t="s">
        <v>319</v>
      </c>
      <c r="D34" s="95" t="s">
        <v>531</v>
      </c>
      <c r="E34" s="48" t="s">
        <v>1864</v>
      </c>
      <c r="F34" s="105"/>
      <c r="G34" s="69" t="s">
        <v>1829</v>
      </c>
      <c r="H34" s="106"/>
      <c r="I34" s="112">
        <v>4000000</v>
      </c>
      <c r="J34" s="109"/>
      <c r="K34" s="110">
        <v>4000000</v>
      </c>
      <c r="L34" s="107">
        <v>4000000</v>
      </c>
      <c r="M34" s="108">
        <f t="shared" si="0"/>
        <v>0</v>
      </c>
    </row>
    <row r="35" spans="1:13" x14ac:dyDescent="0.25">
      <c r="A35" s="104"/>
      <c r="B35" s="95" t="s">
        <v>1953</v>
      </c>
      <c r="C35" s="95" t="s">
        <v>446</v>
      </c>
      <c r="D35" s="95" t="s">
        <v>1909</v>
      </c>
      <c r="E35" s="48" t="s">
        <v>1865</v>
      </c>
      <c r="F35" s="105"/>
      <c r="G35" s="69" t="s">
        <v>1830</v>
      </c>
      <c r="H35" s="106"/>
      <c r="I35" s="112">
        <v>247296</v>
      </c>
      <c r="J35" s="109"/>
      <c r="K35" s="110">
        <v>247296</v>
      </c>
      <c r="L35" s="107">
        <v>247296</v>
      </c>
      <c r="M35" s="108">
        <f t="shared" si="0"/>
        <v>0</v>
      </c>
    </row>
    <row r="36" spans="1:13" x14ac:dyDescent="0.25">
      <c r="A36" s="104"/>
      <c r="B36" s="95" t="s">
        <v>1954</v>
      </c>
      <c r="C36" s="95" t="s">
        <v>265</v>
      </c>
      <c r="D36" s="95" t="s">
        <v>1910</v>
      </c>
      <c r="E36" s="48" t="s">
        <v>1866</v>
      </c>
      <c r="F36" s="105"/>
      <c r="G36" s="69" t="s">
        <v>804</v>
      </c>
      <c r="H36" s="106"/>
      <c r="I36" s="112">
        <v>3002880</v>
      </c>
      <c r="J36" s="109"/>
      <c r="K36" s="110">
        <v>3002880</v>
      </c>
      <c r="L36" s="107">
        <v>3002880</v>
      </c>
      <c r="M36" s="108">
        <f t="shared" si="0"/>
        <v>0</v>
      </c>
    </row>
    <row r="37" spans="1:13" x14ac:dyDescent="0.25">
      <c r="A37" s="104"/>
      <c r="B37" s="95" t="s">
        <v>757</v>
      </c>
      <c r="C37" s="95" t="s">
        <v>194</v>
      </c>
      <c r="D37" s="95" t="s">
        <v>1911</v>
      </c>
      <c r="E37" s="48" t="s">
        <v>1867</v>
      </c>
      <c r="F37" s="105"/>
      <c r="G37" s="69" t="s">
        <v>1831</v>
      </c>
      <c r="H37" s="106"/>
      <c r="I37" s="112">
        <v>451400</v>
      </c>
      <c r="J37" s="109"/>
      <c r="K37" s="110">
        <v>451400</v>
      </c>
      <c r="L37" s="107">
        <v>451400</v>
      </c>
      <c r="M37" s="108">
        <f t="shared" si="0"/>
        <v>0</v>
      </c>
    </row>
    <row r="38" spans="1:13" x14ac:dyDescent="0.25">
      <c r="A38" s="104"/>
      <c r="B38" s="95" t="s">
        <v>1955</v>
      </c>
      <c r="C38" s="95" t="s">
        <v>1912</v>
      </c>
      <c r="D38" s="95" t="s">
        <v>1913</v>
      </c>
      <c r="E38" s="48" t="s">
        <v>1868</v>
      </c>
      <c r="F38" s="105"/>
      <c r="G38" s="69" t="s">
        <v>229</v>
      </c>
      <c r="H38" s="106"/>
      <c r="I38" s="112">
        <v>1333333</v>
      </c>
      <c r="J38" s="109"/>
      <c r="K38" s="110">
        <v>1333333</v>
      </c>
      <c r="L38" s="107">
        <v>1333333</v>
      </c>
      <c r="M38" s="108">
        <f t="shared" si="0"/>
        <v>0</v>
      </c>
    </row>
    <row r="39" spans="1:13" x14ac:dyDescent="0.25">
      <c r="A39" s="104"/>
      <c r="B39" s="95" t="s">
        <v>396</v>
      </c>
      <c r="C39" s="95" t="s">
        <v>109</v>
      </c>
      <c r="D39" s="95" t="s">
        <v>1914</v>
      </c>
      <c r="E39" s="48" t="s">
        <v>1869</v>
      </c>
      <c r="F39" s="105"/>
      <c r="G39" s="69" t="s">
        <v>1832</v>
      </c>
      <c r="H39" s="106"/>
      <c r="I39" s="112">
        <v>2200000</v>
      </c>
      <c r="J39" s="109"/>
      <c r="K39" s="110">
        <v>2200000</v>
      </c>
      <c r="L39" s="107">
        <v>2200000</v>
      </c>
      <c r="M39" s="108">
        <f t="shared" si="0"/>
        <v>0</v>
      </c>
    </row>
    <row r="40" spans="1:13" x14ac:dyDescent="0.25">
      <c r="A40" s="104"/>
      <c r="B40" s="95" t="s">
        <v>909</v>
      </c>
      <c r="C40" s="95" t="s">
        <v>317</v>
      </c>
      <c r="D40" s="95" t="s">
        <v>842</v>
      </c>
      <c r="E40" s="48" t="s">
        <v>975</v>
      </c>
      <c r="F40" s="105"/>
      <c r="G40" s="69" t="s">
        <v>749</v>
      </c>
      <c r="H40" s="106"/>
      <c r="I40" s="112">
        <v>16361276</v>
      </c>
      <c r="J40" s="109"/>
      <c r="K40" s="110">
        <v>16361276</v>
      </c>
      <c r="L40" s="107">
        <v>1108199</v>
      </c>
      <c r="M40" s="108">
        <f t="shared" si="0"/>
        <v>15253077</v>
      </c>
    </row>
    <row r="41" spans="1:13" x14ac:dyDescent="0.25">
      <c r="A41" s="104"/>
      <c r="B41" s="95" t="s">
        <v>537</v>
      </c>
      <c r="C41" s="95" t="s">
        <v>1915</v>
      </c>
      <c r="D41" s="95" t="s">
        <v>1916</v>
      </c>
      <c r="E41" s="48" t="s">
        <v>1870</v>
      </c>
      <c r="F41" s="105"/>
      <c r="G41" s="69" t="s">
        <v>1833</v>
      </c>
      <c r="H41" s="106"/>
      <c r="I41" s="112">
        <v>150467</v>
      </c>
      <c r="J41" s="109"/>
      <c r="K41" s="110">
        <v>150467</v>
      </c>
      <c r="L41" s="107">
        <v>150467</v>
      </c>
      <c r="M41" s="108">
        <f t="shared" si="0"/>
        <v>0</v>
      </c>
    </row>
    <row r="42" spans="1:13" x14ac:dyDescent="0.25">
      <c r="A42" s="104"/>
      <c r="B42" s="95" t="s">
        <v>788</v>
      </c>
      <c r="C42" s="95" t="s">
        <v>664</v>
      </c>
      <c r="D42" s="95" t="s">
        <v>1917</v>
      </c>
      <c r="E42" s="48" t="s">
        <v>1871</v>
      </c>
      <c r="F42" s="105"/>
      <c r="G42" s="69" t="s">
        <v>1834</v>
      </c>
      <c r="H42" s="106"/>
      <c r="I42" s="112">
        <v>5002500</v>
      </c>
      <c r="J42" s="109"/>
      <c r="K42" s="110">
        <v>5002500</v>
      </c>
      <c r="L42" s="107">
        <v>0</v>
      </c>
      <c r="M42" s="108">
        <f t="shared" si="0"/>
        <v>5002500</v>
      </c>
    </row>
    <row r="43" spans="1:13" x14ac:dyDescent="0.25">
      <c r="A43" s="104"/>
      <c r="B43" s="95" t="s">
        <v>1956</v>
      </c>
      <c r="C43" s="95" t="s">
        <v>451</v>
      </c>
      <c r="D43" s="95" t="s">
        <v>1918</v>
      </c>
      <c r="E43" s="48" t="s">
        <v>1872</v>
      </c>
      <c r="F43" s="105"/>
      <c r="G43" s="69" t="s">
        <v>1835</v>
      </c>
      <c r="H43" s="106"/>
      <c r="I43" s="112">
        <v>13866666</v>
      </c>
      <c r="J43" s="109"/>
      <c r="K43" s="110">
        <v>13866666</v>
      </c>
      <c r="L43" s="107">
        <v>8000000</v>
      </c>
      <c r="M43" s="108">
        <f t="shared" si="0"/>
        <v>5866666</v>
      </c>
    </row>
    <row r="44" spans="1:13" x14ac:dyDescent="0.25">
      <c r="A44" s="104"/>
      <c r="B44" s="95" t="s">
        <v>444</v>
      </c>
      <c r="C44" s="95" t="s">
        <v>205</v>
      </c>
      <c r="D44" s="95" t="s">
        <v>1919</v>
      </c>
      <c r="E44" s="48" t="s">
        <v>1873</v>
      </c>
      <c r="F44" s="105"/>
      <c r="G44" s="69" t="s">
        <v>1836</v>
      </c>
      <c r="H44" s="106"/>
      <c r="I44" s="112">
        <v>1943040</v>
      </c>
      <c r="J44" s="109"/>
      <c r="K44" s="110">
        <v>1943040</v>
      </c>
      <c r="L44" s="107">
        <v>0</v>
      </c>
      <c r="M44" s="108">
        <f t="shared" si="0"/>
        <v>1943040</v>
      </c>
    </row>
    <row r="45" spans="1:13" x14ac:dyDescent="0.25">
      <c r="A45" s="104"/>
      <c r="B45" s="95" t="s">
        <v>247</v>
      </c>
      <c r="C45" s="95" t="s">
        <v>110</v>
      </c>
      <c r="D45" s="95" t="s">
        <v>1920</v>
      </c>
      <c r="E45" s="48" t="s">
        <v>1874</v>
      </c>
      <c r="F45" s="105"/>
      <c r="G45" s="69" t="s">
        <v>805</v>
      </c>
      <c r="H45" s="106"/>
      <c r="I45" s="112">
        <v>3413333</v>
      </c>
      <c r="J45" s="109"/>
      <c r="K45" s="110">
        <v>3413333</v>
      </c>
      <c r="L45" s="107">
        <v>3413333</v>
      </c>
      <c r="M45" s="108">
        <f t="shared" si="0"/>
        <v>0</v>
      </c>
    </row>
    <row r="46" spans="1:13" x14ac:dyDescent="0.25">
      <c r="A46" s="104"/>
      <c r="B46" s="95" t="s">
        <v>543</v>
      </c>
      <c r="C46" s="95" t="s">
        <v>399</v>
      </c>
      <c r="D46" s="95" t="s">
        <v>1921</v>
      </c>
      <c r="E46" s="48" t="s">
        <v>1875</v>
      </c>
      <c r="F46" s="105"/>
      <c r="G46" s="69" t="s">
        <v>1837</v>
      </c>
      <c r="H46" s="106"/>
      <c r="I46" s="112">
        <v>166262</v>
      </c>
      <c r="J46" s="109"/>
      <c r="K46" s="110">
        <v>166262</v>
      </c>
      <c r="L46" s="107">
        <v>0</v>
      </c>
      <c r="M46" s="108">
        <f t="shared" si="0"/>
        <v>166262</v>
      </c>
    </row>
    <row r="47" spans="1:13" x14ac:dyDescent="0.25">
      <c r="A47" s="104"/>
      <c r="B47" s="95" t="s">
        <v>532</v>
      </c>
      <c r="C47" s="95" t="s">
        <v>140</v>
      </c>
      <c r="D47" s="95" t="s">
        <v>1922</v>
      </c>
      <c r="E47" s="48" t="s">
        <v>1876</v>
      </c>
      <c r="F47" s="105"/>
      <c r="G47" s="69" t="s">
        <v>1838</v>
      </c>
      <c r="H47" s="106"/>
      <c r="I47" s="112">
        <v>172100</v>
      </c>
      <c r="J47" s="109"/>
      <c r="K47" s="110">
        <v>172100</v>
      </c>
      <c r="L47" s="107">
        <v>0</v>
      </c>
      <c r="M47" s="108">
        <f t="shared" si="0"/>
        <v>172100</v>
      </c>
    </row>
    <row r="48" spans="1:13" x14ac:dyDescent="0.25">
      <c r="A48" s="104"/>
      <c r="B48" s="95" t="s">
        <v>1962</v>
      </c>
      <c r="C48" s="95" t="s">
        <v>141</v>
      </c>
      <c r="D48" s="95" t="s">
        <v>1937</v>
      </c>
      <c r="E48" s="48" t="s">
        <v>1890</v>
      </c>
      <c r="F48" s="105"/>
      <c r="G48" s="69" t="s">
        <v>1846</v>
      </c>
      <c r="H48" s="106"/>
      <c r="I48" s="112">
        <v>233333</v>
      </c>
      <c r="J48" s="109"/>
      <c r="K48" s="110">
        <v>233333</v>
      </c>
      <c r="L48" s="107">
        <v>233333</v>
      </c>
      <c r="M48" s="108">
        <f t="shared" si="0"/>
        <v>0</v>
      </c>
    </row>
    <row r="49" spans="1:13" x14ac:dyDescent="0.25">
      <c r="A49" s="104"/>
      <c r="B49" s="95" t="s">
        <v>678</v>
      </c>
      <c r="C49" s="95" t="s">
        <v>1938</v>
      </c>
      <c r="D49" s="95" t="s">
        <v>1939</v>
      </c>
      <c r="E49" s="48" t="s">
        <v>1891</v>
      </c>
      <c r="F49" s="105"/>
      <c r="G49" s="69" t="s">
        <v>734</v>
      </c>
      <c r="H49" s="106"/>
      <c r="I49" s="112">
        <v>1500000</v>
      </c>
      <c r="J49" s="109"/>
      <c r="K49" s="110">
        <v>1500000</v>
      </c>
      <c r="L49" s="107">
        <v>1500000</v>
      </c>
      <c r="M49" s="108">
        <f t="shared" si="0"/>
        <v>0</v>
      </c>
    </row>
    <row r="50" spans="1:13" x14ac:dyDescent="0.25">
      <c r="A50" s="104"/>
      <c r="B50" s="95" t="s">
        <v>1957</v>
      </c>
      <c r="C50" s="95" t="s">
        <v>638</v>
      </c>
      <c r="D50" s="95" t="s">
        <v>1923</v>
      </c>
      <c r="E50" s="48" t="s">
        <v>1877</v>
      </c>
      <c r="F50" s="105"/>
      <c r="G50" s="69" t="s">
        <v>240</v>
      </c>
      <c r="H50" s="106"/>
      <c r="I50" s="112">
        <v>137601</v>
      </c>
      <c r="J50" s="109"/>
      <c r="K50" s="110">
        <v>137601</v>
      </c>
      <c r="L50" s="107">
        <v>0</v>
      </c>
      <c r="M50" s="108">
        <f t="shared" si="0"/>
        <v>137601</v>
      </c>
    </row>
    <row r="51" spans="1:13" x14ac:dyDescent="0.25">
      <c r="A51" s="104"/>
      <c r="B51" s="95" t="s">
        <v>1963</v>
      </c>
      <c r="C51" s="95" t="s">
        <v>1940</v>
      </c>
      <c r="D51" s="95" t="s">
        <v>1941</v>
      </c>
      <c r="E51" s="48" t="s">
        <v>1892</v>
      </c>
      <c r="F51" s="105"/>
      <c r="G51" s="69" t="s">
        <v>568</v>
      </c>
      <c r="H51" s="106"/>
      <c r="I51" s="112">
        <v>904397</v>
      </c>
      <c r="J51" s="109"/>
      <c r="K51" s="110">
        <v>904397</v>
      </c>
      <c r="L51" s="107">
        <v>904397</v>
      </c>
      <c r="M51" s="108">
        <f t="shared" si="0"/>
        <v>0</v>
      </c>
    </row>
    <row r="52" spans="1:13" x14ac:dyDescent="0.25">
      <c r="A52" s="104"/>
      <c r="B52" s="95" t="s">
        <v>752</v>
      </c>
      <c r="C52" s="95" t="s">
        <v>209</v>
      </c>
      <c r="D52" s="95" t="s">
        <v>1942</v>
      </c>
      <c r="E52" s="48" t="s">
        <v>1893</v>
      </c>
      <c r="F52" s="105"/>
      <c r="G52" s="69" t="s">
        <v>1847</v>
      </c>
      <c r="H52" s="106"/>
      <c r="I52" s="112">
        <v>578834</v>
      </c>
      <c r="J52" s="109"/>
      <c r="K52" s="110">
        <v>578834</v>
      </c>
      <c r="L52" s="107">
        <v>450500</v>
      </c>
      <c r="M52" s="108">
        <f t="shared" si="0"/>
        <v>128334</v>
      </c>
    </row>
    <row r="53" spans="1:13" x14ac:dyDescent="0.25">
      <c r="A53" s="104"/>
      <c r="B53" s="95" t="s">
        <v>1958</v>
      </c>
      <c r="C53" s="95" t="s">
        <v>1924</v>
      </c>
      <c r="D53" s="95" t="s">
        <v>1925</v>
      </c>
      <c r="E53" s="48" t="s">
        <v>1878</v>
      </c>
      <c r="F53" s="105"/>
      <c r="G53" s="69" t="s">
        <v>1256</v>
      </c>
      <c r="H53" s="106"/>
      <c r="I53" s="112">
        <v>165600</v>
      </c>
      <c r="J53" s="109"/>
      <c r="K53" s="110">
        <v>165600</v>
      </c>
      <c r="L53" s="119">
        <v>0</v>
      </c>
      <c r="M53" s="108">
        <f t="shared" si="0"/>
        <v>165600</v>
      </c>
    </row>
    <row r="54" spans="1:13" x14ac:dyDescent="0.25">
      <c r="A54" s="104"/>
      <c r="B54" s="95" t="s">
        <v>1959</v>
      </c>
      <c r="C54" s="95" t="s">
        <v>146</v>
      </c>
      <c r="D54" s="95" t="s">
        <v>1926</v>
      </c>
      <c r="E54" s="48" t="s">
        <v>1879</v>
      </c>
      <c r="F54" s="105"/>
      <c r="G54" s="69" t="s">
        <v>1257</v>
      </c>
      <c r="H54" s="106"/>
      <c r="I54" s="112">
        <v>374464</v>
      </c>
      <c r="J54" s="109"/>
      <c r="K54" s="110">
        <v>374464</v>
      </c>
      <c r="L54" s="119">
        <v>0</v>
      </c>
      <c r="M54" s="108">
        <f t="shared" si="0"/>
        <v>374464</v>
      </c>
    </row>
    <row r="55" spans="1:13" x14ac:dyDescent="0.25">
      <c r="A55" s="104"/>
      <c r="B55" s="95" t="s">
        <v>678</v>
      </c>
      <c r="C55" s="95" t="s">
        <v>1943</v>
      </c>
      <c r="D55" s="95" t="s">
        <v>1944</v>
      </c>
      <c r="E55" s="48" t="s">
        <v>1894</v>
      </c>
      <c r="F55" s="105"/>
      <c r="G55" s="69" t="s">
        <v>734</v>
      </c>
      <c r="H55" s="106"/>
      <c r="I55" s="112">
        <v>3000000</v>
      </c>
      <c r="J55" s="109"/>
      <c r="K55" s="110">
        <v>3000000</v>
      </c>
      <c r="L55" s="119">
        <v>3000000</v>
      </c>
      <c r="M55" s="108">
        <f t="shared" si="0"/>
        <v>0</v>
      </c>
    </row>
    <row r="56" spans="1:13" x14ac:dyDescent="0.25">
      <c r="A56" s="104"/>
      <c r="B56" s="95" t="s">
        <v>347</v>
      </c>
      <c r="C56" s="95" t="s">
        <v>773</v>
      </c>
      <c r="D56" s="95" t="s">
        <v>1927</v>
      </c>
      <c r="E56" s="48" t="s">
        <v>1880</v>
      </c>
      <c r="F56" s="105"/>
      <c r="G56" s="69" t="s">
        <v>1839</v>
      </c>
      <c r="H56" s="106"/>
      <c r="I56" s="112">
        <v>1889761</v>
      </c>
      <c r="J56" s="109"/>
      <c r="K56" s="110">
        <v>1889761</v>
      </c>
      <c r="L56" s="107">
        <v>1889761</v>
      </c>
      <c r="M56" s="108">
        <f t="shared" si="0"/>
        <v>0</v>
      </c>
    </row>
    <row r="57" spans="1:13" x14ac:dyDescent="0.25">
      <c r="A57" s="104"/>
      <c r="B57" s="95" t="s">
        <v>247</v>
      </c>
      <c r="C57" s="95" t="s">
        <v>1928</v>
      </c>
      <c r="D57" s="95" t="s">
        <v>1929</v>
      </c>
      <c r="E57" s="48" t="s">
        <v>1881</v>
      </c>
      <c r="F57" s="105"/>
      <c r="G57" s="69" t="s">
        <v>805</v>
      </c>
      <c r="H57" s="106"/>
      <c r="I57" s="112">
        <v>1194667</v>
      </c>
      <c r="J57" s="109"/>
      <c r="K57" s="110">
        <v>1194667</v>
      </c>
      <c r="L57" s="107">
        <v>1194667</v>
      </c>
      <c r="M57" s="108">
        <f t="shared" si="0"/>
        <v>0</v>
      </c>
    </row>
    <row r="58" spans="1:13" x14ac:dyDescent="0.25">
      <c r="A58" s="6"/>
      <c r="B58" s="7"/>
      <c r="C58" s="7"/>
      <c r="D58" s="7"/>
      <c r="E58" s="7"/>
      <c r="F58" s="7"/>
      <c r="G58" s="170" t="s">
        <v>13</v>
      </c>
      <c r="H58" s="171"/>
      <c r="I58" s="113">
        <f>SUM(I7:I57)</f>
        <v>144608701</v>
      </c>
      <c r="J58" s="15">
        <f>SUM(J7:J57)</f>
        <v>545238</v>
      </c>
      <c r="K58" s="15">
        <f>SUM(K7:K57)</f>
        <v>144063463</v>
      </c>
      <c r="L58" s="15">
        <f>SUM(L7:L57)</f>
        <v>109819184</v>
      </c>
      <c r="M58" s="15">
        <f>SUM(M7:M57)</f>
        <v>34244279</v>
      </c>
    </row>
    <row r="59" spans="1:13" ht="12.75" customHeight="1" x14ac:dyDescent="0.25">
      <c r="A59" s="6"/>
      <c r="B59" s="7"/>
      <c r="C59" s="7"/>
      <c r="D59" s="7"/>
      <c r="E59" s="7"/>
      <c r="F59" s="11"/>
      <c r="G59" s="7"/>
      <c r="H59" s="7"/>
      <c r="I59" s="11"/>
      <c r="J59" s="11"/>
      <c r="K59" s="11"/>
      <c r="L59" s="11"/>
      <c r="M59" s="12"/>
    </row>
    <row r="61" spans="1:13" x14ac:dyDescent="0.25">
      <c r="B61" s="44"/>
    </row>
    <row r="62" spans="1:13" x14ac:dyDescent="0.25">
      <c r="B62" s="44"/>
      <c r="I62" s="44"/>
      <c r="J62" s="44"/>
      <c r="K62" s="44"/>
    </row>
    <row r="63" spans="1:13" x14ac:dyDescent="0.25">
      <c r="B63" s="44"/>
    </row>
  </sheetData>
  <mergeCells count="8">
    <mergeCell ref="L5:L6"/>
    <mergeCell ref="E6:F6"/>
    <mergeCell ref="G6:H6"/>
    <mergeCell ref="A3:L3"/>
    <mergeCell ref="G58:H58"/>
    <mergeCell ref="A5:A6"/>
    <mergeCell ref="E5:H5"/>
    <mergeCell ref="I5:I6"/>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M50"/>
  <sheetViews>
    <sheetView topLeftCell="C1" workbookViewId="0">
      <selection activeCell="M4" sqref="M4"/>
    </sheetView>
  </sheetViews>
  <sheetFormatPr baseColWidth="10" defaultRowHeight="15" x14ac:dyDescent="0.25"/>
  <cols>
    <col min="1" max="1" width="14.140625" style="3" customWidth="1"/>
    <col min="2" max="2" width="12.42578125" style="3" customWidth="1"/>
    <col min="3" max="4" width="12.85546875" style="3" customWidth="1"/>
    <col min="5" max="5" width="15.7109375" style="3" customWidth="1"/>
    <col min="6" max="6" width="14.7109375" style="3" customWidth="1"/>
    <col min="7" max="13" width="15.7109375" style="3" customWidth="1"/>
    <col min="14" max="16384" width="11.42578125" style="3"/>
  </cols>
  <sheetData>
    <row r="1" spans="1:13" ht="12.75" customHeight="1" x14ac:dyDescent="0.25">
      <c r="A1" s="1" t="s">
        <v>24</v>
      </c>
      <c r="B1" s="1"/>
      <c r="C1" s="1"/>
      <c r="D1" s="1"/>
      <c r="E1" s="2"/>
      <c r="F1" s="1"/>
      <c r="G1" s="2"/>
      <c r="H1" s="2"/>
      <c r="I1" s="2"/>
      <c r="J1" s="2"/>
      <c r="K1" s="2"/>
      <c r="L1" s="2"/>
      <c r="M1" s="2"/>
    </row>
    <row r="2" spans="1:13" ht="12.75" customHeight="1" x14ac:dyDescent="0.25">
      <c r="A2" s="2"/>
      <c r="B2" s="2"/>
      <c r="C2" s="2"/>
      <c r="D2" s="2"/>
      <c r="E2" s="2"/>
      <c r="F2" s="2"/>
      <c r="G2" s="2"/>
      <c r="H2" s="2"/>
      <c r="I2" s="2"/>
      <c r="J2" s="2"/>
      <c r="K2" s="2"/>
      <c r="L2" s="2"/>
      <c r="M2" s="45"/>
    </row>
    <row r="3" spans="1:13" ht="15" customHeight="1" x14ac:dyDescent="0.25">
      <c r="A3" s="169" t="s">
        <v>155</v>
      </c>
      <c r="B3" s="169"/>
      <c r="C3" s="169"/>
      <c r="D3" s="169"/>
      <c r="E3" s="169"/>
      <c r="F3" s="169"/>
      <c r="G3" s="169"/>
      <c r="H3" s="169"/>
      <c r="I3" s="169"/>
      <c r="J3" s="169"/>
      <c r="K3" s="169"/>
      <c r="L3" s="169"/>
      <c r="M3" s="103" t="s">
        <v>2055</v>
      </c>
    </row>
    <row r="4" spans="1:13" ht="12.75" customHeight="1" x14ac:dyDescent="0.25">
      <c r="A4" s="4"/>
      <c r="B4" s="4"/>
      <c r="C4" s="4"/>
      <c r="D4" s="4"/>
      <c r="E4" s="4"/>
      <c r="F4" s="4"/>
      <c r="G4" s="4"/>
      <c r="H4" s="4"/>
      <c r="I4" s="4"/>
      <c r="J4" s="4"/>
      <c r="K4" s="4"/>
      <c r="L4" s="4"/>
      <c r="M4" s="5"/>
    </row>
    <row r="5" spans="1:13" x14ac:dyDescent="0.25">
      <c r="A5" s="6"/>
      <c r="B5" s="7"/>
      <c r="C5" s="7"/>
      <c r="D5" s="7"/>
      <c r="E5" s="7"/>
      <c r="F5" s="7"/>
      <c r="G5" s="170" t="s">
        <v>13</v>
      </c>
      <c r="H5" s="171"/>
      <c r="I5" s="8"/>
      <c r="J5" s="49"/>
      <c r="K5" s="49"/>
      <c r="L5" s="9"/>
      <c r="M5" s="10"/>
    </row>
    <row r="6" spans="1:13" ht="24" x14ac:dyDescent="0.25">
      <c r="A6" s="172" t="s">
        <v>4</v>
      </c>
      <c r="B6" s="88" t="s">
        <v>10</v>
      </c>
      <c r="C6" s="84" t="s">
        <v>14</v>
      </c>
      <c r="D6" s="88" t="s">
        <v>14</v>
      </c>
      <c r="E6" s="174" t="s">
        <v>12</v>
      </c>
      <c r="F6" s="175"/>
      <c r="G6" s="175"/>
      <c r="H6" s="176"/>
      <c r="I6" s="172" t="s">
        <v>6</v>
      </c>
      <c r="J6" s="84"/>
      <c r="K6" s="84"/>
      <c r="L6" s="172" t="s">
        <v>5</v>
      </c>
      <c r="M6" s="84" t="s">
        <v>0</v>
      </c>
    </row>
    <row r="7" spans="1:13" ht="24" x14ac:dyDescent="0.25">
      <c r="A7" s="173"/>
      <c r="B7" s="86" t="s">
        <v>11</v>
      </c>
      <c r="C7" s="86" t="s">
        <v>9</v>
      </c>
      <c r="D7" s="86" t="s">
        <v>8</v>
      </c>
      <c r="E7" s="174" t="s">
        <v>2</v>
      </c>
      <c r="F7" s="176"/>
      <c r="G7" s="174" t="s">
        <v>7</v>
      </c>
      <c r="H7" s="176"/>
      <c r="I7" s="173"/>
      <c r="J7" s="86" t="s">
        <v>157</v>
      </c>
      <c r="K7" s="87" t="s">
        <v>158</v>
      </c>
      <c r="L7" s="173"/>
      <c r="M7" s="86" t="s">
        <v>1</v>
      </c>
    </row>
    <row r="8" spans="1:13" ht="12.75" customHeight="1" x14ac:dyDescent="0.25">
      <c r="A8" s="13"/>
      <c r="B8" s="101" t="s">
        <v>581</v>
      </c>
      <c r="C8" s="95" t="s">
        <v>2015</v>
      </c>
      <c r="D8" s="95" t="s">
        <v>2016</v>
      </c>
      <c r="E8" s="56" t="s">
        <v>1983</v>
      </c>
      <c r="F8" s="58"/>
      <c r="G8" s="55" t="s">
        <v>808</v>
      </c>
      <c r="H8" s="58"/>
      <c r="I8" s="91">
        <v>5953333</v>
      </c>
      <c r="J8" s="91"/>
      <c r="K8" s="91">
        <v>5953333</v>
      </c>
      <c r="L8" s="91">
        <v>5953333</v>
      </c>
      <c r="M8" s="91">
        <f>+K8-L8</f>
        <v>0</v>
      </c>
    </row>
    <row r="9" spans="1:13" x14ac:dyDescent="0.25">
      <c r="A9" s="13"/>
      <c r="B9" s="90" t="s">
        <v>2043</v>
      </c>
      <c r="C9" s="97" t="s">
        <v>540</v>
      </c>
      <c r="D9" s="97" t="s">
        <v>584</v>
      </c>
      <c r="E9" s="56" t="s">
        <v>1984</v>
      </c>
      <c r="F9" s="59"/>
      <c r="G9" s="47" t="s">
        <v>810</v>
      </c>
      <c r="H9" s="60"/>
      <c r="I9" s="91">
        <v>752333</v>
      </c>
      <c r="J9" s="91"/>
      <c r="K9" s="91">
        <v>752333</v>
      </c>
      <c r="L9" s="91">
        <v>0</v>
      </c>
      <c r="M9" s="91">
        <f t="shared" ref="M9:M44" si="0">+K9-L9</f>
        <v>752333</v>
      </c>
    </row>
    <row r="10" spans="1:13" x14ac:dyDescent="0.25">
      <c r="A10" s="13"/>
      <c r="B10" s="90" t="s">
        <v>2044</v>
      </c>
      <c r="C10" s="97" t="s">
        <v>1561</v>
      </c>
      <c r="D10" s="97" t="s">
        <v>2017</v>
      </c>
      <c r="E10" s="56" t="s">
        <v>1985</v>
      </c>
      <c r="F10" s="59"/>
      <c r="G10" s="47" t="s">
        <v>368</v>
      </c>
      <c r="H10" s="60"/>
      <c r="I10" s="91">
        <v>4712755</v>
      </c>
      <c r="J10" s="91"/>
      <c r="K10" s="91">
        <v>4712755</v>
      </c>
      <c r="L10" s="91">
        <v>4712755</v>
      </c>
      <c r="M10" s="91">
        <f t="shared" si="0"/>
        <v>0</v>
      </c>
    </row>
    <row r="11" spans="1:13" x14ac:dyDescent="0.25">
      <c r="A11" s="13"/>
      <c r="B11" s="90" t="s">
        <v>2045</v>
      </c>
      <c r="C11" s="97" t="s">
        <v>478</v>
      </c>
      <c r="D11" s="97" t="s">
        <v>457</v>
      </c>
      <c r="E11" s="56" t="s">
        <v>1986</v>
      </c>
      <c r="F11" s="59"/>
      <c r="G11" s="47" t="s">
        <v>1964</v>
      </c>
      <c r="H11" s="60"/>
      <c r="I11" s="91">
        <v>1053267</v>
      </c>
      <c r="J11" s="91"/>
      <c r="K11" s="91">
        <v>1053267</v>
      </c>
      <c r="L11" s="91">
        <v>1053267</v>
      </c>
      <c r="M11" s="91">
        <f t="shared" si="0"/>
        <v>0</v>
      </c>
    </row>
    <row r="12" spans="1:13" x14ac:dyDescent="0.25">
      <c r="A12" s="13"/>
      <c r="B12" s="90" t="s">
        <v>2046</v>
      </c>
      <c r="C12" s="97" t="s">
        <v>590</v>
      </c>
      <c r="D12" s="97" t="s">
        <v>670</v>
      </c>
      <c r="E12" s="56" t="s">
        <v>1987</v>
      </c>
      <c r="F12" s="59"/>
      <c r="G12" s="47" t="s">
        <v>1965</v>
      </c>
      <c r="H12" s="60"/>
      <c r="I12" s="91">
        <v>1203733</v>
      </c>
      <c r="J12" s="91"/>
      <c r="K12" s="91">
        <v>1203733</v>
      </c>
      <c r="L12" s="91">
        <v>1203733</v>
      </c>
      <c r="M12" s="91">
        <f t="shared" si="0"/>
        <v>0</v>
      </c>
    </row>
    <row r="13" spans="1:13" x14ac:dyDescent="0.25">
      <c r="A13" s="13"/>
      <c r="B13" s="90" t="s">
        <v>278</v>
      </c>
      <c r="C13" s="97" t="s">
        <v>485</v>
      </c>
      <c r="D13" s="97" t="s">
        <v>918</v>
      </c>
      <c r="E13" s="56" t="s">
        <v>1988</v>
      </c>
      <c r="F13" s="59"/>
      <c r="G13" s="47" t="s">
        <v>1966</v>
      </c>
      <c r="H13" s="60"/>
      <c r="I13" s="91">
        <v>1956067</v>
      </c>
      <c r="J13" s="91"/>
      <c r="K13" s="91">
        <v>1956067</v>
      </c>
      <c r="L13" s="91">
        <v>1956067</v>
      </c>
      <c r="M13" s="91">
        <f t="shared" si="0"/>
        <v>0</v>
      </c>
    </row>
    <row r="14" spans="1:13" x14ac:dyDescent="0.25">
      <c r="A14" s="13"/>
      <c r="B14" s="90" t="s">
        <v>184</v>
      </c>
      <c r="C14" s="97" t="s">
        <v>1575</v>
      </c>
      <c r="D14" s="97" t="s">
        <v>671</v>
      </c>
      <c r="E14" s="56" t="s">
        <v>1989</v>
      </c>
      <c r="F14" s="59"/>
      <c r="G14" s="47" t="s">
        <v>1967</v>
      </c>
      <c r="H14" s="60"/>
      <c r="I14" s="91">
        <v>14666667</v>
      </c>
      <c r="J14" s="91"/>
      <c r="K14" s="91">
        <v>14666667</v>
      </c>
      <c r="L14" s="91">
        <v>14666667</v>
      </c>
      <c r="M14" s="91">
        <f t="shared" si="0"/>
        <v>0</v>
      </c>
    </row>
    <row r="15" spans="1:13" x14ac:dyDescent="0.25">
      <c r="A15" s="13"/>
      <c r="B15" s="90" t="s">
        <v>2047</v>
      </c>
      <c r="C15" s="97" t="s">
        <v>663</v>
      </c>
      <c r="D15" s="97" t="s">
        <v>1056</v>
      </c>
      <c r="E15" s="56" t="s">
        <v>1990</v>
      </c>
      <c r="F15" s="59"/>
      <c r="G15" s="47" t="s">
        <v>1968</v>
      </c>
      <c r="H15" s="60"/>
      <c r="I15" s="91">
        <v>3666667</v>
      </c>
      <c r="J15" s="91"/>
      <c r="K15" s="91">
        <v>3666667</v>
      </c>
      <c r="L15" s="91">
        <v>3666667</v>
      </c>
      <c r="M15" s="91">
        <f t="shared" si="0"/>
        <v>0</v>
      </c>
    </row>
    <row r="16" spans="1:13" x14ac:dyDescent="0.25">
      <c r="A16" s="13"/>
      <c r="B16" s="90" t="s">
        <v>446</v>
      </c>
      <c r="C16" s="97" t="s">
        <v>112</v>
      </c>
      <c r="D16" s="97" t="s">
        <v>1071</v>
      </c>
      <c r="E16" s="56" t="s">
        <v>1982</v>
      </c>
      <c r="F16" s="59"/>
      <c r="G16" s="47" t="s">
        <v>464</v>
      </c>
      <c r="H16" s="60"/>
      <c r="I16" s="91">
        <v>1</v>
      </c>
      <c r="J16" s="91"/>
      <c r="K16" s="91">
        <v>1</v>
      </c>
      <c r="L16" s="91">
        <v>0</v>
      </c>
      <c r="M16" s="91">
        <f t="shared" si="0"/>
        <v>1</v>
      </c>
    </row>
    <row r="17" spans="1:13" x14ac:dyDescent="0.25">
      <c r="A17" s="13"/>
      <c r="B17" s="90" t="s">
        <v>1171</v>
      </c>
      <c r="C17" s="97" t="s">
        <v>119</v>
      </c>
      <c r="D17" s="97" t="s">
        <v>1031</v>
      </c>
      <c r="E17" s="56" t="s">
        <v>1281</v>
      </c>
      <c r="F17" s="59"/>
      <c r="G17" s="47" t="s">
        <v>1225</v>
      </c>
      <c r="H17" s="60"/>
      <c r="I17" s="91">
        <v>244</v>
      </c>
      <c r="J17" s="91"/>
      <c r="K17" s="91">
        <v>244</v>
      </c>
      <c r="L17" s="91">
        <v>244</v>
      </c>
      <c r="M17" s="91">
        <f t="shared" si="0"/>
        <v>0</v>
      </c>
    </row>
    <row r="18" spans="1:13" x14ac:dyDescent="0.25">
      <c r="A18" s="13"/>
      <c r="B18" s="90" t="s">
        <v>1453</v>
      </c>
      <c r="C18" s="97" t="s">
        <v>125</v>
      </c>
      <c r="D18" s="97" t="s">
        <v>2018</v>
      </c>
      <c r="E18" s="56" t="s">
        <v>1991</v>
      </c>
      <c r="F18" s="59"/>
      <c r="G18" s="47" t="s">
        <v>814</v>
      </c>
      <c r="H18" s="60"/>
      <c r="I18" s="91">
        <v>680000</v>
      </c>
      <c r="J18" s="91"/>
      <c r="K18" s="91">
        <v>680000</v>
      </c>
      <c r="L18" s="91">
        <v>680000</v>
      </c>
      <c r="M18" s="91">
        <f t="shared" si="0"/>
        <v>0</v>
      </c>
    </row>
    <row r="19" spans="1:13" x14ac:dyDescent="0.25">
      <c r="A19" s="13"/>
      <c r="B19" s="90" t="s">
        <v>123</v>
      </c>
      <c r="C19" s="97" t="s">
        <v>1952</v>
      </c>
      <c r="D19" s="97" t="s">
        <v>634</v>
      </c>
      <c r="E19" s="56" t="s">
        <v>1992</v>
      </c>
      <c r="F19" s="59"/>
      <c r="G19" s="47" t="s">
        <v>1969</v>
      </c>
      <c r="H19" s="60"/>
      <c r="I19" s="91">
        <v>150467</v>
      </c>
      <c r="J19" s="91"/>
      <c r="K19" s="91">
        <v>150467</v>
      </c>
      <c r="L19" s="91">
        <v>0</v>
      </c>
      <c r="M19" s="91">
        <f t="shared" si="0"/>
        <v>150467</v>
      </c>
    </row>
    <row r="20" spans="1:13" x14ac:dyDescent="0.25">
      <c r="A20" s="13"/>
      <c r="B20" s="90" t="s">
        <v>907</v>
      </c>
      <c r="C20" s="97" t="s">
        <v>840</v>
      </c>
      <c r="D20" s="97" t="s">
        <v>841</v>
      </c>
      <c r="E20" s="56" t="s">
        <v>973</v>
      </c>
      <c r="F20" s="59"/>
      <c r="G20" s="47" t="s">
        <v>946</v>
      </c>
      <c r="H20" s="60"/>
      <c r="I20" s="91">
        <v>77201215</v>
      </c>
      <c r="J20" s="91"/>
      <c r="K20" s="91">
        <v>77201215</v>
      </c>
      <c r="L20" s="91">
        <v>69700650</v>
      </c>
      <c r="M20" s="91">
        <f t="shared" si="0"/>
        <v>7500565</v>
      </c>
    </row>
    <row r="21" spans="1:13" x14ac:dyDescent="0.25">
      <c r="A21" s="13"/>
      <c r="B21" s="90" t="s">
        <v>908</v>
      </c>
      <c r="C21" s="97" t="s">
        <v>260</v>
      </c>
      <c r="D21" s="97" t="s">
        <v>625</v>
      </c>
      <c r="E21" s="56" t="s">
        <v>974</v>
      </c>
      <c r="F21" s="59"/>
      <c r="G21" s="47" t="s">
        <v>947</v>
      </c>
      <c r="H21" s="60"/>
      <c r="I21" s="91">
        <v>19453731</v>
      </c>
      <c r="J21" s="91"/>
      <c r="K21" s="91">
        <v>19453731</v>
      </c>
      <c r="L21" s="91">
        <v>19453731</v>
      </c>
      <c r="M21" s="91">
        <f t="shared" si="0"/>
        <v>0</v>
      </c>
    </row>
    <row r="22" spans="1:13" x14ac:dyDescent="0.25">
      <c r="A22" s="13"/>
      <c r="B22" s="90" t="s">
        <v>2044</v>
      </c>
      <c r="C22" s="97" t="s">
        <v>321</v>
      </c>
      <c r="D22" s="97" t="s">
        <v>2019</v>
      </c>
      <c r="E22" s="56" t="s">
        <v>1993</v>
      </c>
      <c r="F22" s="59"/>
      <c r="G22" s="47" t="s">
        <v>368</v>
      </c>
      <c r="H22" s="60"/>
      <c r="I22" s="91">
        <v>21514752</v>
      </c>
      <c r="J22" s="91"/>
      <c r="K22" s="91">
        <v>21514752</v>
      </c>
      <c r="L22" s="91">
        <v>1434317</v>
      </c>
      <c r="M22" s="91">
        <f t="shared" si="0"/>
        <v>20080435</v>
      </c>
    </row>
    <row r="23" spans="1:13" x14ac:dyDescent="0.25">
      <c r="A23" s="13"/>
      <c r="B23" s="90" t="s">
        <v>909</v>
      </c>
      <c r="C23" s="97" t="s">
        <v>317</v>
      </c>
      <c r="D23" s="97" t="s">
        <v>842</v>
      </c>
      <c r="E23" s="56" t="s">
        <v>975</v>
      </c>
      <c r="F23" s="59"/>
      <c r="G23" s="47" t="s">
        <v>749</v>
      </c>
      <c r="H23" s="60"/>
      <c r="I23" s="91">
        <v>11010563</v>
      </c>
      <c r="J23" s="91"/>
      <c r="K23" s="91">
        <v>11010563</v>
      </c>
      <c r="L23" s="91">
        <v>4616496</v>
      </c>
      <c r="M23" s="91">
        <f t="shared" si="0"/>
        <v>6394067</v>
      </c>
    </row>
    <row r="24" spans="1:13" x14ac:dyDescent="0.25">
      <c r="A24" s="13"/>
      <c r="B24" s="90" t="s">
        <v>2048</v>
      </c>
      <c r="C24" s="97" t="s">
        <v>2020</v>
      </c>
      <c r="D24" s="97" t="s">
        <v>2021</v>
      </c>
      <c r="E24" s="56" t="s">
        <v>1994</v>
      </c>
      <c r="F24" s="59"/>
      <c r="G24" s="47" t="s">
        <v>1970</v>
      </c>
      <c r="H24" s="60"/>
      <c r="I24" s="91">
        <v>3006667</v>
      </c>
      <c r="J24" s="91"/>
      <c r="K24" s="91">
        <v>3006667</v>
      </c>
      <c r="L24" s="91">
        <v>0</v>
      </c>
      <c r="M24" s="91">
        <f t="shared" si="0"/>
        <v>3006667</v>
      </c>
    </row>
    <row r="25" spans="1:13" x14ac:dyDescent="0.25">
      <c r="A25" s="13"/>
      <c r="B25" s="90" t="s">
        <v>2016</v>
      </c>
      <c r="C25" s="97" t="s">
        <v>642</v>
      </c>
      <c r="D25" s="97" t="s">
        <v>2022</v>
      </c>
      <c r="E25" s="56" t="s">
        <v>1995</v>
      </c>
      <c r="F25" s="59"/>
      <c r="G25" s="47" t="s">
        <v>1971</v>
      </c>
      <c r="H25" s="60"/>
      <c r="I25" s="91">
        <v>8000000</v>
      </c>
      <c r="J25" s="91"/>
      <c r="K25" s="91">
        <v>8000000</v>
      </c>
      <c r="L25" s="91">
        <v>8000000</v>
      </c>
      <c r="M25" s="91">
        <f t="shared" si="0"/>
        <v>0</v>
      </c>
    </row>
    <row r="26" spans="1:13" x14ac:dyDescent="0.25">
      <c r="A26" s="13"/>
      <c r="B26" s="90" t="s">
        <v>2049</v>
      </c>
      <c r="C26" s="97" t="s">
        <v>363</v>
      </c>
      <c r="D26" s="97" t="s">
        <v>2023</v>
      </c>
      <c r="E26" s="56" t="s">
        <v>1996</v>
      </c>
      <c r="F26" s="59"/>
      <c r="G26" s="47" t="s">
        <v>1972</v>
      </c>
      <c r="H26" s="60"/>
      <c r="I26" s="91">
        <v>4514000</v>
      </c>
      <c r="J26" s="91"/>
      <c r="K26" s="91">
        <v>4514000</v>
      </c>
      <c r="L26" s="91">
        <v>4514000</v>
      </c>
      <c r="M26" s="91">
        <f t="shared" si="0"/>
        <v>0</v>
      </c>
    </row>
    <row r="27" spans="1:13" x14ac:dyDescent="0.25">
      <c r="A27" s="13"/>
      <c r="B27" s="90" t="s">
        <v>387</v>
      </c>
      <c r="C27" s="97" t="s">
        <v>2024</v>
      </c>
      <c r="D27" s="97" t="s">
        <v>2025</v>
      </c>
      <c r="E27" s="56" t="s">
        <v>1997</v>
      </c>
      <c r="F27" s="59"/>
      <c r="G27" s="47" t="s">
        <v>1973</v>
      </c>
      <c r="H27" s="60"/>
      <c r="I27" s="91">
        <v>3500000</v>
      </c>
      <c r="J27" s="91"/>
      <c r="K27" s="91">
        <v>3500000</v>
      </c>
      <c r="L27" s="91">
        <v>3500000</v>
      </c>
      <c r="M27" s="91">
        <f t="shared" si="0"/>
        <v>0</v>
      </c>
    </row>
    <row r="28" spans="1:13" x14ac:dyDescent="0.25">
      <c r="A28" s="13"/>
      <c r="B28" s="90" t="s">
        <v>1932</v>
      </c>
      <c r="C28" s="97" t="s">
        <v>277</v>
      </c>
      <c r="D28" s="97" t="s">
        <v>2026</v>
      </c>
      <c r="E28" s="56" t="s">
        <v>1998</v>
      </c>
      <c r="F28" s="59"/>
      <c r="G28" s="47" t="s">
        <v>1974</v>
      </c>
      <c r="H28" s="60"/>
      <c r="I28" s="91">
        <v>8985600</v>
      </c>
      <c r="J28" s="91"/>
      <c r="K28" s="91">
        <v>8985600</v>
      </c>
      <c r="L28" s="91">
        <v>0</v>
      </c>
      <c r="M28" s="91">
        <f t="shared" si="0"/>
        <v>8985600</v>
      </c>
    </row>
    <row r="29" spans="1:13" x14ac:dyDescent="0.25">
      <c r="A29" s="13"/>
      <c r="B29" s="90" t="s">
        <v>99</v>
      </c>
      <c r="C29" s="97" t="s">
        <v>2027</v>
      </c>
      <c r="D29" s="97" t="s">
        <v>2028</v>
      </c>
      <c r="E29" s="56" t="s">
        <v>1999</v>
      </c>
      <c r="F29" s="59"/>
      <c r="G29" s="47" t="s">
        <v>1975</v>
      </c>
      <c r="H29" s="60"/>
      <c r="I29" s="91">
        <v>2384640</v>
      </c>
      <c r="J29" s="91"/>
      <c r="K29" s="91">
        <v>2384640</v>
      </c>
      <c r="L29" s="91">
        <v>2384640</v>
      </c>
      <c r="M29" s="91">
        <f t="shared" si="0"/>
        <v>0</v>
      </c>
    </row>
    <row r="30" spans="1:13" x14ac:dyDescent="0.25">
      <c r="A30" s="13"/>
      <c r="B30" s="90" t="s">
        <v>758</v>
      </c>
      <c r="C30" s="97" t="s">
        <v>2029</v>
      </c>
      <c r="D30" s="97" t="s">
        <v>2030</v>
      </c>
      <c r="E30" s="56" t="s">
        <v>2000</v>
      </c>
      <c r="F30" s="59"/>
      <c r="G30" s="47" t="s">
        <v>1976</v>
      </c>
      <c r="H30" s="60"/>
      <c r="I30" s="91">
        <v>5692500</v>
      </c>
      <c r="J30" s="91"/>
      <c r="K30" s="91">
        <v>5692500</v>
      </c>
      <c r="L30" s="91">
        <v>5692500</v>
      </c>
      <c r="M30" s="91">
        <f t="shared" si="0"/>
        <v>0</v>
      </c>
    </row>
    <row r="31" spans="1:13" x14ac:dyDescent="0.25">
      <c r="A31" s="13"/>
      <c r="B31" s="90" t="s">
        <v>2053</v>
      </c>
      <c r="C31" s="97" t="s">
        <v>835</v>
      </c>
      <c r="D31" s="97" t="s">
        <v>2042</v>
      </c>
      <c r="E31" s="56" t="s">
        <v>2013</v>
      </c>
      <c r="F31" s="59"/>
      <c r="G31" s="47" t="s">
        <v>811</v>
      </c>
      <c r="H31" s="60"/>
      <c r="I31" s="91">
        <v>2950000</v>
      </c>
      <c r="J31" s="91"/>
      <c r="K31" s="91">
        <v>2950000</v>
      </c>
      <c r="L31" s="91">
        <v>2950000</v>
      </c>
      <c r="M31" s="91">
        <f t="shared" si="0"/>
        <v>0</v>
      </c>
    </row>
    <row r="32" spans="1:13" x14ac:dyDescent="0.25">
      <c r="A32" s="13"/>
      <c r="B32" s="90" t="s">
        <v>790</v>
      </c>
      <c r="C32" s="97" t="s">
        <v>151</v>
      </c>
      <c r="D32" s="97" t="s">
        <v>2031</v>
      </c>
      <c r="E32" s="56" t="s">
        <v>2001</v>
      </c>
      <c r="F32" s="59"/>
      <c r="G32" s="47" t="s">
        <v>1977</v>
      </c>
      <c r="H32" s="60"/>
      <c r="I32" s="91">
        <v>5700000</v>
      </c>
      <c r="J32" s="91"/>
      <c r="K32" s="91">
        <v>5700000</v>
      </c>
      <c r="L32" s="91">
        <v>5700000</v>
      </c>
      <c r="M32" s="91">
        <f t="shared" si="0"/>
        <v>0</v>
      </c>
    </row>
    <row r="33" spans="1:13" x14ac:dyDescent="0.25">
      <c r="A33" s="13"/>
      <c r="B33" s="90" t="s">
        <v>2050</v>
      </c>
      <c r="C33" s="97" t="s">
        <v>335</v>
      </c>
      <c r="D33" s="97" t="s">
        <v>2032</v>
      </c>
      <c r="E33" s="56" t="s">
        <v>2002</v>
      </c>
      <c r="F33" s="59"/>
      <c r="G33" s="47" t="s">
        <v>1978</v>
      </c>
      <c r="H33" s="60"/>
      <c r="I33" s="91">
        <v>3497477</v>
      </c>
      <c r="J33" s="91"/>
      <c r="K33" s="91">
        <v>3497477</v>
      </c>
      <c r="L33" s="91">
        <v>3497477</v>
      </c>
      <c r="M33" s="91">
        <f t="shared" si="0"/>
        <v>0</v>
      </c>
    </row>
    <row r="34" spans="1:13" x14ac:dyDescent="0.25">
      <c r="A34" s="13"/>
      <c r="B34" s="90" t="s">
        <v>480</v>
      </c>
      <c r="C34" s="97" t="s">
        <v>834</v>
      </c>
      <c r="D34" s="97" t="s">
        <v>2033</v>
      </c>
      <c r="E34" s="56" t="s">
        <v>2003</v>
      </c>
      <c r="F34" s="59"/>
      <c r="G34" s="47" t="s">
        <v>1979</v>
      </c>
      <c r="H34" s="60"/>
      <c r="I34" s="91">
        <v>5123334</v>
      </c>
      <c r="J34" s="91"/>
      <c r="K34" s="91">
        <v>5123334</v>
      </c>
      <c r="L34" s="91">
        <v>5123334</v>
      </c>
      <c r="M34" s="91">
        <f t="shared" si="0"/>
        <v>0</v>
      </c>
    </row>
    <row r="35" spans="1:13" x14ac:dyDescent="0.25">
      <c r="A35" s="13"/>
      <c r="B35" s="90" t="s">
        <v>679</v>
      </c>
      <c r="C35" s="97" t="s">
        <v>2034</v>
      </c>
      <c r="D35" s="97" t="s">
        <v>2035</v>
      </c>
      <c r="E35" s="56" t="s">
        <v>2004</v>
      </c>
      <c r="F35" s="59"/>
      <c r="G35" s="47" t="s">
        <v>816</v>
      </c>
      <c r="H35" s="60"/>
      <c r="I35" s="91">
        <v>5200000</v>
      </c>
      <c r="J35" s="91"/>
      <c r="K35" s="91">
        <v>5200000</v>
      </c>
      <c r="L35" s="91">
        <v>5200000</v>
      </c>
      <c r="M35" s="91">
        <f t="shared" si="0"/>
        <v>0</v>
      </c>
    </row>
    <row r="36" spans="1:13" x14ac:dyDescent="0.25">
      <c r="A36" s="13"/>
      <c r="B36" s="90" t="s">
        <v>541</v>
      </c>
      <c r="C36" s="97" t="s">
        <v>437</v>
      </c>
      <c r="D36" s="97" t="s">
        <v>2036</v>
      </c>
      <c r="E36" s="56" t="s">
        <v>2005</v>
      </c>
      <c r="F36" s="59"/>
      <c r="G36" s="47" t="s">
        <v>1980</v>
      </c>
      <c r="H36" s="60"/>
      <c r="I36" s="91">
        <v>2257000</v>
      </c>
      <c r="J36" s="91"/>
      <c r="K36" s="91">
        <v>2257000</v>
      </c>
      <c r="L36" s="91">
        <v>2257000</v>
      </c>
      <c r="M36" s="91">
        <f t="shared" si="0"/>
        <v>0</v>
      </c>
    </row>
    <row r="37" spans="1:13" x14ac:dyDescent="0.25">
      <c r="A37" s="13"/>
      <c r="B37" s="90" t="s">
        <v>305</v>
      </c>
      <c r="C37" s="97" t="s">
        <v>508</v>
      </c>
      <c r="D37" s="97" t="s">
        <v>429</v>
      </c>
      <c r="E37" s="56" t="s">
        <v>2014</v>
      </c>
      <c r="F37" s="59"/>
      <c r="G37" s="47" t="s">
        <v>367</v>
      </c>
      <c r="H37" s="60"/>
      <c r="I37" s="91">
        <v>3105000</v>
      </c>
      <c r="J37" s="91"/>
      <c r="K37" s="91">
        <v>3105000</v>
      </c>
      <c r="L37" s="91">
        <v>3105000</v>
      </c>
      <c r="M37" s="91">
        <f t="shared" si="0"/>
        <v>0</v>
      </c>
    </row>
    <row r="38" spans="1:13" x14ac:dyDescent="0.25">
      <c r="A38" s="13"/>
      <c r="B38" s="90" t="s">
        <v>2051</v>
      </c>
      <c r="C38" s="97" t="s">
        <v>440</v>
      </c>
      <c r="D38" s="97" t="s">
        <v>831</v>
      </c>
      <c r="E38" s="56" t="s">
        <v>2006</v>
      </c>
      <c r="F38" s="59"/>
      <c r="G38" s="47" t="s">
        <v>227</v>
      </c>
      <c r="H38" s="60"/>
      <c r="I38" s="91">
        <v>4514000</v>
      </c>
      <c r="J38" s="91"/>
      <c r="K38" s="91">
        <v>4514000</v>
      </c>
      <c r="L38" s="91">
        <v>4514000</v>
      </c>
      <c r="M38" s="91">
        <f t="shared" si="0"/>
        <v>0</v>
      </c>
    </row>
    <row r="39" spans="1:13" x14ac:dyDescent="0.25">
      <c r="A39" s="13"/>
      <c r="B39" s="90" t="s">
        <v>2045</v>
      </c>
      <c r="C39" s="97" t="s">
        <v>2037</v>
      </c>
      <c r="D39" s="97" t="s">
        <v>500</v>
      </c>
      <c r="E39" s="56" t="s">
        <v>2007</v>
      </c>
      <c r="F39" s="59"/>
      <c r="G39" s="47" t="s">
        <v>1964</v>
      </c>
      <c r="H39" s="60"/>
      <c r="I39" s="91">
        <v>1203733</v>
      </c>
      <c r="J39" s="91"/>
      <c r="K39" s="91">
        <v>1203733</v>
      </c>
      <c r="L39" s="91">
        <v>1203733</v>
      </c>
      <c r="M39" s="91">
        <f t="shared" si="0"/>
        <v>0</v>
      </c>
    </row>
    <row r="40" spans="1:13" x14ac:dyDescent="0.25">
      <c r="A40" s="13"/>
      <c r="B40" s="90" t="s">
        <v>796</v>
      </c>
      <c r="C40" s="97" t="s">
        <v>408</v>
      </c>
      <c r="D40" s="97" t="s">
        <v>2038</v>
      </c>
      <c r="E40" s="56" t="s">
        <v>2008</v>
      </c>
      <c r="F40" s="59"/>
      <c r="G40" s="47" t="s">
        <v>1981</v>
      </c>
      <c r="H40" s="60"/>
      <c r="I40" s="91">
        <v>4554000</v>
      </c>
      <c r="J40" s="91"/>
      <c r="K40" s="91">
        <v>4554000</v>
      </c>
      <c r="L40" s="91">
        <v>4554000</v>
      </c>
      <c r="M40" s="91">
        <f t="shared" si="0"/>
        <v>0</v>
      </c>
    </row>
    <row r="41" spans="1:13" x14ac:dyDescent="0.25">
      <c r="A41" s="13"/>
      <c r="B41" s="90" t="s">
        <v>1451</v>
      </c>
      <c r="C41" s="97" t="s">
        <v>517</v>
      </c>
      <c r="D41" s="97" t="s">
        <v>2039</v>
      </c>
      <c r="E41" s="56" t="s">
        <v>2009</v>
      </c>
      <c r="F41" s="59"/>
      <c r="G41" s="47" t="s">
        <v>809</v>
      </c>
      <c r="H41" s="60"/>
      <c r="I41" s="91">
        <v>1691667</v>
      </c>
      <c r="J41" s="91"/>
      <c r="K41" s="91">
        <v>1691667</v>
      </c>
      <c r="L41" s="91">
        <v>1450000</v>
      </c>
      <c r="M41" s="91">
        <f t="shared" si="0"/>
        <v>241667</v>
      </c>
    </row>
    <row r="42" spans="1:13" x14ac:dyDescent="0.25">
      <c r="A42" s="13"/>
      <c r="B42" s="90" t="s">
        <v>581</v>
      </c>
      <c r="C42" s="97" t="s">
        <v>521</v>
      </c>
      <c r="D42" s="97" t="s">
        <v>2040</v>
      </c>
      <c r="E42" s="56" t="s">
        <v>2010</v>
      </c>
      <c r="F42" s="59"/>
      <c r="G42" s="47" t="s">
        <v>808</v>
      </c>
      <c r="H42" s="60"/>
      <c r="I42" s="91">
        <v>12846667</v>
      </c>
      <c r="J42" s="91"/>
      <c r="K42" s="91">
        <v>12846667</v>
      </c>
      <c r="L42" s="91">
        <v>12846667</v>
      </c>
      <c r="M42" s="91">
        <f t="shared" si="0"/>
        <v>0</v>
      </c>
    </row>
    <row r="43" spans="1:13" x14ac:dyDescent="0.25">
      <c r="A43" s="13"/>
      <c r="B43" s="90" t="s">
        <v>1453</v>
      </c>
      <c r="C43" s="97" t="s">
        <v>778</v>
      </c>
      <c r="D43" s="97" t="s">
        <v>511</v>
      </c>
      <c r="E43" s="56" t="s">
        <v>2011</v>
      </c>
      <c r="F43" s="59"/>
      <c r="G43" s="47" t="s">
        <v>814</v>
      </c>
      <c r="H43" s="60"/>
      <c r="I43" s="91">
        <v>6120000</v>
      </c>
      <c r="J43" s="91"/>
      <c r="K43" s="91">
        <v>6120000</v>
      </c>
      <c r="L43" s="91">
        <v>6120000</v>
      </c>
      <c r="M43" s="91">
        <f t="shared" si="0"/>
        <v>0</v>
      </c>
    </row>
    <row r="44" spans="1:13" x14ac:dyDescent="0.25">
      <c r="A44" s="13"/>
      <c r="B44" s="90" t="s">
        <v>2052</v>
      </c>
      <c r="C44" s="97" t="s">
        <v>784</v>
      </c>
      <c r="D44" s="97" t="s">
        <v>2041</v>
      </c>
      <c r="E44" s="56" t="s">
        <v>2012</v>
      </c>
      <c r="F44" s="59"/>
      <c r="G44" s="47" t="s">
        <v>815</v>
      </c>
      <c r="H44" s="60"/>
      <c r="I44" s="91">
        <v>7916667</v>
      </c>
      <c r="J44" s="91"/>
      <c r="K44" s="91">
        <v>7916667</v>
      </c>
      <c r="L44" s="91">
        <v>7916667</v>
      </c>
      <c r="M44" s="91">
        <f t="shared" si="0"/>
        <v>0</v>
      </c>
    </row>
    <row r="45" spans="1:13" x14ac:dyDescent="0.25">
      <c r="A45" s="6"/>
      <c r="B45" s="7"/>
      <c r="C45" s="7"/>
      <c r="D45" s="7"/>
      <c r="E45" s="7"/>
      <c r="F45" s="7"/>
      <c r="G45" s="170" t="s">
        <v>13</v>
      </c>
      <c r="H45" s="171"/>
      <c r="I45" s="15">
        <f>SUM(I8:I44)</f>
        <v>266738747</v>
      </c>
      <c r="J45" s="15">
        <f>SUM(J8:J44)</f>
        <v>0</v>
      </c>
      <c r="K45" s="15">
        <f>SUM(K8:K44)</f>
        <v>266738747</v>
      </c>
      <c r="L45" s="15">
        <f>SUM(L8:L44)</f>
        <v>219626945</v>
      </c>
      <c r="M45" s="15">
        <f>SUM(M8:M44)</f>
        <v>47111802</v>
      </c>
    </row>
    <row r="46" spans="1:13" ht="12.75" customHeight="1" x14ac:dyDescent="0.25">
      <c r="A46" s="6"/>
      <c r="B46" s="7"/>
      <c r="C46" s="7"/>
      <c r="D46" s="7"/>
      <c r="E46" s="7"/>
      <c r="F46" s="11"/>
      <c r="G46" s="7"/>
      <c r="H46" s="7"/>
      <c r="I46" s="11"/>
      <c r="J46" s="11"/>
      <c r="K46" s="11"/>
      <c r="L46" s="11"/>
      <c r="M46" s="12"/>
    </row>
    <row r="48" spans="1:13" x14ac:dyDescent="0.25">
      <c r="B48" s="44"/>
    </row>
    <row r="49" spans="2:11" x14ac:dyDescent="0.25">
      <c r="B49" s="44"/>
      <c r="I49" s="44"/>
      <c r="J49" s="44"/>
      <c r="K49" s="44"/>
    </row>
    <row r="50" spans="2:11" x14ac:dyDescent="0.25">
      <c r="B50" s="44"/>
    </row>
  </sheetData>
  <mergeCells count="9">
    <mergeCell ref="L6:L7"/>
    <mergeCell ref="E7:F7"/>
    <mergeCell ref="G7:H7"/>
    <mergeCell ref="A3:L3"/>
    <mergeCell ref="G45:H45"/>
    <mergeCell ref="G5:H5"/>
    <mergeCell ref="A6:A7"/>
    <mergeCell ref="E6:H6"/>
    <mergeCell ref="I6:I7"/>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7"/>
  <dimension ref="A1:Q28"/>
  <sheetViews>
    <sheetView tabSelected="1" topLeftCell="B1" workbookViewId="0">
      <selection activeCell="I5" sqref="I5"/>
    </sheetView>
  </sheetViews>
  <sheetFormatPr baseColWidth="10" defaultRowHeight="23.1" customHeight="1" x14ac:dyDescent="0.2"/>
  <cols>
    <col min="1" max="2" width="20.5703125" style="16" customWidth="1"/>
    <col min="3" max="3" width="12.7109375" style="16" customWidth="1"/>
    <col min="4" max="4" width="40.7109375" style="16" customWidth="1"/>
    <col min="5" max="6" width="18.5703125" style="16" hidden="1" customWidth="1"/>
    <col min="7" max="7" width="16.42578125" style="16" hidden="1" customWidth="1"/>
    <col min="8" max="8" width="18.5703125" style="16" hidden="1" customWidth="1"/>
    <col min="9" max="9" width="19.42578125" style="16" customWidth="1"/>
    <col min="10" max="10" width="15.7109375" style="16" hidden="1" customWidth="1"/>
    <col min="11" max="11" width="18.5703125" style="16" customWidth="1"/>
    <col min="12" max="12" width="18.7109375" style="16" customWidth="1"/>
    <col min="13" max="13" width="16.7109375" style="16" customWidth="1"/>
    <col min="14" max="14" width="12.7109375" style="16" customWidth="1"/>
    <col min="15" max="15" width="16.7109375" style="16" customWidth="1"/>
    <col min="16" max="17" width="12.85546875" style="52" bestFit="1" customWidth="1"/>
    <col min="18" max="16384" width="11.42578125" style="16"/>
  </cols>
  <sheetData>
    <row r="1" spans="1:16" ht="12.75" customHeight="1" x14ac:dyDescent="0.2">
      <c r="C1" s="17"/>
      <c r="D1" s="18"/>
      <c r="E1" s="17"/>
      <c r="F1" s="18" t="s">
        <v>31</v>
      </c>
      <c r="G1" s="17"/>
      <c r="H1" s="17"/>
      <c r="I1" s="17"/>
      <c r="J1" s="17"/>
      <c r="K1" s="17"/>
      <c r="L1" s="17"/>
      <c r="M1" s="17"/>
      <c r="N1" s="17"/>
      <c r="O1" s="41"/>
    </row>
    <row r="2" spans="1:16" ht="12.75" customHeight="1" x14ac:dyDescent="0.2">
      <c r="C2" s="17"/>
      <c r="D2" s="17"/>
      <c r="E2" s="18"/>
      <c r="F2" s="18"/>
      <c r="G2" s="17"/>
      <c r="H2" s="17"/>
      <c r="I2" s="17"/>
      <c r="J2" s="17"/>
      <c r="K2" s="17"/>
      <c r="L2" s="17"/>
      <c r="M2" s="19"/>
      <c r="N2" s="17"/>
      <c r="O2" s="83" t="s">
        <v>2055</v>
      </c>
    </row>
    <row r="3" spans="1:16" ht="33.950000000000003" customHeight="1" x14ac:dyDescent="0.2">
      <c r="A3" s="20" t="s">
        <v>18</v>
      </c>
      <c r="B3" s="20" t="s">
        <v>17</v>
      </c>
      <c r="C3" s="20" t="s">
        <v>26</v>
      </c>
      <c r="D3" s="20" t="s">
        <v>16</v>
      </c>
      <c r="E3" s="29" t="s">
        <v>27</v>
      </c>
      <c r="F3" s="20" t="s">
        <v>29</v>
      </c>
      <c r="G3" s="20" t="s">
        <v>30</v>
      </c>
      <c r="H3" s="29" t="s">
        <v>28</v>
      </c>
      <c r="I3" s="70" t="s">
        <v>156</v>
      </c>
      <c r="J3" s="29" t="s">
        <v>23</v>
      </c>
      <c r="K3" s="21" t="s">
        <v>157</v>
      </c>
      <c r="L3" s="29" t="s">
        <v>158</v>
      </c>
      <c r="M3" s="71" t="s">
        <v>159</v>
      </c>
      <c r="N3" s="29" t="s">
        <v>15</v>
      </c>
      <c r="O3" s="29" t="s">
        <v>3</v>
      </c>
    </row>
    <row r="4" spans="1:16" ht="38.25" customHeight="1" x14ac:dyDescent="0.2">
      <c r="B4" s="31"/>
      <c r="C4" s="53"/>
      <c r="D4" s="26" t="s">
        <v>79</v>
      </c>
      <c r="E4" s="27">
        <v>0</v>
      </c>
      <c r="F4" s="27" t="e">
        <f>SUM(F5:F11)</f>
        <v>#REF!</v>
      </c>
      <c r="G4" s="27" t="e">
        <f>+#REF!</f>
        <v>#REF!</v>
      </c>
      <c r="H4" s="27" t="e">
        <f>SUM(H5:H11)</f>
        <v>#REF!</v>
      </c>
      <c r="I4" s="27">
        <f>SUM(I5:I11)</f>
        <v>3145855999</v>
      </c>
      <c r="J4" s="25" t="e">
        <f>+I4/H4</f>
        <v>#REF!</v>
      </c>
      <c r="K4" s="27">
        <f>SUM(K5:K11)</f>
        <v>545238</v>
      </c>
      <c r="L4" s="27">
        <f>SUM(L5:L11)</f>
        <v>3145310761</v>
      </c>
      <c r="M4" s="27">
        <f>SUM(M5:M11)</f>
        <v>2552085469</v>
      </c>
      <c r="N4" s="23">
        <f t="shared" ref="N4" si="0">+M4/L4</f>
        <v>0.81139374227957251</v>
      </c>
      <c r="O4" s="27">
        <f>SUM(O5:O11)</f>
        <v>593225292</v>
      </c>
    </row>
    <row r="5" spans="1:16" ht="52.5" customHeight="1" x14ac:dyDescent="0.2">
      <c r="B5" s="29" t="s">
        <v>19</v>
      </c>
      <c r="C5" s="53" t="s">
        <v>66</v>
      </c>
      <c r="D5" s="22" t="s">
        <v>65</v>
      </c>
      <c r="E5" s="27" t="e">
        <f>+'7787'!#REF!</f>
        <v>#REF!</v>
      </c>
      <c r="F5" s="27" t="e">
        <f>+'7787'!#REF!</f>
        <v>#REF!</v>
      </c>
      <c r="G5" s="27" t="e">
        <f>+'7787'!#REF!</f>
        <v>#REF!</v>
      </c>
      <c r="H5" s="27" t="e">
        <f>+'7787'!#REF!</f>
        <v>#REF!</v>
      </c>
      <c r="I5" s="27">
        <f>+'7787'!I71</f>
        <v>685326567</v>
      </c>
      <c r="J5" s="25" t="e">
        <f>+'7787'!#REF!</f>
        <v>#REF!</v>
      </c>
      <c r="K5" s="27">
        <f>+'7787'!J71</f>
        <v>0</v>
      </c>
      <c r="L5" s="30">
        <f t="shared" ref="L5:L12" si="1">+I5-K5</f>
        <v>685326567</v>
      </c>
      <c r="M5" s="27">
        <f>+'7787'!L71</f>
        <v>486089322</v>
      </c>
      <c r="N5" s="23">
        <f t="shared" ref="N5:N12" si="2">+M5/L5</f>
        <v>0.70928130530214806</v>
      </c>
      <c r="O5" s="30">
        <f t="shared" ref="O5:O11" si="3">+L5-M5</f>
        <v>199237245</v>
      </c>
    </row>
    <row r="6" spans="1:16" ht="38.25" customHeight="1" x14ac:dyDescent="0.2">
      <c r="B6" s="29" t="s">
        <v>21</v>
      </c>
      <c r="C6" s="53" t="s">
        <v>67</v>
      </c>
      <c r="D6" s="22" t="s">
        <v>68</v>
      </c>
      <c r="E6" s="27" t="e">
        <f>+'7787'!#REF!</f>
        <v>#REF!</v>
      </c>
      <c r="F6" s="27" t="e">
        <f>+'7795'!#REF!</f>
        <v>#REF!</v>
      </c>
      <c r="G6" s="27"/>
      <c r="H6" s="27" t="e">
        <f>+'7795'!#REF!</f>
        <v>#REF!</v>
      </c>
      <c r="I6" s="27">
        <f>+'7795'!I158</f>
        <v>1248265477</v>
      </c>
      <c r="J6" s="25" t="e">
        <f>+'7795'!#REF!</f>
        <v>#REF!</v>
      </c>
      <c r="K6" s="27">
        <f>+'7795'!J158</f>
        <v>0</v>
      </c>
      <c r="L6" s="30">
        <f t="shared" si="1"/>
        <v>1248265477</v>
      </c>
      <c r="M6" s="27">
        <f>+'7795'!L158</f>
        <v>1018507224</v>
      </c>
      <c r="N6" s="23">
        <f t="shared" si="2"/>
        <v>0.81593798976786092</v>
      </c>
      <c r="O6" s="30">
        <f t="shared" si="3"/>
        <v>229758253</v>
      </c>
    </row>
    <row r="7" spans="1:16" ht="38.25" customHeight="1" x14ac:dyDescent="0.2">
      <c r="B7" s="29" t="s">
        <v>19</v>
      </c>
      <c r="C7" s="53" t="s">
        <v>69</v>
      </c>
      <c r="D7" s="22" t="s">
        <v>70</v>
      </c>
      <c r="E7" s="27">
        <f>+'7787'!A73</f>
        <v>0</v>
      </c>
      <c r="F7" s="27" t="e">
        <f>+'7793'!#REF!</f>
        <v>#REF!</v>
      </c>
      <c r="G7" s="27"/>
      <c r="H7" s="27" t="e">
        <f>+'7793'!#REF!</f>
        <v>#REF!</v>
      </c>
      <c r="I7" s="27">
        <f>+'7793'!I141</f>
        <v>586134152</v>
      </c>
      <c r="J7" s="25" t="e">
        <f>+'7793'!#REF!</f>
        <v>#REF!</v>
      </c>
      <c r="K7" s="27">
        <f>+'7793'!J141</f>
        <v>0</v>
      </c>
      <c r="L7" s="30">
        <f t="shared" si="1"/>
        <v>586134152</v>
      </c>
      <c r="M7" s="27">
        <f>+'7793'!L141</f>
        <v>530111191</v>
      </c>
      <c r="N7" s="23">
        <f t="shared" si="2"/>
        <v>0.90441955854502054</v>
      </c>
      <c r="O7" s="30">
        <f t="shared" si="3"/>
        <v>56022961</v>
      </c>
    </row>
    <row r="8" spans="1:16" ht="38.25" customHeight="1" x14ac:dyDescent="0.2">
      <c r="B8" s="29" t="s">
        <v>19</v>
      </c>
      <c r="C8" s="53" t="s">
        <v>71</v>
      </c>
      <c r="D8" s="22" t="s">
        <v>72</v>
      </c>
      <c r="E8" s="27">
        <f>+'7787'!A74</f>
        <v>0</v>
      </c>
      <c r="F8" s="27" t="e">
        <f>+'7803'!#REF!</f>
        <v>#REF!</v>
      </c>
      <c r="G8" s="27"/>
      <c r="H8" s="27" t="e">
        <f>+'7803'!#REF!</f>
        <v>#REF!</v>
      </c>
      <c r="I8" s="27">
        <f>+'7803'!I21</f>
        <v>172992356</v>
      </c>
      <c r="J8" s="25" t="e">
        <f>+'7803'!#REF!</f>
        <v>#REF!</v>
      </c>
      <c r="K8" s="27">
        <f>+'7803'!J21</f>
        <v>0</v>
      </c>
      <c r="L8" s="30">
        <f t="shared" si="1"/>
        <v>172992356</v>
      </c>
      <c r="M8" s="27">
        <f>+'7803'!L21</f>
        <v>151174937</v>
      </c>
      <c r="N8" s="23">
        <f t="shared" si="2"/>
        <v>0.87388217893280784</v>
      </c>
      <c r="O8" s="30">
        <f t="shared" si="3"/>
        <v>21817419</v>
      </c>
    </row>
    <row r="9" spans="1:16" ht="38.25" customHeight="1" x14ac:dyDescent="0.2">
      <c r="B9" s="29" t="s">
        <v>22</v>
      </c>
      <c r="C9" s="53" t="s">
        <v>73</v>
      </c>
      <c r="D9" s="22" t="s">
        <v>74</v>
      </c>
      <c r="E9" s="27">
        <f>+'7787'!A75</f>
        <v>0</v>
      </c>
      <c r="F9" s="27" t="e">
        <f>+'7799'!#REF!</f>
        <v>#REF!</v>
      </c>
      <c r="G9" s="27"/>
      <c r="H9" s="27" t="e">
        <f>+'7799'!#REF!</f>
        <v>#REF!</v>
      </c>
      <c r="I9" s="27">
        <f>+'7799'!I12</f>
        <v>41789999</v>
      </c>
      <c r="J9" s="25" t="e">
        <f>+'7799'!#REF!</f>
        <v>#REF!</v>
      </c>
      <c r="K9" s="27">
        <f>+'7799'!J12</f>
        <v>0</v>
      </c>
      <c r="L9" s="30">
        <f t="shared" si="1"/>
        <v>41789999</v>
      </c>
      <c r="M9" s="27">
        <f>+'7799'!L12</f>
        <v>36756666</v>
      </c>
      <c r="N9" s="23">
        <f t="shared" si="2"/>
        <v>0.87955651781661925</v>
      </c>
      <c r="O9" s="30">
        <f t="shared" si="3"/>
        <v>5033333</v>
      </c>
    </row>
    <row r="10" spans="1:16" ht="38.25" customHeight="1" x14ac:dyDescent="0.2">
      <c r="B10" s="29" t="s">
        <v>20</v>
      </c>
      <c r="C10" s="53" t="s">
        <v>75</v>
      </c>
      <c r="D10" s="22" t="s">
        <v>76</v>
      </c>
      <c r="E10" s="27">
        <f>+'7787'!A76</f>
        <v>0</v>
      </c>
      <c r="F10" s="27" t="e">
        <f>+'7800'!#REF!</f>
        <v>#REF!</v>
      </c>
      <c r="G10" s="27"/>
      <c r="H10" s="27" t="e">
        <f>+'7800'!#REF!</f>
        <v>#REF!</v>
      </c>
      <c r="I10" s="27">
        <f>+'7800'!I58</f>
        <v>144608701</v>
      </c>
      <c r="J10" s="25" t="e">
        <f>+'7800'!#REF!</f>
        <v>#REF!</v>
      </c>
      <c r="K10" s="27">
        <f>+'7800'!J58</f>
        <v>545238</v>
      </c>
      <c r="L10" s="30">
        <f t="shared" si="1"/>
        <v>144063463</v>
      </c>
      <c r="M10" s="27">
        <f>+'7800'!L58</f>
        <v>109819184</v>
      </c>
      <c r="N10" s="23">
        <f t="shared" si="2"/>
        <v>0.7622972661708125</v>
      </c>
      <c r="O10" s="30">
        <f t="shared" si="3"/>
        <v>34244279</v>
      </c>
    </row>
    <row r="11" spans="1:16" ht="38.25" customHeight="1" x14ac:dyDescent="0.2">
      <c r="B11" s="29" t="s">
        <v>21</v>
      </c>
      <c r="C11" s="53" t="s">
        <v>77</v>
      </c>
      <c r="D11" s="22" t="s">
        <v>78</v>
      </c>
      <c r="E11" s="27">
        <f>+'7787'!A77</f>
        <v>0</v>
      </c>
      <c r="F11" s="27" t="e">
        <f>+'7801'!#REF!</f>
        <v>#REF!</v>
      </c>
      <c r="G11" s="27"/>
      <c r="H11" s="27" t="e">
        <f>+'7801'!#REF!</f>
        <v>#REF!</v>
      </c>
      <c r="I11" s="27">
        <f>+'7801'!I45</f>
        <v>266738747</v>
      </c>
      <c r="J11" s="25" t="e">
        <f>+'7801'!#REF!</f>
        <v>#REF!</v>
      </c>
      <c r="K11" s="27">
        <f>+'7801'!J45</f>
        <v>0</v>
      </c>
      <c r="L11" s="30">
        <f t="shared" si="1"/>
        <v>266738747</v>
      </c>
      <c r="M11" s="27">
        <f>+'7801'!L45</f>
        <v>219626945</v>
      </c>
      <c r="N11" s="23">
        <f t="shared" si="2"/>
        <v>0.8233784835166823</v>
      </c>
      <c r="O11" s="30">
        <f t="shared" si="3"/>
        <v>47111802</v>
      </c>
    </row>
    <row r="12" spans="1:16" ht="38.25" customHeight="1" x14ac:dyDescent="0.2">
      <c r="B12" s="32"/>
      <c r="C12" s="33"/>
      <c r="D12" s="28" t="s">
        <v>25</v>
      </c>
      <c r="E12" s="24" t="e">
        <f>+E5+E4</f>
        <v>#REF!</v>
      </c>
      <c r="F12" s="24" t="e">
        <f>+#REF!+F4</f>
        <v>#REF!</v>
      </c>
      <c r="G12" s="24" t="e">
        <f>+G5+G4</f>
        <v>#REF!</v>
      </c>
      <c r="H12" s="24" t="e">
        <f>+#REF!+H4</f>
        <v>#REF!</v>
      </c>
      <c r="I12" s="24">
        <f>+I4</f>
        <v>3145855999</v>
      </c>
      <c r="J12" s="25" t="e">
        <f>+I12/H12</f>
        <v>#REF!</v>
      </c>
      <c r="K12" s="24">
        <f>+K4</f>
        <v>545238</v>
      </c>
      <c r="L12" s="30">
        <f t="shared" si="1"/>
        <v>3145310761</v>
      </c>
      <c r="M12" s="46">
        <f>+M4</f>
        <v>2552085469</v>
      </c>
      <c r="N12" s="23">
        <f t="shared" si="2"/>
        <v>0.81139374227957251</v>
      </c>
      <c r="O12" s="46">
        <f>+O4</f>
        <v>593225292</v>
      </c>
    </row>
    <row r="13" spans="1:16" ht="27" customHeight="1" x14ac:dyDescent="0.2">
      <c r="B13" s="36"/>
      <c r="C13" s="37"/>
      <c r="D13" s="38"/>
      <c r="E13" s="39"/>
      <c r="F13" s="39"/>
      <c r="G13" s="39"/>
      <c r="H13" s="39"/>
      <c r="I13" s="39"/>
      <c r="J13" s="40"/>
      <c r="K13" s="39"/>
      <c r="L13" s="39"/>
      <c r="M13" s="39"/>
      <c r="N13" s="40"/>
      <c r="O13" s="39"/>
    </row>
    <row r="14" spans="1:16" ht="27" customHeight="1" x14ac:dyDescent="0.2">
      <c r="C14" s="34"/>
      <c r="D14" s="50"/>
      <c r="E14" s="35"/>
      <c r="F14" s="35"/>
      <c r="G14" s="35"/>
      <c r="H14" s="35"/>
      <c r="I14" s="35"/>
      <c r="J14" s="35"/>
      <c r="K14" s="35"/>
      <c r="L14" s="35"/>
      <c r="M14" s="35"/>
      <c r="N14" s="35"/>
      <c r="O14" s="35"/>
      <c r="P14" s="51"/>
    </row>
    <row r="15" spans="1:16" ht="27" customHeight="1" x14ac:dyDescent="0.2">
      <c r="C15" s="34"/>
      <c r="D15" s="17"/>
      <c r="E15" s="35"/>
      <c r="F15" s="35"/>
      <c r="G15" s="35"/>
      <c r="H15" s="35"/>
      <c r="I15" s="35"/>
      <c r="J15" s="35"/>
      <c r="K15" s="35"/>
      <c r="L15" s="35"/>
      <c r="M15" s="35"/>
      <c r="N15" s="35"/>
      <c r="O15" s="35"/>
    </row>
    <row r="16" spans="1:16" ht="38.25" customHeight="1" x14ac:dyDescent="0.2">
      <c r="C16" s="34"/>
      <c r="D16" s="17"/>
      <c r="E16" s="35"/>
      <c r="F16" s="35"/>
      <c r="G16" s="35"/>
      <c r="H16" s="35"/>
      <c r="I16" s="35"/>
      <c r="J16" s="72"/>
      <c r="K16" s="35"/>
      <c r="L16" s="35"/>
      <c r="M16" s="35"/>
      <c r="N16" s="72"/>
      <c r="O16" s="35"/>
    </row>
    <row r="17" spans="3:15" ht="38.25" customHeight="1" x14ac:dyDescent="0.2">
      <c r="C17" s="34"/>
      <c r="D17" s="17"/>
      <c r="E17" s="73"/>
      <c r="F17" s="73"/>
      <c r="G17" s="73"/>
      <c r="H17" s="35"/>
      <c r="I17" s="73"/>
      <c r="J17" s="72"/>
      <c r="K17" s="73"/>
      <c r="L17" s="73"/>
      <c r="M17" s="73"/>
      <c r="N17" s="72"/>
      <c r="O17" s="73"/>
    </row>
    <row r="18" spans="3:15" ht="38.25" customHeight="1" x14ac:dyDescent="0.2">
      <c r="C18" s="34"/>
      <c r="D18" s="74"/>
      <c r="E18" s="75"/>
      <c r="F18" s="75"/>
      <c r="G18" s="75"/>
      <c r="H18" s="35"/>
      <c r="I18" s="75"/>
      <c r="J18" s="76"/>
      <c r="K18" s="75"/>
      <c r="L18" s="75"/>
      <c r="M18" s="75"/>
      <c r="N18" s="76"/>
      <c r="O18" s="75"/>
    </row>
    <row r="19" spans="3:15" ht="38.25" customHeight="1" x14ac:dyDescent="0.2">
      <c r="C19" s="34"/>
      <c r="D19" s="74"/>
      <c r="E19" s="75"/>
      <c r="F19" s="75"/>
      <c r="G19" s="75"/>
      <c r="H19" s="35"/>
      <c r="I19" s="75"/>
      <c r="J19" s="76"/>
      <c r="K19" s="75"/>
      <c r="L19" s="75"/>
      <c r="M19" s="75"/>
      <c r="N19" s="76"/>
      <c r="O19" s="75"/>
    </row>
    <row r="20" spans="3:15" ht="38.25" customHeight="1" x14ac:dyDescent="0.2">
      <c r="C20" s="34"/>
      <c r="D20" s="74"/>
      <c r="E20" s="75"/>
      <c r="F20" s="75"/>
      <c r="G20" s="75"/>
      <c r="H20" s="35"/>
      <c r="I20" s="75"/>
      <c r="J20" s="76"/>
      <c r="K20" s="75"/>
      <c r="L20" s="75"/>
      <c r="M20" s="75"/>
      <c r="N20" s="76"/>
      <c r="O20" s="75"/>
    </row>
    <row r="21" spans="3:15" ht="38.25" customHeight="1" x14ac:dyDescent="0.2">
      <c r="C21" s="34"/>
      <c r="D21" s="74"/>
      <c r="E21" s="75"/>
      <c r="F21" s="75"/>
      <c r="G21" s="75"/>
      <c r="H21" s="35"/>
      <c r="I21" s="75"/>
      <c r="J21" s="76"/>
      <c r="K21" s="75"/>
      <c r="L21" s="75"/>
      <c r="M21" s="75"/>
      <c r="N21" s="76"/>
      <c r="O21" s="75"/>
    </row>
    <row r="22" spans="3:15" ht="38.25" customHeight="1" x14ac:dyDescent="0.2">
      <c r="C22" s="34"/>
      <c r="D22" s="74"/>
      <c r="E22" s="75"/>
      <c r="F22" s="75"/>
      <c r="G22" s="75"/>
      <c r="H22" s="35"/>
      <c r="I22" s="75"/>
      <c r="J22" s="76"/>
      <c r="K22" s="75"/>
      <c r="L22" s="75"/>
      <c r="M22" s="75"/>
      <c r="N22" s="76"/>
      <c r="O22" s="75"/>
    </row>
    <row r="23" spans="3:15" ht="38.25" customHeight="1" x14ac:dyDescent="0.2">
      <c r="C23" s="34"/>
      <c r="D23" s="74"/>
      <c r="E23" s="75"/>
      <c r="F23" s="75"/>
      <c r="G23" s="75"/>
      <c r="H23" s="35"/>
      <c r="I23" s="75"/>
      <c r="J23" s="76"/>
      <c r="K23" s="75"/>
      <c r="L23" s="75"/>
      <c r="M23" s="75"/>
      <c r="N23" s="76"/>
      <c r="O23" s="75"/>
    </row>
    <row r="24" spans="3:15" ht="38.25" customHeight="1" x14ac:dyDescent="0.2">
      <c r="C24" s="34"/>
      <c r="D24" s="17"/>
      <c r="E24" s="35"/>
      <c r="F24" s="35"/>
      <c r="G24" s="35"/>
      <c r="H24" s="35"/>
      <c r="I24" s="79"/>
      <c r="J24" s="81"/>
      <c r="K24" s="79"/>
      <c r="L24" s="79"/>
      <c r="M24" s="79"/>
      <c r="N24" s="72"/>
      <c r="O24" s="35"/>
    </row>
    <row r="25" spans="3:15" ht="38.25" customHeight="1" x14ac:dyDescent="0.2">
      <c r="C25" s="34"/>
      <c r="D25" s="17"/>
      <c r="E25" s="35"/>
      <c r="F25" s="35"/>
      <c r="G25" s="35"/>
      <c r="H25" s="35"/>
      <c r="I25" s="79"/>
      <c r="J25" s="80"/>
      <c r="K25" s="79"/>
      <c r="L25" s="79"/>
      <c r="M25" s="82"/>
      <c r="N25" s="77"/>
      <c r="O25" s="78"/>
    </row>
    <row r="26" spans="3:15" ht="23.1" customHeight="1" x14ac:dyDescent="0.2">
      <c r="F26" s="42"/>
      <c r="H26" s="42"/>
      <c r="I26" s="43"/>
      <c r="M26" s="42"/>
    </row>
    <row r="27" spans="3:15" ht="23.1" customHeight="1" x14ac:dyDescent="0.2">
      <c r="E27" s="42"/>
      <c r="F27" s="42"/>
      <c r="G27" s="42"/>
      <c r="H27" s="42"/>
      <c r="I27" s="42"/>
      <c r="J27" s="42"/>
      <c r="K27" s="42"/>
      <c r="L27" s="42"/>
      <c r="M27" s="42"/>
      <c r="N27" s="42"/>
      <c r="O27" s="42"/>
    </row>
    <row r="28" spans="3:15" ht="23.1" customHeight="1" x14ac:dyDescent="0.2">
      <c r="E28" s="42"/>
      <c r="F28" s="42">
        <f>86996412000-86231106000</f>
        <v>765306000</v>
      </c>
      <c r="G28" s="42"/>
      <c r="H28" s="42"/>
      <c r="I28" s="42"/>
      <c r="J28" s="42"/>
      <c r="K28" s="42"/>
      <c r="L28" s="42"/>
      <c r="M28" s="42"/>
      <c r="N28" s="42"/>
      <c r="O28" s="42"/>
    </row>
  </sheetData>
  <printOptions horizontalCentered="1" verticalCentered="1"/>
  <pageMargins left="0.59055118110236227" right="0.19685039370078741" top="0.19685039370078741" bottom="0.19685039370078741" header="0" footer="0"/>
  <pageSetup paperSize="14" scale="60" orientation="landscape" r:id="rId1"/>
  <headerFooter>
    <oddHeader>&amp;L&amp;D&amp;R&amp;D</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2:L58"/>
  <sheetViews>
    <sheetView topLeftCell="A19" workbookViewId="0">
      <selection activeCell="F27" sqref="F27"/>
    </sheetView>
  </sheetViews>
  <sheetFormatPr baseColWidth="10" defaultRowHeight="12.75" x14ac:dyDescent="0.2"/>
  <cols>
    <col min="1" max="1" width="40.85546875" customWidth="1"/>
    <col min="2" max="2" width="11.85546875" bestFit="1" customWidth="1"/>
    <col min="3" max="3" width="19.5703125" customWidth="1"/>
    <col min="4" max="4" width="15" customWidth="1"/>
    <col min="5" max="5" width="15.85546875" customWidth="1"/>
    <col min="6" max="6" width="19" customWidth="1"/>
    <col min="8" max="8" width="13.42578125" customWidth="1"/>
    <col min="10" max="10" width="12.5703125" customWidth="1"/>
    <col min="11" max="11" width="20.5703125" customWidth="1"/>
    <col min="12" max="12" width="22.42578125" customWidth="1"/>
  </cols>
  <sheetData>
    <row r="2" spans="1:12" x14ac:dyDescent="0.2">
      <c r="A2" s="179" t="s">
        <v>38</v>
      </c>
      <c r="B2" s="179"/>
      <c r="C2" s="179"/>
      <c r="D2" s="179"/>
      <c r="E2" s="179"/>
      <c r="F2" s="179"/>
    </row>
    <row r="3" spans="1:12" x14ac:dyDescent="0.2">
      <c r="A3" s="179" t="s">
        <v>380</v>
      </c>
      <c r="B3" s="179"/>
      <c r="C3" s="179"/>
      <c r="D3" s="179"/>
      <c r="E3" s="179"/>
      <c r="F3" s="179"/>
    </row>
    <row r="5" spans="1:12" ht="13.5" thickBot="1" x14ac:dyDescent="0.25"/>
    <row r="6" spans="1:12" ht="26.25" customHeight="1" thickBot="1" x14ac:dyDescent="0.25">
      <c r="A6" s="124" t="s">
        <v>17</v>
      </c>
      <c r="B6" s="145" t="s">
        <v>372</v>
      </c>
      <c r="C6" s="145" t="s">
        <v>373</v>
      </c>
      <c r="D6" s="145" t="s">
        <v>157</v>
      </c>
      <c r="E6" s="145" t="s">
        <v>374</v>
      </c>
      <c r="F6" s="146" t="s">
        <v>375</v>
      </c>
    </row>
    <row r="7" spans="1:12" x14ac:dyDescent="0.2">
      <c r="A7" s="180" t="s">
        <v>379</v>
      </c>
      <c r="B7" s="132">
        <v>7787</v>
      </c>
      <c r="C7" s="123">
        <v>1222270591</v>
      </c>
      <c r="D7" s="123">
        <v>203641887</v>
      </c>
      <c r="E7" s="123">
        <v>978546213</v>
      </c>
      <c r="F7" s="125">
        <v>40082491</v>
      </c>
    </row>
    <row r="8" spans="1:12" x14ac:dyDescent="0.2">
      <c r="A8" s="181"/>
      <c r="B8" s="133">
        <v>7793</v>
      </c>
      <c r="C8" s="122">
        <v>1339625961</v>
      </c>
      <c r="D8" s="122">
        <v>242733190</v>
      </c>
      <c r="E8" s="122">
        <v>884495437</v>
      </c>
      <c r="F8" s="126">
        <f>+C8-D8-E8</f>
        <v>212397334</v>
      </c>
    </row>
    <row r="9" spans="1:12" x14ac:dyDescent="0.2">
      <c r="A9" s="181"/>
      <c r="B9" s="133">
        <v>7803</v>
      </c>
      <c r="C9" s="122">
        <v>645049511</v>
      </c>
      <c r="D9" s="122">
        <v>65681681</v>
      </c>
      <c r="E9" s="122">
        <v>391332125</v>
      </c>
      <c r="F9" s="126">
        <f t="shared" ref="F9:F13" si="0">+C9-D9-E9</f>
        <v>188035705</v>
      </c>
    </row>
    <row r="10" spans="1:12" x14ac:dyDescent="0.2">
      <c r="A10" s="182" t="s">
        <v>21</v>
      </c>
      <c r="B10" s="133">
        <v>7795</v>
      </c>
      <c r="C10" s="122">
        <v>7894348910</v>
      </c>
      <c r="D10" s="122">
        <v>212393533</v>
      </c>
      <c r="E10" s="122">
        <v>1839555402</v>
      </c>
      <c r="F10" s="126">
        <f t="shared" si="0"/>
        <v>5842399975</v>
      </c>
      <c r="K10" s="135" t="s">
        <v>386</v>
      </c>
    </row>
    <row r="11" spans="1:12" x14ac:dyDescent="0.2">
      <c r="A11" s="182"/>
      <c r="B11" s="133">
        <v>7801</v>
      </c>
      <c r="C11" s="122">
        <v>702346319</v>
      </c>
      <c r="D11" s="122">
        <v>33087092</v>
      </c>
      <c r="E11" s="122">
        <v>532267495</v>
      </c>
      <c r="F11" s="126">
        <f t="shared" si="0"/>
        <v>136991732</v>
      </c>
    </row>
    <row r="12" spans="1:12" x14ac:dyDescent="0.2">
      <c r="A12" s="127" t="s">
        <v>376</v>
      </c>
      <c r="B12" s="133">
        <v>7800</v>
      </c>
      <c r="C12" s="122">
        <v>554724185</v>
      </c>
      <c r="D12" s="122">
        <v>89773285</v>
      </c>
      <c r="E12" s="122">
        <v>318424807</v>
      </c>
      <c r="F12" s="126">
        <f t="shared" si="0"/>
        <v>146526093</v>
      </c>
      <c r="K12" t="s">
        <v>386</v>
      </c>
    </row>
    <row r="13" spans="1:12" x14ac:dyDescent="0.2">
      <c r="A13" s="127" t="s">
        <v>377</v>
      </c>
      <c r="B13" s="133">
        <v>7799</v>
      </c>
      <c r="C13" s="122">
        <v>20001</v>
      </c>
      <c r="D13" s="122">
        <v>20001</v>
      </c>
      <c r="E13" s="122">
        <v>0</v>
      </c>
      <c r="F13" s="126">
        <f t="shared" si="0"/>
        <v>0</v>
      </c>
    </row>
    <row r="14" spans="1:12" ht="13.5" thickBot="1" x14ac:dyDescent="0.25">
      <c r="A14" s="128" t="s">
        <v>378</v>
      </c>
      <c r="B14" s="129"/>
      <c r="C14" s="130">
        <f>SUM(C7:C13)</f>
        <v>12358385478</v>
      </c>
      <c r="D14" s="130">
        <f>SUM(D7:D13)</f>
        <v>847330669</v>
      </c>
      <c r="E14" s="130">
        <f>SUM(E7:E13)</f>
        <v>4944621479</v>
      </c>
      <c r="F14" s="131">
        <f>SUM(F7:F13)</f>
        <v>6566433330</v>
      </c>
      <c r="K14" s="135" t="s">
        <v>386</v>
      </c>
    </row>
    <row r="16" spans="1:12" ht="13.5" thickBot="1" x14ac:dyDescent="0.25">
      <c r="K16" s="135"/>
      <c r="L16" s="135" t="s">
        <v>386</v>
      </c>
    </row>
    <row r="17" spans="1:12" x14ac:dyDescent="0.2">
      <c r="A17" s="147" t="s">
        <v>381</v>
      </c>
      <c r="B17" s="145" t="s">
        <v>382</v>
      </c>
      <c r="C17" s="145" t="s">
        <v>385</v>
      </c>
      <c r="D17" s="145"/>
      <c r="E17" s="145" t="s">
        <v>384</v>
      </c>
      <c r="F17" s="148" t="s">
        <v>3</v>
      </c>
    </row>
    <row r="18" spans="1:12" x14ac:dyDescent="0.2">
      <c r="A18" s="127" t="s">
        <v>88</v>
      </c>
      <c r="B18" s="134">
        <v>7787</v>
      </c>
      <c r="C18" s="183" t="s">
        <v>160</v>
      </c>
      <c r="D18" s="184"/>
      <c r="E18" s="133" t="s">
        <v>177</v>
      </c>
      <c r="F18" s="149">
        <v>3010560</v>
      </c>
      <c r="L18" t="s">
        <v>386</v>
      </c>
    </row>
    <row r="19" spans="1:12" ht="12.75" customHeight="1" x14ac:dyDescent="0.2">
      <c r="A19" s="127" t="s">
        <v>165</v>
      </c>
      <c r="B19" s="134">
        <v>7787</v>
      </c>
      <c r="C19" s="137" t="s">
        <v>161</v>
      </c>
      <c r="D19" s="138"/>
      <c r="E19" s="133" t="s">
        <v>180</v>
      </c>
      <c r="F19" s="149">
        <v>26166000</v>
      </c>
    </row>
    <row r="20" spans="1:12" x14ac:dyDescent="0.2">
      <c r="A20" s="127" t="s">
        <v>167</v>
      </c>
      <c r="B20" s="134">
        <v>7787</v>
      </c>
      <c r="C20" s="137" t="s">
        <v>163</v>
      </c>
      <c r="D20" s="138"/>
      <c r="E20" s="96" t="s">
        <v>185</v>
      </c>
      <c r="F20" s="149">
        <v>9239263</v>
      </c>
    </row>
    <row r="21" spans="1:12" x14ac:dyDescent="0.2">
      <c r="A21" s="127" t="s">
        <v>175</v>
      </c>
      <c r="B21" s="134">
        <v>7787</v>
      </c>
      <c r="C21" s="139" t="s">
        <v>164</v>
      </c>
      <c r="D21" s="138"/>
      <c r="E21" s="133">
        <v>1360</v>
      </c>
      <c r="F21" s="149">
        <v>1666667</v>
      </c>
    </row>
    <row r="22" spans="1:12" x14ac:dyDescent="0.2">
      <c r="A22" s="150" t="s">
        <v>383</v>
      </c>
      <c r="B22" s="134"/>
      <c r="C22" s="136"/>
      <c r="D22" s="136"/>
      <c r="E22" s="133"/>
      <c r="F22" s="151">
        <f>SUM(F18:F21)</f>
        <v>40082490</v>
      </c>
    </row>
    <row r="23" spans="1:12" x14ac:dyDescent="0.2">
      <c r="A23" s="127" t="s">
        <v>223</v>
      </c>
      <c r="B23" s="134">
        <v>7795</v>
      </c>
      <c r="C23" s="140" t="s">
        <v>212</v>
      </c>
      <c r="D23" s="138"/>
      <c r="E23" s="133" t="s">
        <v>254</v>
      </c>
      <c r="F23" s="126">
        <v>71025355</v>
      </c>
    </row>
    <row r="24" spans="1:12" x14ac:dyDescent="0.2">
      <c r="A24" s="127" t="s">
        <v>91</v>
      </c>
      <c r="B24" s="134">
        <v>7795</v>
      </c>
      <c r="C24" s="140" t="s">
        <v>211</v>
      </c>
      <c r="D24" s="138"/>
      <c r="E24" s="133" t="s">
        <v>104</v>
      </c>
      <c r="F24" s="126">
        <v>7000000</v>
      </c>
    </row>
    <row r="25" spans="1:12" x14ac:dyDescent="0.2">
      <c r="A25" s="127" t="s">
        <v>230</v>
      </c>
      <c r="B25" s="134">
        <v>7795</v>
      </c>
      <c r="C25" s="140" t="s">
        <v>213</v>
      </c>
      <c r="D25" s="138"/>
      <c r="E25" s="133" t="s">
        <v>135</v>
      </c>
      <c r="F25" s="126">
        <v>76593664</v>
      </c>
    </row>
    <row r="26" spans="1:12" x14ac:dyDescent="0.2">
      <c r="A26" s="152" t="s">
        <v>128</v>
      </c>
      <c r="B26" s="134">
        <v>7795</v>
      </c>
      <c r="C26" s="140" t="s">
        <v>214</v>
      </c>
      <c r="D26" s="138"/>
      <c r="E26" s="133">
        <v>72</v>
      </c>
      <c r="F26" s="126">
        <v>1929771</v>
      </c>
    </row>
    <row r="27" spans="1:12" x14ac:dyDescent="0.2">
      <c r="A27" s="127" t="s">
        <v>237</v>
      </c>
      <c r="B27" s="134">
        <v>7795</v>
      </c>
      <c r="C27" s="140" t="s">
        <v>215</v>
      </c>
      <c r="D27" s="138"/>
      <c r="E27" s="133" t="s">
        <v>276</v>
      </c>
      <c r="F27" s="126">
        <v>59969349</v>
      </c>
    </row>
    <row r="28" spans="1:12" x14ac:dyDescent="0.2">
      <c r="A28" s="127" t="s">
        <v>241</v>
      </c>
      <c r="B28" s="134">
        <v>7795</v>
      </c>
      <c r="C28" s="140" t="s">
        <v>217</v>
      </c>
      <c r="D28" s="138"/>
      <c r="E28" s="133">
        <v>1349</v>
      </c>
      <c r="F28" s="126">
        <v>3466667</v>
      </c>
    </row>
    <row r="29" spans="1:12" x14ac:dyDescent="0.2">
      <c r="A29" s="127" t="s">
        <v>242</v>
      </c>
      <c r="B29" s="134">
        <v>7795</v>
      </c>
      <c r="C29" s="140" t="s">
        <v>218</v>
      </c>
      <c r="D29" s="138"/>
      <c r="E29" s="133">
        <v>1383</v>
      </c>
      <c r="F29" s="126">
        <v>5569228158</v>
      </c>
    </row>
    <row r="30" spans="1:12" x14ac:dyDescent="0.2">
      <c r="A30" s="127" t="s">
        <v>57</v>
      </c>
      <c r="B30" s="134">
        <v>7795</v>
      </c>
      <c r="C30" s="140" t="s">
        <v>219</v>
      </c>
      <c r="D30" s="138"/>
      <c r="E30" s="133" t="s">
        <v>99</v>
      </c>
      <c r="F30" s="126">
        <v>257365</v>
      </c>
    </row>
    <row r="31" spans="1:12" x14ac:dyDescent="0.2">
      <c r="A31" s="127" t="s">
        <v>245</v>
      </c>
      <c r="B31" s="134">
        <v>7795</v>
      </c>
      <c r="C31" s="140" t="s">
        <v>220</v>
      </c>
      <c r="D31" s="138"/>
      <c r="E31" s="133" t="s">
        <v>279</v>
      </c>
      <c r="F31" s="126">
        <v>20466102</v>
      </c>
    </row>
    <row r="32" spans="1:12" x14ac:dyDescent="0.2">
      <c r="A32" s="127" t="s">
        <v>246</v>
      </c>
      <c r="B32" s="134">
        <v>7795</v>
      </c>
      <c r="C32" s="140" t="s">
        <v>221</v>
      </c>
      <c r="D32" s="138"/>
      <c r="E32" s="133" t="s">
        <v>280</v>
      </c>
      <c r="F32" s="126">
        <v>32463544</v>
      </c>
    </row>
    <row r="33" spans="1:6" x14ac:dyDescent="0.2">
      <c r="A33" s="150" t="s">
        <v>383</v>
      </c>
      <c r="B33" s="134"/>
      <c r="C33" s="136"/>
      <c r="D33" s="136"/>
      <c r="E33" s="133"/>
      <c r="F33" s="153">
        <f>SUM(F23:F32)</f>
        <v>5842399975</v>
      </c>
    </row>
    <row r="34" spans="1:6" x14ac:dyDescent="0.2">
      <c r="A34" s="127" t="s">
        <v>281</v>
      </c>
      <c r="B34" s="134">
        <v>7793</v>
      </c>
      <c r="C34" s="139" t="s">
        <v>301</v>
      </c>
      <c r="D34" s="138"/>
      <c r="E34" s="133" t="s">
        <v>252</v>
      </c>
      <c r="F34" s="126">
        <v>526947</v>
      </c>
    </row>
    <row r="35" spans="1:6" x14ac:dyDescent="0.2">
      <c r="A35" s="127" t="s">
        <v>166</v>
      </c>
      <c r="B35" s="134">
        <v>7793</v>
      </c>
      <c r="C35" s="139" t="s">
        <v>162</v>
      </c>
      <c r="D35" s="138"/>
      <c r="E35" s="133" t="s">
        <v>183</v>
      </c>
      <c r="F35" s="126">
        <v>21066008</v>
      </c>
    </row>
    <row r="36" spans="1:6" x14ac:dyDescent="0.2">
      <c r="A36" s="127" t="s">
        <v>45</v>
      </c>
      <c r="B36" s="134">
        <v>7793</v>
      </c>
      <c r="C36" s="139" t="s">
        <v>216</v>
      </c>
      <c r="D36" s="138"/>
      <c r="E36" s="133" t="s">
        <v>181</v>
      </c>
      <c r="F36" s="126">
        <v>3276800</v>
      </c>
    </row>
    <row r="37" spans="1:6" x14ac:dyDescent="0.2">
      <c r="A37" s="127" t="s">
        <v>167</v>
      </c>
      <c r="B37" s="134">
        <v>7793</v>
      </c>
      <c r="C37" s="139" t="s">
        <v>163</v>
      </c>
      <c r="D37" s="138"/>
      <c r="E37" s="133" t="s">
        <v>185</v>
      </c>
      <c r="F37" s="126">
        <v>42060304</v>
      </c>
    </row>
    <row r="38" spans="1:6" x14ac:dyDescent="0.2">
      <c r="A38" s="127" t="s">
        <v>294</v>
      </c>
      <c r="B38" s="134">
        <v>7793</v>
      </c>
      <c r="C38" s="139" t="s">
        <v>302</v>
      </c>
      <c r="D38" s="138"/>
      <c r="E38" s="133">
        <v>1207</v>
      </c>
      <c r="F38" s="126">
        <v>10400000</v>
      </c>
    </row>
    <row r="39" spans="1:6" x14ac:dyDescent="0.2">
      <c r="A39" s="127" t="s">
        <v>83</v>
      </c>
      <c r="B39" s="134">
        <v>7793</v>
      </c>
      <c r="C39" s="139" t="s">
        <v>303</v>
      </c>
      <c r="D39" s="138"/>
      <c r="E39" s="133">
        <v>944</v>
      </c>
      <c r="F39" s="126">
        <v>67275</v>
      </c>
    </row>
    <row r="40" spans="1:6" x14ac:dyDescent="0.2">
      <c r="A40" s="127" t="s">
        <v>242</v>
      </c>
      <c r="B40" s="134">
        <v>7793</v>
      </c>
      <c r="C40" s="139" t="s">
        <v>218</v>
      </c>
      <c r="D40" s="138"/>
      <c r="E40" s="133">
        <v>1383</v>
      </c>
      <c r="F40" s="126">
        <v>135000000</v>
      </c>
    </row>
    <row r="41" spans="1:6" x14ac:dyDescent="0.2">
      <c r="A41" s="150" t="s">
        <v>383</v>
      </c>
      <c r="B41" s="134"/>
      <c r="C41" s="136"/>
      <c r="D41" s="136"/>
      <c r="E41" s="133"/>
      <c r="F41" s="153">
        <f>SUM(F34:F40)</f>
        <v>212397334</v>
      </c>
    </row>
    <row r="42" spans="1:6" x14ac:dyDescent="0.2">
      <c r="A42" s="127" t="s">
        <v>336</v>
      </c>
      <c r="B42" s="134">
        <v>7803</v>
      </c>
      <c r="C42" s="141" t="s">
        <v>341</v>
      </c>
      <c r="D42" s="138"/>
      <c r="E42" s="133" t="s">
        <v>345</v>
      </c>
      <c r="F42" s="126">
        <v>15680000</v>
      </c>
    </row>
    <row r="43" spans="1:6" x14ac:dyDescent="0.2">
      <c r="A43" s="127" t="s">
        <v>167</v>
      </c>
      <c r="B43" s="134">
        <v>7803</v>
      </c>
      <c r="C43" s="141" t="s">
        <v>163</v>
      </c>
      <c r="D43" s="138"/>
      <c r="E43" s="133" t="s">
        <v>185</v>
      </c>
      <c r="F43" s="126">
        <v>149008343</v>
      </c>
    </row>
    <row r="44" spans="1:6" x14ac:dyDescent="0.2">
      <c r="A44" s="127" t="s">
        <v>338</v>
      </c>
      <c r="B44" s="134">
        <v>7803</v>
      </c>
      <c r="C44" s="141" t="s">
        <v>342</v>
      </c>
      <c r="D44" s="138"/>
      <c r="E44" s="133" t="s">
        <v>350</v>
      </c>
      <c r="F44" s="126">
        <v>22644962</v>
      </c>
    </row>
    <row r="45" spans="1:6" x14ac:dyDescent="0.2">
      <c r="A45" s="127" t="s">
        <v>339</v>
      </c>
      <c r="B45" s="134">
        <v>7803</v>
      </c>
      <c r="C45" s="141" t="s">
        <v>343</v>
      </c>
      <c r="D45" s="138"/>
      <c r="E45" s="133" t="s">
        <v>351</v>
      </c>
      <c r="F45" s="126">
        <v>702400</v>
      </c>
    </row>
    <row r="46" spans="1:6" x14ac:dyDescent="0.2">
      <c r="A46" s="150" t="s">
        <v>383</v>
      </c>
      <c r="B46" s="134"/>
      <c r="C46" s="136"/>
      <c r="D46" s="136"/>
      <c r="E46" s="133"/>
      <c r="F46" s="126">
        <f>SUM(F42:F45)</f>
        <v>188035705</v>
      </c>
    </row>
    <row r="47" spans="1:6" x14ac:dyDescent="0.2">
      <c r="A47" s="127" t="s">
        <v>34</v>
      </c>
      <c r="B47" s="134">
        <v>7800</v>
      </c>
      <c r="C47" s="142" t="s">
        <v>356</v>
      </c>
      <c r="D47" s="143"/>
      <c r="E47" s="133">
        <v>174</v>
      </c>
      <c r="F47" s="126">
        <v>1621333</v>
      </c>
    </row>
    <row r="48" spans="1:6" x14ac:dyDescent="0.2">
      <c r="A48" s="127" t="s">
        <v>130</v>
      </c>
      <c r="B48" s="134">
        <v>7800</v>
      </c>
      <c r="C48" s="142" t="s">
        <v>131</v>
      </c>
      <c r="D48" s="143"/>
      <c r="E48" s="133">
        <v>236</v>
      </c>
      <c r="F48" s="126">
        <v>1576960</v>
      </c>
    </row>
    <row r="49" spans="1:6" x14ac:dyDescent="0.2">
      <c r="A49" s="127" t="s">
        <v>36</v>
      </c>
      <c r="B49" s="134">
        <v>7800</v>
      </c>
      <c r="C49" s="142" t="s">
        <v>33</v>
      </c>
      <c r="D49" s="143"/>
      <c r="E49" s="133" t="s">
        <v>123</v>
      </c>
      <c r="F49" s="126">
        <v>921600</v>
      </c>
    </row>
    <row r="50" spans="1:6" x14ac:dyDescent="0.2">
      <c r="A50" s="127" t="s">
        <v>353</v>
      </c>
      <c r="B50" s="134">
        <v>7800</v>
      </c>
      <c r="C50" s="142" t="s">
        <v>357</v>
      </c>
      <c r="D50" s="138"/>
      <c r="E50" s="133">
        <v>1220</v>
      </c>
      <c r="F50" s="126">
        <v>3626667</v>
      </c>
    </row>
    <row r="51" spans="1:6" x14ac:dyDescent="0.2">
      <c r="A51" s="127" t="s">
        <v>354</v>
      </c>
      <c r="B51" s="134">
        <v>7800</v>
      </c>
      <c r="C51" s="142" t="s">
        <v>358</v>
      </c>
      <c r="D51" s="138"/>
      <c r="E51" s="133">
        <v>1223</v>
      </c>
      <c r="F51" s="126">
        <v>3779533</v>
      </c>
    </row>
    <row r="52" spans="1:6" x14ac:dyDescent="0.2">
      <c r="A52" s="127" t="s">
        <v>242</v>
      </c>
      <c r="B52" s="134">
        <v>7800</v>
      </c>
      <c r="C52" s="142" t="s">
        <v>218</v>
      </c>
      <c r="D52" s="138"/>
      <c r="E52" s="133">
        <v>1383</v>
      </c>
      <c r="F52" s="126">
        <v>135000000</v>
      </c>
    </row>
    <row r="53" spans="1:6" x14ac:dyDescent="0.2">
      <c r="A53" s="150" t="s">
        <v>383</v>
      </c>
      <c r="B53" s="134"/>
      <c r="C53" s="136"/>
      <c r="D53" s="136"/>
      <c r="E53" s="133"/>
      <c r="F53" s="153">
        <f>SUM(F47:F52)</f>
        <v>146526093</v>
      </c>
    </row>
    <row r="54" spans="1:6" x14ac:dyDescent="0.2">
      <c r="A54" s="127" t="s">
        <v>365</v>
      </c>
      <c r="B54" s="134">
        <v>7801</v>
      </c>
      <c r="C54" s="141" t="s">
        <v>369</v>
      </c>
      <c r="D54" s="138"/>
      <c r="E54" s="133">
        <v>96</v>
      </c>
      <c r="F54" s="126">
        <v>1239999</v>
      </c>
    </row>
    <row r="55" spans="1:6" x14ac:dyDescent="0.2">
      <c r="A55" s="127" t="s">
        <v>366</v>
      </c>
      <c r="B55" s="134">
        <v>7801</v>
      </c>
      <c r="C55" s="141" t="s">
        <v>370</v>
      </c>
      <c r="D55" s="138"/>
      <c r="E55" s="133" t="s">
        <v>371</v>
      </c>
      <c r="F55" s="126">
        <v>6500333</v>
      </c>
    </row>
    <row r="56" spans="1:6" x14ac:dyDescent="0.2">
      <c r="A56" s="127" t="s">
        <v>166</v>
      </c>
      <c r="B56" s="134">
        <v>7801</v>
      </c>
      <c r="C56" s="141" t="s">
        <v>162</v>
      </c>
      <c r="D56" s="138"/>
      <c r="E56" s="133" t="s">
        <v>183</v>
      </c>
      <c r="F56" s="126">
        <v>251400</v>
      </c>
    </row>
    <row r="57" spans="1:6" x14ac:dyDescent="0.2">
      <c r="A57" s="127" t="s">
        <v>245</v>
      </c>
      <c r="B57" s="134">
        <v>7801</v>
      </c>
      <c r="C57" s="144" t="s">
        <v>220</v>
      </c>
      <c r="D57" s="138"/>
      <c r="E57" s="133">
        <v>1418</v>
      </c>
      <c r="F57" s="126">
        <v>129000000</v>
      </c>
    </row>
    <row r="58" spans="1:6" ht="13.5" thickBot="1" x14ac:dyDescent="0.25">
      <c r="A58" s="154" t="s">
        <v>383</v>
      </c>
      <c r="B58" s="129"/>
      <c r="C58" s="129"/>
      <c r="D58" s="129"/>
      <c r="E58" s="129"/>
      <c r="F58" s="155">
        <f>SUM(F54:F57)</f>
        <v>136991732</v>
      </c>
    </row>
  </sheetData>
  <mergeCells count="5">
    <mergeCell ref="A3:F3"/>
    <mergeCell ref="A2:F2"/>
    <mergeCell ref="A7:A9"/>
    <mergeCell ref="A10:A11"/>
    <mergeCell ref="C18:D18"/>
  </mergeCells>
  <printOptions horizontalCentered="1" verticalCentered="1"/>
  <pageMargins left="0.70866141732283472" right="0.70866141732283472" top="0.74803149606299213" bottom="0.74803149606299213" header="0.31496062992125984" footer="0.31496062992125984"/>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4</vt:i4>
      </vt:variant>
    </vt:vector>
  </HeadingPairs>
  <TitlesOfParts>
    <vt:vector size="13" baseType="lpstr">
      <vt:lpstr>7787</vt:lpstr>
      <vt:lpstr>7795</vt:lpstr>
      <vt:lpstr>7793</vt:lpstr>
      <vt:lpstr>7803</vt:lpstr>
      <vt:lpstr>7799</vt:lpstr>
      <vt:lpstr>7800</vt:lpstr>
      <vt:lpstr>7801</vt:lpstr>
      <vt:lpstr>TOTAL</vt:lpstr>
      <vt:lpstr>Hoja1</vt:lpstr>
      <vt:lpstr>'7787'!Área_de_impresión</vt:lpstr>
      <vt:lpstr>TOTAL!Área_de_impresión</vt:lpstr>
      <vt:lpstr>'7787'!Títulos_a_imprimir</vt:lpstr>
      <vt:lpstr>TOTAL!Títulos_a_imprimir</vt:lpstr>
    </vt:vector>
  </TitlesOfParts>
  <Company>secretaria de gobierno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presupuesto</dc:creator>
  <cp:lastModifiedBy>Lizeth Lopez Blanco</cp:lastModifiedBy>
  <cp:lastPrinted>2022-09-15T18:49:14Z</cp:lastPrinted>
  <dcterms:created xsi:type="dcterms:W3CDTF">2002-01-22T18:31:49Z</dcterms:created>
  <dcterms:modified xsi:type="dcterms:W3CDTF">2024-06-19T03:01:27Z</dcterms:modified>
</cp:coreProperties>
</file>