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filterPrivacy="1" defaultThemeVersion="124226"/>
  <xr:revisionPtr revIDLastSave="0" documentId="13_ncr:1_{76AB78DD-837B-4B55-9182-E2152C7FED4A}" xr6:coauthVersionLast="45" xr6:coauthVersionMax="45" xr10:uidLastSave="{00000000-0000-0000-0000-000000000000}"/>
  <bookViews>
    <workbookView xWindow="-120" yWindow="-120" windowWidth="29040" windowHeight="15840" xr2:uid="{00000000-000D-0000-FFFF-FFFF00000000}"/>
  </bookViews>
  <sheets>
    <sheet name="PINAR" sheetId="5" r:id="rId1"/>
  </sheets>
  <calcPr calcId="181029"/>
</workbook>
</file>

<file path=xl/calcChain.xml><?xml version="1.0" encoding="utf-8"?>
<calcChain xmlns="http://schemas.openxmlformats.org/spreadsheetml/2006/main">
  <c r="XFD12" i="5" l="1"/>
  <c r="XFD10" i="5"/>
  <c r="XFD11" i="5"/>
  <c r="XFD7" i="5"/>
  <c r="XFD6" i="5"/>
  <c r="XFD5" i="5"/>
  <c r="XFD4" i="5"/>
  <c r="M7" i="5" l="1"/>
  <c r="R5" i="5" l="1"/>
  <c r="R6" i="5"/>
  <c r="R7" i="5"/>
  <c r="R4" i="5"/>
  <c r="M5" i="5" l="1"/>
  <c r="M4" i="5"/>
  <c r="M16" i="5" l="1"/>
  <c r="R16" i="5"/>
</calcChain>
</file>

<file path=xl/sharedStrings.xml><?xml version="1.0" encoding="utf-8"?>
<sst xmlns="http://schemas.openxmlformats.org/spreadsheetml/2006/main" count="184" uniqueCount="75">
  <si>
    <t xml:space="preserve">Plan Institucional de Archivos - PINAR </t>
  </si>
  <si>
    <t>Meta</t>
  </si>
  <si>
    <t>Indicadores</t>
  </si>
  <si>
    <t>Fórmula</t>
  </si>
  <si>
    <t>Frecuencia</t>
  </si>
  <si>
    <t>1 TRIMESTRE</t>
  </si>
  <si>
    <t>2do TRIMESTRE</t>
  </si>
  <si>
    <t>3er TRIMESTRE</t>
  </si>
  <si>
    <t>PROGRAMADO</t>
  </si>
  <si>
    <t>EJECUTADO</t>
  </si>
  <si>
    <t>RESULTADO CUMPLIMIENTO</t>
  </si>
  <si>
    <t>ANÁLISIS DEL AVANCE</t>
  </si>
  <si>
    <t>REGISTRO DE EVIDENCIAS Y UBICACIÓN</t>
  </si>
  <si>
    <t>REGISTRO DE EVIDENCIAS Y UBICACION</t>
  </si>
  <si>
    <t>Levantamiento del inventario documental e  implementación de las Tablas de Retención
Documental del periodo 2006- 2016 en toda la entidad.</t>
  </si>
  <si>
    <t xml:space="preserve">Inventarios documentales levantados para los
archivos producidos entre 2006-2016 en las
dependencias del nivel central, las alcaldías locales y el
archivo central
</t>
  </si>
  <si>
    <t>(Cantidad de cajas X200 levantadas en el mes/ Cantidad de cajas X200 por dependencia) *100</t>
  </si>
  <si>
    <t>Mensual</t>
  </si>
  <si>
    <t>N/A</t>
  </si>
  <si>
    <t xml:space="preserve">• Levantamiento del inventario documental de las Casas de Justicia (periodo 2006-2016). Documentación ubicada en el edificio Furatena. Este inventario está pendiente de verificación.
• Levantamiento del inventario documental de la Cárcel Distrital (periodo 2006-2016).Documentación ubicada en el edificio Furatena
</t>
  </si>
  <si>
    <t xml:space="preserve">• FUID Casas de Justicia
• FUID Cárcel Distrital 
• Las cajas se encuentran en el segundo piso del edificio Furatena
</t>
  </si>
  <si>
    <t>(Cantidad de cajas X200 que cumplen tiempos de retención
revisadas en un mes/ Cantidad de cajas X200 que componen las series o subseries por dependencias) *100</t>
  </si>
  <si>
    <t xml:space="preserve">• Por reformulación del PINAR  el 31 de marzo del 2020 la medición deberá empezar a realizarse a partir del 1 de abril al 31 de diciembre del presente año. </t>
  </si>
  <si>
    <t>FUID 2016-2019 de las 22 dependencias del nivel central y las 20 alcaldías actualizados</t>
  </si>
  <si>
    <t>(Cantidad de cajas X200 levantadas en el mes /Cantidad de cajas
X200 por dependencia)*100</t>
  </si>
  <si>
    <t>• Levantamiento del inventario documental en el Consejo de Justicia - Dirección Para La Gestión Administrativa Especial De Policía en el año 2020. (periodo 2016-2019)</t>
  </si>
  <si>
    <t xml:space="preserve">• FUID Consejo de Justicia.
• Las cajas se encuentran en la Dirección Para La Gestión Administrativa Especial De Policía
</t>
  </si>
  <si>
    <t>Ajustes, validación e implementación de las Tablas de Retención Documental TRD del periodo 2016- 2020 en toda la ,entidad.</t>
  </si>
  <si>
    <t>TRD implementadas para el periodo 2016- 2020 en las dependencias del nivel central y en las alcaldías locales.</t>
  </si>
  <si>
    <t xml:space="preserve">(Cantidad de cajas X200 que cumplen tiempos de retención revisadas en un mes/Cantidad de cajas X200 que componen las series o subseries por dependencias)*100 </t>
  </si>
  <si>
    <t>• Por reformulación del PINAR  el 31 de marzo del 2020 la medición deberá empezar a realizarse a partir del 1 de abril al 31 de diciembre del presente año. Igualmente, cabe aclarar el inicio de la medición también puede verse afectada por la emergencia sanitaria debido a que durante el mes de abril y gran parte del mes de mayo no ha podido trabajarse de manera presencial con las cajas en las dependencias.</t>
  </si>
  <si>
    <t>META NO PROGRAMADA</t>
  </si>
  <si>
    <t xml:space="preserve">(Cantidad de cajas X200 levantadas en el mes/ Cantidad de cajas
X200 por dependencia)*100. </t>
  </si>
  <si>
    <t xml:space="preserve">Por reformulación del PINAR  el 31 de marzo del 2020 la medición deberá empezar a realizarse a partir del 1 de abril al 31 de diciembre del presente año. Igualmente, cabe aclarar el inicio de la medición también puede verse afectada por la emergencia sanitaria debido a que durante el mes de abril y gran parte del mes de mayo no ha podido trabajarse de manera presencial con las cajas </t>
  </si>
  <si>
    <t xml:space="preserve">Diagnóstico del estado de organización de expedientes del periodo 2006-2016 elaborado.
</t>
  </si>
  <si>
    <t>(Cantidad de dependencias diagnosticadas en el año/Cantidad de dependencias de la SDG)*100</t>
  </si>
  <si>
    <t>Anual</t>
  </si>
  <si>
    <t>Ajustes, validación e implementación de las Tablas de Retención Documental TRD del periodo 2016- 2020 en toda la entidad.</t>
  </si>
  <si>
    <t>TRD 2016-2020 ajustadas para las 22 dependencias del nivel central y las 20 alcaldías locales.</t>
  </si>
  <si>
    <t>( Cantidad de dependencias en las que se ajustaron las TRD en el año/ Cantidad de dependencias de la SDG)*100</t>
  </si>
  <si>
    <t xml:space="preserve">TRD 2016-2020 validadas para las 22 dependencias
del nivel central y las 20 alcaldías locales.
</t>
  </si>
  <si>
    <t xml:space="preserve">( Cantidad de dependencias en las que se validaron las TRD en el año/Cantidad de dependencias de la SDG)*100 </t>
  </si>
  <si>
    <t>Elaboración de las tablas de control de acceso a la información en toda la entidad.</t>
  </si>
  <si>
    <t>Tablas de control acceso de las 23 dependencias
elaboradas.</t>
  </si>
  <si>
    <t>( Cantidad de tablas de control de acceso elaboradas en el año /. Cantidad de dependencias de la SDG)*100</t>
  </si>
  <si>
    <t>1. Actualización de procedimientos e instrucciones del  proceso de Gestión del Patrimonio Documental.
2. Actualización del procedimiento Consulta,Préstamo y
Devolución de Documentos y/o Expedientes en
los Archivos de Gestión y Central (GDIGPD-P010).</t>
  </si>
  <si>
    <t xml:space="preserve">Caracterización, procedimientos e instructivos del
proceso de Gestión del Patrimonio Documental
actualizados.
</t>
  </si>
  <si>
    <t>( Cantidad de documentos controlados actualizados en el año/Cantidad de
documentos controlados registrados para el proceso de Gestión  del Patrimonio Documental)*100</t>
  </si>
  <si>
    <t>Socialización del procedimiento de préstamo (GDIGPD-P010) actualizado con los referentes documentales de las
dependencias quienes son los encargados de su aplicación</t>
  </si>
  <si>
    <t>Procedimiento de préstamo (GDIGPD-P010)
actualizado, socializado con las 23 dependencias de
la SDG a través de una circular.</t>
  </si>
  <si>
    <t xml:space="preserve">(Cantidad de radicación de circulares de socialización/ Cantidad de
dependencias de la SDG) *100
</t>
  </si>
  <si>
    <t>Realización de asistencia técnica a las 23 dependencias de la entidad para la aplicación de los instrumentos archivísticos (FUID, TRD, TVD, Tablas de Control de Acceso).</t>
  </si>
  <si>
    <t>Asistencia técnica por cada una de las 23 dependencias de la SDG. En el caso de las alcaldías locales las asistencias se realizarán en grupos de a 5 para un total de 4 asistencias</t>
  </si>
  <si>
    <t>(Cantidad de asistencias técnicas realizadas/ Cantidad de dependencias del nivel central de la SDG y de alcaldías locales.)*100</t>
  </si>
  <si>
    <t>CUMPLIMIENTO PROMEDIO</t>
  </si>
  <si>
    <t>Levantamiento Inventario Documental en estado natural 2006-2016. Este porcentaje se da por el reinicio de actividades en la primera semana de junio de 2020 y su constante interrupción por la emergencia sanitaria causada por el COVID - 19</t>
  </si>
  <si>
    <t>Debido a la emergencia sanitaria y la suspensión de la contratación por prestación de servicios el equipo proyectado para la aplicación de TRD está pendiente por vincularse por lo cual el porcentaje de avance se ve afectado.</t>
  </si>
  <si>
    <t>Levantamiento Inventario Documental en estado natural 2016-2020. Este porcentaje se da por el reinicio de actividades en la primera semana de junio de 2020 y su constante interrupción por la emergencia sanitaria causada por el COVID - 19. Igualmente se ha evidenciado que las cajas rotuladas con fechas del periodo 2006 al 2016 en realidad contienen información del 2016 al 2020 por lo cual el porcentaje de avance resulta mayor al programado</t>
  </si>
  <si>
    <t xml:space="preserve">FUID 2006-2016 de las siguientes dependencias: Oficina Asesora Jurídica 
Cárcel Distrital
Oficina de Control Interno
Convivencia y Diálogo Social
Dirección de Derechos Humanos
Despacho
Oficina de Asuntos Disciplinarios
Dirección Administrativa
Dirección Financiera
</t>
  </si>
  <si>
    <t>Pendiente de programación</t>
  </si>
  <si>
    <t>Debido a la rotación del personal de las Alcaldías Locales y a la emergencia sanitaria, el levantamiento de inventario del fondo acumulado está pendiente. De otro lado, el Archivo Central queda ubicado en Kennedy localidad que ha estado permanentemente en aislamiento obligatorio</t>
  </si>
  <si>
    <t>No aplica</t>
  </si>
  <si>
    <t>FUID con aplicación de la TRD 2016-2020 de las siguientes dependencias:  Despacho
Dirección para la Gestión Administrativa Especial de Policía (Consejo de Justicia)
Dirección Jurídica
Dirección de Derechos Humanos</t>
  </si>
  <si>
    <t>FUID 2016-2020 de las siguientes dependencias: Despacho
Oficia de Control Interno
Oficina de Asuntos Disciplinarios
Dirección para la Gestión Administrativa Especial de Policía
Dirección Jurídica
Dirección de Derechos Humanos
Dirección de Convivencia y Diálogo Social</t>
  </si>
  <si>
    <t xml:space="preserve"> </t>
  </si>
  <si>
    <t>Actualización del inventario documental del periodo 2016-2019 en toda la entidad.</t>
  </si>
  <si>
    <t>Elaboración de las tablas de Valoración Documental TVD (Inventario documental en estado natural, cuadros de caracterización, cuadros de clasificación</t>
  </si>
  <si>
    <t>FUID de los fondos acumulados de las 20 alcaldías locales y del archivo central levantados.</t>
  </si>
  <si>
    <t>Elaboración de diagnóstico del estado de organización de expedientes del periodo 2006-2016.</t>
  </si>
  <si>
    <t>TRD implementadas para el periodo 2006- 2016 en las dependencias del nivel central y en las alcaldías locales</t>
  </si>
  <si>
    <t>Levantamiento del inventario documental e  implementación de las Tablas de Retención
Documental del periodo 2006- 2016 en toda la entidad. 
9,356</t>
  </si>
  <si>
    <t>FUID</t>
  </si>
  <si>
    <t>TRD</t>
  </si>
  <si>
    <t>0% profesionales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</si>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</sst>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color theme="1"/>
      <name val="Garamond"/>
      <family val="1"/>
    </font>
    <font>
      <sz val="11"/>
      <color theme="1"/>
      <name val="Calibri"/>
      <family val="2"/>
      <scheme val="minor"/>
    </font>
    <font>
      <b/>
      <sz val="18"/>
      <color rgb="FF000000"/>
      <name val="Garamond"/>
      <family val="1"/>
    </font>
    <font>
      <sz val="16"/>
      <color theme="1"/>
      <name val="Garamond"/>
      <family val="1"/>
    </font>
    <font>
      <b/>
      <sz val="16"/>
      <name val="Garamond"/>
      <family val="1"/>
    </font>
    <font>
      <b/>
      <sz val="16"/>
      <color theme="1"/>
      <name val="Garamond"/>
      <family val="1"/>
    </font>
    <font>
      <b/>
      <sz val="14"/>
      <color rgb="FF000000"/>
      <name val="Garamond"/>
      <family val="1"/>
    </font>
    <font>
      <b/>
      <sz val="22"/>
      <color theme="1"/>
      <name val="Garamond"/>
      <family val="1"/>
    </font>
    <font>
      <sz val="16"/>
      <color theme="1"/>
      <name val="Arial"/>
      <family val="2"/>
    </font>
    <font>
      <sz val="14"/>
      <color theme="1"/>
      <name val="Arial"/>
      <family val="2"/>
    </font>
    <font>
      <sz val="14"/>
      <name val="Arial"/>
      <family val="2"/>
    </font>
    <font>
      <sz val="14"/>
      <color rgb="FF000000"/>
      <name val="Arial"/>
      <family val="2"/>
    </font>
    <font>
      <b/>
      <sz val="48"/>
      <color theme="1"/>
      <name val="Garamond"/>
      <family val="1"/>
    </font>
    <font>
      <b/>
      <sz val="16"/>
      <color theme="1"/>
      <name val="Arial"/>
      <family val="2"/>
    </font>
    <font>
      <sz val="16"/>
      <name val="Arial"/>
      <family val="2"/>
    </font>
    <font>
      <b/>
      <sz val="16"/>
      <name val="Arial"/>
      <family val="2"/>
    </font>
    <font>
      <b/>
      <sz val="20"/>
      <color theme="1"/>
      <name val="Arial"/>
      <family val="2"/>
    </font>
    <font>
      <b/>
      <sz val="24"/>
      <color theme="1"/>
      <name val="Garamond"/>
      <family val="1"/>
    </font>
    <font>
      <b/>
      <sz val="10"/>
      <color theme="1"/>
      <name val="Garamond"/>
      <family val="1"/>
    </font>
  </fonts>
  <fills count="6">
    <fill>
      <patternFill patternType="none"/>
    </fill>
    <fill>
      <patternFill patternType="gray125"/>
    </fill>
    <fill>
      <patternFill patternType="solid">
        <fgColor rgb="FF8B008B"/>
        <bgColor indexed="64"/>
      </patternFill>
    </fill>
    <fill>
      <patternFill patternType="solid">
        <fgColor rgb="FF9370DB"/>
        <bgColor indexed="64"/>
      </patternFill>
    </fill>
    <fill>
      <patternFill patternType="solid">
        <fgColor rgb="FFD8BFD8"/>
        <bgColor indexed="64"/>
      </patternFill>
    </fill>
    <fill>
      <patternFill patternType="solid">
        <fgColor rgb="FFFF0000"/>
        <bgColor indexed="64"/>
      </patternFill>
    </fill>
  </fills>
  <borders count="32">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medium">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left>
      <right/>
      <top style="thin">
        <color theme="0"/>
      </top>
      <bottom style="thin">
        <color theme="0"/>
      </bottom>
      <diagonal/>
    </border>
    <border>
      <left/>
      <right style="thin">
        <color theme="0"/>
      </right>
      <top/>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s>
  <cellStyleXfs count="2">
    <xf numFmtId="0" fontId="0" fillId="0" borderId="0"/>
    <xf numFmtId="9" fontId="2" fillId="0" borderId="0" applyFont="0" applyFill="0" applyBorder="0" applyAlignment="0" applyProtection="0"/>
  </cellStyleXfs>
  <cellXfs count="118">
    <xf numFmtId="0" fontId="0" fillId="0" borderId="0" xfId="0"/>
    <xf numFmtId="0" fontId="1" fillId="0" borderId="4" xfId="0" applyFont="1" applyFill="1" applyBorder="1" applyAlignment="1">
      <alignment horizontal="center" vertical="center" wrapText="1"/>
    </xf>
    <xf numFmtId="0" fontId="1" fillId="0" borderId="4" xfId="0" applyFont="1" applyFill="1" applyBorder="1"/>
    <xf numFmtId="0" fontId="1" fillId="0" borderId="4" xfId="0" applyFont="1" applyFill="1" applyBorder="1" applyAlignment="1">
      <alignment horizontal="center"/>
    </xf>
    <xf numFmtId="0" fontId="1" fillId="0" borderId="7" xfId="0" applyFont="1" applyFill="1" applyBorder="1"/>
    <xf numFmtId="0" fontId="1" fillId="0" borderId="8" xfId="0" applyFont="1" applyFill="1" applyBorder="1"/>
    <xf numFmtId="0" fontId="1" fillId="0" borderId="12" xfId="0" applyFont="1" applyFill="1" applyBorder="1"/>
    <xf numFmtId="0" fontId="4" fillId="0" borderId="12" xfId="0" applyFont="1" applyFill="1" applyBorder="1"/>
    <xf numFmtId="0" fontId="4" fillId="0" borderId="4" xfId="0" applyFont="1" applyFill="1" applyBorder="1"/>
    <xf numFmtId="0" fontId="6" fillId="0" borderId="12" xfId="0" applyFont="1" applyFill="1" applyBorder="1"/>
    <xf numFmtId="0" fontId="6" fillId="0" borderId="4" xfId="0" applyFont="1" applyFill="1" applyBorder="1"/>
    <xf numFmtId="9" fontId="3" fillId="0" borderId="6" xfId="1" applyFont="1" applyFill="1" applyBorder="1" applyAlignment="1">
      <alignment horizontal="center" vertical="center" wrapText="1"/>
    </xf>
    <xf numFmtId="0" fontId="1" fillId="0" borderId="8" xfId="0" applyFont="1" applyFill="1" applyBorder="1" applyAlignment="1">
      <alignment wrapText="1"/>
    </xf>
    <xf numFmtId="0" fontId="1" fillId="0" borderId="4" xfId="0" applyFont="1" applyFill="1" applyBorder="1" applyAlignment="1">
      <alignment wrapText="1"/>
    </xf>
    <xf numFmtId="0" fontId="9" fillId="0" borderId="12" xfId="0" applyFont="1" applyFill="1" applyBorder="1" applyAlignment="1">
      <alignment horizontal="center" vertical="center" wrapText="1"/>
    </xf>
    <xf numFmtId="0" fontId="9" fillId="0" borderId="2" xfId="0" applyFont="1" applyFill="1" applyBorder="1" applyAlignment="1">
      <alignment horizontal="justify"/>
    </xf>
    <xf numFmtId="0" fontId="9" fillId="0" borderId="4" xfId="0" applyFont="1" applyFill="1" applyBorder="1"/>
    <xf numFmtId="9" fontId="9" fillId="0" borderId="2" xfId="0" applyNumberFormat="1" applyFont="1" applyFill="1" applyBorder="1" applyAlignment="1">
      <alignment horizontal="center" vertical="center"/>
    </xf>
    <xf numFmtId="9" fontId="9" fillId="0" borderId="2" xfId="0" applyNumberFormat="1" applyFont="1" applyFill="1" applyBorder="1" applyAlignment="1">
      <alignment horizontal="center" vertical="center" wrapText="1"/>
    </xf>
    <xf numFmtId="0" fontId="10" fillId="0" borderId="2" xfId="0" applyFont="1" applyBorder="1" applyAlignment="1">
      <alignment horizontal="justify" vertical="center"/>
    </xf>
    <xf numFmtId="0" fontId="10" fillId="0" borderId="2" xfId="0" applyFont="1" applyBorder="1" applyAlignment="1">
      <alignment horizontal="justify" vertical="center" wrapText="1"/>
    </xf>
    <xf numFmtId="0" fontId="12" fillId="0" borderId="2" xfId="0" applyFont="1" applyFill="1" applyBorder="1" applyAlignment="1">
      <alignment horizontal="justify" vertical="center" wrapText="1"/>
    </xf>
    <xf numFmtId="9" fontId="10" fillId="0" borderId="2" xfId="0" applyNumberFormat="1" applyFont="1" applyFill="1" applyBorder="1" applyAlignment="1">
      <alignment horizontal="center" vertical="center" wrapText="1"/>
    </xf>
    <xf numFmtId="0" fontId="11" fillId="0" borderId="23" xfId="0" applyFont="1" applyBorder="1" applyAlignment="1">
      <alignment horizontal="center" vertical="center"/>
    </xf>
    <xf numFmtId="0" fontId="10" fillId="0" borderId="11" xfId="0" applyFont="1" applyBorder="1" applyAlignment="1">
      <alignment horizontal="justify" vertical="center"/>
    </xf>
    <xf numFmtId="0" fontId="10" fillId="0" borderId="11" xfId="0" applyFont="1" applyBorder="1" applyAlignment="1">
      <alignment horizontal="justify" vertical="center" wrapText="1"/>
    </xf>
    <xf numFmtId="0" fontId="11" fillId="0" borderId="30" xfId="0" applyFont="1" applyBorder="1" applyAlignment="1">
      <alignment horizontal="center" vertical="center"/>
    </xf>
    <xf numFmtId="9" fontId="9" fillId="0" borderId="22" xfId="0" applyNumberFormat="1" applyFont="1" applyFill="1" applyBorder="1" applyAlignment="1">
      <alignment horizontal="center" vertical="center"/>
    </xf>
    <xf numFmtId="0" fontId="12" fillId="0" borderId="23" xfId="0" applyFont="1" applyFill="1" applyBorder="1" applyAlignment="1">
      <alignment horizontal="justify" vertical="center" wrapText="1"/>
    </xf>
    <xf numFmtId="9" fontId="9" fillId="0" borderId="22" xfId="0" applyNumberFormat="1" applyFont="1" applyFill="1" applyBorder="1" applyAlignment="1">
      <alignment horizontal="center" vertical="center" wrapText="1"/>
    </xf>
    <xf numFmtId="9" fontId="10" fillId="0" borderId="23" xfId="0" applyNumberFormat="1" applyFont="1" applyFill="1" applyBorder="1" applyAlignment="1">
      <alignment horizontal="center" vertical="center" wrapText="1"/>
    </xf>
    <xf numFmtId="9" fontId="9" fillId="0" borderId="24" xfId="0" applyNumberFormat="1" applyFont="1" applyFill="1" applyBorder="1" applyAlignment="1">
      <alignment horizontal="center" vertical="center" wrapText="1"/>
    </xf>
    <xf numFmtId="9" fontId="9" fillId="0" borderId="11" xfId="0" applyNumberFormat="1" applyFont="1" applyFill="1" applyBorder="1" applyAlignment="1">
      <alignment horizontal="center" vertical="center" wrapText="1"/>
    </xf>
    <xf numFmtId="9" fontId="10" fillId="0" borderId="11" xfId="0" applyNumberFormat="1" applyFont="1" applyFill="1" applyBorder="1" applyAlignment="1">
      <alignment horizontal="center" vertical="center" wrapText="1"/>
    </xf>
    <xf numFmtId="9" fontId="10" fillId="0" borderId="30" xfId="0" applyNumberFormat="1"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31"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9" fillId="0" borderId="22" xfId="0" applyFont="1" applyBorder="1" applyAlignment="1">
      <alignment horizontal="justify" vertical="center" wrapText="1"/>
    </xf>
    <xf numFmtId="0" fontId="9" fillId="0" borderId="24" xfId="0" applyFont="1" applyBorder="1" applyAlignment="1">
      <alignment horizontal="justify" vertical="center" wrapText="1"/>
    </xf>
    <xf numFmtId="0" fontId="9" fillId="0" borderId="22" xfId="0" applyFont="1" applyFill="1" applyBorder="1" applyAlignment="1">
      <alignment horizontal="left" vertical="center"/>
    </xf>
    <xf numFmtId="0" fontId="9" fillId="0" borderId="2" xfId="0" applyFont="1" applyFill="1" applyBorder="1" applyAlignment="1">
      <alignment horizontal="center" vertical="center" wrapText="1"/>
    </xf>
    <xf numFmtId="0" fontId="9" fillId="0" borderId="22"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3" xfId="0" applyFont="1" applyFill="1" applyBorder="1" applyAlignment="1">
      <alignment horizontal="justify" vertical="center" wrapText="1"/>
    </xf>
    <xf numFmtId="9" fontId="14" fillId="0" borderId="2" xfId="0" applyNumberFormat="1" applyFont="1" applyFill="1" applyBorder="1" applyAlignment="1">
      <alignment horizontal="center" vertical="center"/>
    </xf>
    <xf numFmtId="9" fontId="14" fillId="0" borderId="2" xfId="0" applyNumberFormat="1" applyFont="1" applyFill="1" applyBorder="1" applyAlignment="1">
      <alignment horizontal="center" vertical="center" wrapText="1"/>
    </xf>
    <xf numFmtId="0" fontId="15" fillId="0" borderId="22" xfId="0" applyFont="1" applyFill="1" applyBorder="1" applyAlignment="1">
      <alignment horizontal="center" vertical="center"/>
    </xf>
    <xf numFmtId="0" fontId="15" fillId="0" borderId="2" xfId="0" applyFont="1" applyFill="1" applyBorder="1" applyAlignment="1">
      <alignment horizontal="center" vertical="center"/>
    </xf>
    <xf numFmtId="9" fontId="16" fillId="0" borderId="2" xfId="0" applyNumberFormat="1" applyFont="1" applyFill="1" applyBorder="1" applyAlignment="1">
      <alignment horizontal="center" vertical="center"/>
    </xf>
    <xf numFmtId="9" fontId="9" fillId="0" borderId="4" xfId="1" applyFont="1" applyFill="1" applyBorder="1" applyAlignment="1">
      <alignment horizontal="center" vertical="center"/>
    </xf>
    <xf numFmtId="9" fontId="14" fillId="0" borderId="4" xfId="1" applyFont="1" applyFill="1" applyBorder="1" applyAlignment="1">
      <alignment horizontal="center" vertical="center"/>
    </xf>
    <xf numFmtId="9" fontId="17" fillId="0" borderId="4" xfId="1" applyFont="1" applyFill="1" applyBorder="1" applyAlignment="1">
      <alignment horizontal="center" vertical="center"/>
    </xf>
    <xf numFmtId="0" fontId="9" fillId="0" borderId="12" xfId="0" applyFont="1" applyFill="1" applyBorder="1" applyAlignment="1">
      <alignment vertical="center" wrapText="1"/>
    </xf>
    <xf numFmtId="0" fontId="9" fillId="0" borderId="22" xfId="0" applyFont="1" applyBorder="1" applyAlignment="1">
      <alignment vertical="center" wrapText="1"/>
    </xf>
    <xf numFmtId="0" fontId="10" fillId="0" borderId="2" xfId="0" applyFont="1" applyBorder="1" applyAlignment="1">
      <alignment vertical="center" wrapText="1"/>
    </xf>
    <xf numFmtId="0" fontId="11" fillId="0" borderId="23" xfId="0" applyFont="1" applyBorder="1" applyAlignment="1">
      <alignment vertical="center"/>
    </xf>
    <xf numFmtId="9" fontId="9" fillId="0" borderId="22" xfId="0" applyNumberFormat="1" applyFont="1" applyFill="1" applyBorder="1" applyAlignment="1">
      <alignment vertical="center"/>
    </xf>
    <xf numFmtId="9" fontId="9" fillId="0" borderId="2" xfId="0" applyNumberFormat="1" applyFont="1" applyFill="1" applyBorder="1" applyAlignment="1">
      <alignment vertical="center"/>
    </xf>
    <xf numFmtId="0" fontId="12" fillId="0" borderId="2" xfId="0" applyFont="1" applyFill="1" applyBorder="1" applyAlignment="1">
      <alignment vertical="center" wrapText="1"/>
    </xf>
    <xf numFmtId="0" fontId="12" fillId="0" borderId="23" xfId="0" applyFont="1" applyFill="1" applyBorder="1" applyAlignment="1">
      <alignment vertical="center" wrapText="1"/>
    </xf>
    <xf numFmtId="0" fontId="9" fillId="0" borderId="2" xfId="0" applyFont="1" applyFill="1" applyBorder="1" applyAlignment="1">
      <alignment vertical="center" wrapText="1"/>
    </xf>
    <xf numFmtId="0" fontId="9" fillId="0" borderId="23" xfId="0" applyFont="1" applyFill="1" applyBorder="1" applyAlignment="1">
      <alignment wrapText="1"/>
    </xf>
    <xf numFmtId="0" fontId="9" fillId="0" borderId="22" xfId="0" applyFont="1" applyFill="1" applyBorder="1" applyAlignment="1">
      <alignment vertical="center"/>
    </xf>
    <xf numFmtId="0" fontId="9" fillId="0" borderId="4" xfId="0" applyFont="1" applyFill="1" applyBorder="1" applyAlignment="1"/>
    <xf numFmtId="0" fontId="10" fillId="0" borderId="2" xfId="0" applyFont="1" applyBorder="1" applyAlignment="1">
      <alignment vertical="center"/>
    </xf>
    <xf numFmtId="0" fontId="9" fillId="0" borderId="23" xfId="0" applyFont="1" applyFill="1" applyBorder="1" applyAlignment="1">
      <alignment vertical="center" wrapText="1"/>
    </xf>
    <xf numFmtId="0" fontId="1"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6" fillId="0" borderId="4" xfId="0" applyFont="1" applyFill="1" applyBorder="1" applyAlignment="1">
      <alignment horizontal="center" vertical="center"/>
    </xf>
    <xf numFmtId="0" fontId="9" fillId="0" borderId="4" xfId="0" applyFont="1" applyFill="1" applyBorder="1" applyAlignment="1">
      <alignment horizontal="center" vertical="center"/>
    </xf>
    <xf numFmtId="0" fontId="9" fillId="5" borderId="12" xfId="0" applyFont="1" applyFill="1" applyBorder="1" applyAlignment="1">
      <alignment horizontal="center" vertical="center" wrapText="1"/>
    </xf>
    <xf numFmtId="0" fontId="9" fillId="5" borderId="22" xfId="0" applyFont="1" applyFill="1" applyBorder="1" applyAlignment="1">
      <alignment horizontal="justify" vertical="center" wrapText="1"/>
    </xf>
    <xf numFmtId="0" fontId="10" fillId="5" borderId="2" xfId="0" applyFont="1" applyFill="1" applyBorder="1" applyAlignment="1">
      <alignment horizontal="justify" vertical="center"/>
    </xf>
    <xf numFmtId="0" fontId="10" fillId="5" borderId="2" xfId="0" applyFont="1" applyFill="1" applyBorder="1" applyAlignment="1">
      <alignment horizontal="justify" vertical="center" wrapText="1"/>
    </xf>
    <xf numFmtId="0" fontId="11" fillId="5" borderId="23" xfId="0" applyFont="1" applyFill="1" applyBorder="1" applyAlignment="1">
      <alignment horizontal="center" vertical="center"/>
    </xf>
    <xf numFmtId="9" fontId="9" fillId="5" borderId="22" xfId="0" applyNumberFormat="1" applyFont="1" applyFill="1" applyBorder="1" applyAlignment="1">
      <alignment horizontal="center" vertical="center"/>
    </xf>
    <xf numFmtId="9" fontId="9" fillId="5" borderId="2" xfId="0" applyNumberFormat="1" applyFont="1" applyFill="1" applyBorder="1" applyAlignment="1">
      <alignment horizontal="center" vertical="center"/>
    </xf>
    <xf numFmtId="0" fontId="12" fillId="5" borderId="2" xfId="0" applyFont="1" applyFill="1" applyBorder="1" applyAlignment="1">
      <alignment horizontal="justify" vertical="center" wrapText="1"/>
    </xf>
    <xf numFmtId="0" fontId="12" fillId="5" borderId="23" xfId="0" applyFont="1" applyFill="1" applyBorder="1" applyAlignment="1">
      <alignment horizontal="justify" vertical="center" wrapText="1"/>
    </xf>
    <xf numFmtId="0" fontId="9" fillId="5" borderId="22" xfId="0" applyFont="1" applyFill="1" applyBorder="1" applyAlignment="1">
      <alignment horizontal="center" vertical="center" wrapText="1"/>
    </xf>
    <xf numFmtId="0" fontId="9" fillId="5" borderId="2" xfId="0" applyFont="1" applyFill="1" applyBorder="1" applyAlignment="1">
      <alignment horizontal="center" vertical="center"/>
    </xf>
    <xf numFmtId="9" fontId="14" fillId="5" borderId="2" xfId="0" applyNumberFormat="1" applyFont="1" applyFill="1" applyBorder="1" applyAlignment="1">
      <alignment horizontal="center" vertical="center"/>
    </xf>
    <xf numFmtId="0" fontId="9" fillId="5" borderId="2" xfId="0" applyFont="1" applyFill="1" applyBorder="1" applyAlignment="1">
      <alignment horizontal="center" vertical="center" wrapText="1"/>
    </xf>
    <xf numFmtId="0" fontId="9" fillId="5" borderId="23" xfId="0" applyFont="1" applyFill="1" applyBorder="1" applyAlignment="1">
      <alignment horizontal="center" vertical="center"/>
    </xf>
    <xf numFmtId="0" fontId="9" fillId="5" borderId="2" xfId="0" applyFont="1" applyFill="1" applyBorder="1" applyAlignment="1">
      <alignment horizontal="justify"/>
    </xf>
    <xf numFmtId="0" fontId="9" fillId="5" borderId="4" xfId="0" applyFont="1" applyFill="1" applyBorder="1"/>
    <xf numFmtId="9" fontId="9" fillId="5" borderId="4" xfId="1" applyFont="1" applyFill="1" applyBorder="1" applyAlignment="1">
      <alignment horizontal="center" vertical="center"/>
    </xf>
    <xf numFmtId="9" fontId="9" fillId="0" borderId="4" xfId="0" applyNumberFormat="1" applyFont="1" applyFill="1" applyBorder="1" applyAlignment="1">
      <alignment horizontal="center" vertical="center"/>
    </xf>
    <xf numFmtId="0" fontId="1" fillId="0" borderId="8" xfId="0" applyFont="1" applyFill="1" applyBorder="1" applyAlignment="1">
      <alignment horizontal="center"/>
    </xf>
    <xf numFmtId="9" fontId="18" fillId="0" borderId="20" xfId="0" applyNumberFormat="1" applyFont="1" applyFill="1" applyBorder="1" applyAlignment="1">
      <alignment horizontal="center" vertical="center"/>
    </xf>
    <xf numFmtId="0" fontId="19" fillId="0" borderId="4" xfId="0" applyFont="1" applyFill="1" applyBorder="1" applyAlignment="1">
      <alignment horizontal="center" vertical="center"/>
    </xf>
    <xf numFmtId="0" fontId="14" fillId="0" borderId="14" xfId="0" applyFont="1" applyFill="1" applyBorder="1" applyAlignment="1">
      <alignment horizontal="center" vertical="center"/>
    </xf>
    <xf numFmtId="0" fontId="14" fillId="5" borderId="14"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0" xfId="0" applyFont="1" applyFill="1" applyBorder="1" applyAlignment="1">
      <alignment horizontal="center" vertical="center"/>
    </xf>
    <xf numFmtId="0" fontId="7" fillId="4" borderId="1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3" fillId="3" borderId="9"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13" xfId="0" applyFont="1" applyFill="1" applyBorder="1" applyAlignment="1">
      <alignment horizontal="center" vertical="center"/>
    </xf>
    <xf numFmtId="0" fontId="5" fillId="2" borderId="27"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4" borderId="5"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0" xfId="0" applyFont="1" applyFill="1" applyBorder="1" applyAlignment="1">
      <alignment horizontal="center" vertical="center"/>
    </xf>
    <xf numFmtId="0" fontId="6" fillId="4" borderId="5" xfId="0" applyFont="1" applyFill="1" applyBorder="1" applyAlignment="1">
      <alignment horizontal="center" vertical="center"/>
    </xf>
    <xf numFmtId="0" fontId="5" fillId="2" borderId="26"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9" fillId="5" borderId="25" xfId="0" applyFont="1" applyFill="1" applyBorder="1" applyAlignment="1">
      <alignment horizontal="center"/>
    </xf>
    <xf numFmtId="0" fontId="9" fillId="5" borderId="2" xfId="0" applyFont="1" applyFill="1" applyBorder="1" applyAlignment="1">
      <alignment horizontal="center"/>
    </xf>
    <xf numFmtId="0" fontId="9" fillId="0" borderId="25" xfId="0" applyFont="1" applyFill="1" applyBorder="1" applyAlignment="1">
      <alignment horizontal="center"/>
    </xf>
    <xf numFmtId="0" fontId="9" fillId="0" borderId="2" xfId="0" applyFont="1" applyFill="1" applyBorder="1" applyAlignment="1">
      <alignment horizontal="center"/>
    </xf>
    <xf numFmtId="0" fontId="8" fillId="0" borderId="20" xfId="0"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Medium9"/>
  <colors>
    <mruColors>
      <color rgb="FFD8BFD8"/>
      <color rgb="FF8B008B"/>
      <color rgb="FFEE82EE"/>
      <color rgb="FFDA70D6"/>
      <color rgb="FF9370DB"/>
      <color rgb="FFFF8BFF"/>
      <color rgb="FFB76EDC"/>
      <color rgb="FF52459D"/>
      <color rgb="FF483D8B"/>
      <color rgb="FF993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CE140-0EBF-4F1A-BDD5-F7676EDCCBC0}">
  <dimension ref="A1:XFD50"/>
  <sheetViews>
    <sheetView tabSelected="1" topLeftCell="B1" zoomScale="40" zoomScaleNormal="40" workbookViewId="0">
      <pane xSplit="1" ySplit="3" topLeftCell="F4" activePane="bottomRight" state="frozen"/>
      <selection pane="topRight" activeCell="C1" sqref="C1"/>
      <selection pane="bottomLeft" activeCell="B4" sqref="B4"/>
      <selection pane="bottomRight" activeCell="P3" sqref="P1:R1048576"/>
    </sheetView>
  </sheetViews>
  <sheetFormatPr baseColWidth="10" defaultColWidth="11.42578125" defaultRowHeight="15" zeroHeight="1" x14ac:dyDescent="0.25"/>
  <cols>
    <col min="1" max="1" width="2" customWidth="1"/>
    <col min="2" max="2" width="61.140625" style="3" customWidth="1"/>
    <col min="3" max="3" width="43" style="13" customWidth="1"/>
    <col min="4" max="4" width="44.140625" style="2" customWidth="1"/>
    <col min="5" max="5" width="23.85546875" style="2" customWidth="1"/>
    <col min="6" max="6" width="25.28515625" style="2" customWidth="1"/>
    <col min="7" max="7" width="22" style="2" customWidth="1"/>
    <col min="8" max="8" width="28" style="2" customWidth="1"/>
    <col min="9" max="9" width="55.5703125" style="2" customWidth="1"/>
    <col min="10" max="10" width="46.28515625" style="2" customWidth="1"/>
    <col min="11" max="11" width="26.42578125" style="3" customWidth="1"/>
    <col min="12" max="12" width="21.28515625" style="3" customWidth="1"/>
    <col min="13" max="13" width="29.28515625" style="3" customWidth="1"/>
    <col min="14" max="14" width="91.85546875" style="2" customWidth="1"/>
    <col min="15" max="15" width="65.85546875" style="2" customWidth="1"/>
    <col min="16" max="18" width="22.140625" style="3" customWidth="1"/>
    <col min="19" max="19" width="33.5703125" style="2" customWidth="1"/>
    <col min="20" max="20" width="45" style="2" customWidth="1"/>
    <col min="21" max="21" width="33" style="93" hidden="1" customWidth="1"/>
    <col min="22" max="23" width="11.42578125" style="2" customWidth="1"/>
    <col min="24" max="16383" width="11.42578125" style="2"/>
    <col min="16384" max="16384" width="53.7109375" style="69" customWidth="1"/>
  </cols>
  <sheetData>
    <row r="1" spans="1:21 16384:16384" ht="60.75" customHeight="1" thickBot="1" x14ac:dyDescent="0.25">
      <c r="A1" s="6"/>
      <c r="B1" s="100" t="s">
        <v>0</v>
      </c>
      <c r="C1" s="101"/>
      <c r="D1" s="101"/>
      <c r="E1" s="101"/>
      <c r="F1" s="101"/>
      <c r="G1" s="101"/>
      <c r="H1" s="101"/>
      <c r="I1" s="101"/>
      <c r="J1" s="101"/>
      <c r="K1" s="101"/>
      <c r="L1" s="101"/>
      <c r="M1" s="101"/>
      <c r="N1" s="101"/>
      <c r="O1" s="101"/>
      <c r="P1" s="101"/>
      <c r="Q1" s="101"/>
      <c r="R1" s="101"/>
      <c r="S1" s="101"/>
      <c r="T1" s="102"/>
    </row>
    <row r="2" spans="1:21 16384:16384" s="8" customFormat="1" ht="38.25" customHeight="1" thickBot="1" x14ac:dyDescent="0.4">
      <c r="A2" s="7"/>
      <c r="B2" s="109" t="s">
        <v>1</v>
      </c>
      <c r="C2" s="111" t="s">
        <v>2</v>
      </c>
      <c r="D2" s="111" t="s">
        <v>3</v>
      </c>
      <c r="E2" s="103" t="s">
        <v>4</v>
      </c>
      <c r="F2" s="105" t="s">
        <v>5</v>
      </c>
      <c r="G2" s="106"/>
      <c r="H2" s="106"/>
      <c r="I2" s="106"/>
      <c r="J2" s="107"/>
      <c r="K2" s="108" t="s">
        <v>6</v>
      </c>
      <c r="L2" s="96"/>
      <c r="M2" s="96"/>
      <c r="N2" s="96"/>
      <c r="O2" s="97"/>
      <c r="P2" s="96" t="s">
        <v>7</v>
      </c>
      <c r="Q2" s="96"/>
      <c r="R2" s="96"/>
      <c r="S2" s="96"/>
      <c r="T2" s="97"/>
      <c r="U2" s="71"/>
      <c r="XFD2" s="70"/>
    </row>
    <row r="3" spans="1:21 16384:16384" s="10" customFormat="1" ht="60.75" customHeight="1" x14ac:dyDescent="0.35">
      <c r="A3" s="9"/>
      <c r="B3" s="110"/>
      <c r="C3" s="112"/>
      <c r="D3" s="112"/>
      <c r="E3" s="104"/>
      <c r="F3" s="35" t="s">
        <v>8</v>
      </c>
      <c r="G3" s="36" t="s">
        <v>9</v>
      </c>
      <c r="H3" s="37" t="s">
        <v>10</v>
      </c>
      <c r="I3" s="36" t="s">
        <v>11</v>
      </c>
      <c r="J3" s="37" t="s">
        <v>12</v>
      </c>
      <c r="K3" s="38" t="s">
        <v>8</v>
      </c>
      <c r="L3" s="39" t="s">
        <v>9</v>
      </c>
      <c r="M3" s="37" t="s">
        <v>10</v>
      </c>
      <c r="N3" s="36" t="s">
        <v>11</v>
      </c>
      <c r="O3" s="37" t="s">
        <v>13</v>
      </c>
      <c r="P3" s="36" t="s">
        <v>8</v>
      </c>
      <c r="Q3" s="39" t="s">
        <v>9</v>
      </c>
      <c r="R3" s="37" t="s">
        <v>10</v>
      </c>
      <c r="S3" s="36" t="s">
        <v>11</v>
      </c>
      <c r="T3" s="37" t="s">
        <v>13</v>
      </c>
      <c r="U3" s="71"/>
      <c r="XFD3" s="71"/>
    </row>
    <row r="4" spans="1:21 16384:16384" s="66" customFormat="1" ht="257.25" customHeight="1" x14ac:dyDescent="0.3">
      <c r="A4" s="55"/>
      <c r="B4" s="56" t="s">
        <v>70</v>
      </c>
      <c r="C4" s="57" t="s">
        <v>15</v>
      </c>
      <c r="D4" s="57" t="s">
        <v>16</v>
      </c>
      <c r="E4" s="58" t="s">
        <v>17</v>
      </c>
      <c r="F4" s="59" t="s">
        <v>18</v>
      </c>
      <c r="G4" s="60" t="s">
        <v>18</v>
      </c>
      <c r="H4" s="60" t="s">
        <v>18</v>
      </c>
      <c r="I4" s="61" t="s">
        <v>19</v>
      </c>
      <c r="J4" s="62" t="s">
        <v>20</v>
      </c>
      <c r="K4" s="49">
        <v>1872</v>
      </c>
      <c r="L4" s="50">
        <v>1225</v>
      </c>
      <c r="M4" s="51">
        <f>(L4*1)/K4</f>
        <v>0.65438034188034189</v>
      </c>
      <c r="N4" s="63" t="s">
        <v>55</v>
      </c>
      <c r="O4" s="64" t="s">
        <v>58</v>
      </c>
      <c r="P4" s="44">
        <v>5616</v>
      </c>
      <c r="Q4" s="44"/>
      <c r="R4" s="44">
        <f>(Q4*1)/P4</f>
        <v>0</v>
      </c>
      <c r="S4" s="65"/>
      <c r="T4" s="65"/>
      <c r="U4" s="94" t="s">
        <v>71</v>
      </c>
      <c r="XFD4" s="54">
        <f>1225/9356</f>
        <v>0.13093202223172296</v>
      </c>
    </row>
    <row r="5" spans="1:21 16384:16384" s="66" customFormat="1" ht="188.25" customHeight="1" x14ac:dyDescent="0.3">
      <c r="A5" s="55"/>
      <c r="B5" s="56" t="s">
        <v>14</v>
      </c>
      <c r="C5" s="67" t="s">
        <v>69</v>
      </c>
      <c r="D5" s="57" t="s">
        <v>21</v>
      </c>
      <c r="E5" s="58" t="s">
        <v>17</v>
      </c>
      <c r="F5" s="59" t="s">
        <v>18</v>
      </c>
      <c r="G5" s="60" t="s">
        <v>18</v>
      </c>
      <c r="H5" s="60" t="s">
        <v>18</v>
      </c>
      <c r="I5" s="61" t="s">
        <v>22</v>
      </c>
      <c r="J5" s="62"/>
      <c r="K5" s="44">
        <v>1872</v>
      </c>
      <c r="L5" s="45">
        <v>530</v>
      </c>
      <c r="M5" s="47">
        <f t="shared" ref="M5:M7" si="0">(L5*1)/K5</f>
        <v>0.28311965811965811</v>
      </c>
      <c r="N5" s="63" t="s">
        <v>56</v>
      </c>
      <c r="O5" s="68" t="s">
        <v>64</v>
      </c>
      <c r="P5" s="44">
        <v>1500</v>
      </c>
      <c r="Q5" s="44"/>
      <c r="R5" s="44">
        <f t="shared" ref="R5:R7" si="1">(Q5*1)/P5</f>
        <v>0</v>
      </c>
      <c r="S5" s="65"/>
      <c r="T5" s="65"/>
      <c r="U5" s="94" t="s">
        <v>72</v>
      </c>
      <c r="XFD5" s="53">
        <f>530/9356</f>
        <v>5.6648140230867894E-2</v>
      </c>
    </row>
    <row r="6" spans="1:21 16384:16384" s="66" customFormat="1" ht="247.5" customHeight="1" x14ac:dyDescent="0.3">
      <c r="A6" s="55"/>
      <c r="B6" s="56" t="s">
        <v>65</v>
      </c>
      <c r="C6" s="67" t="s">
        <v>23</v>
      </c>
      <c r="D6" s="57" t="s">
        <v>24</v>
      </c>
      <c r="E6" s="58" t="s">
        <v>17</v>
      </c>
      <c r="F6" s="59" t="s">
        <v>18</v>
      </c>
      <c r="G6" s="60" t="s">
        <v>18</v>
      </c>
      <c r="H6" s="60" t="s">
        <v>18</v>
      </c>
      <c r="I6" s="61" t="s">
        <v>25</v>
      </c>
      <c r="J6" s="62" t="s">
        <v>26</v>
      </c>
      <c r="K6" s="44">
        <v>500</v>
      </c>
      <c r="L6" s="45">
        <v>674</v>
      </c>
      <c r="M6" s="47">
        <v>1</v>
      </c>
      <c r="N6" s="63" t="s">
        <v>57</v>
      </c>
      <c r="O6" s="68" t="s">
        <v>63</v>
      </c>
      <c r="P6" s="44">
        <v>5616</v>
      </c>
      <c r="Q6" s="44"/>
      <c r="R6" s="44">
        <f t="shared" si="1"/>
        <v>0</v>
      </c>
      <c r="S6" s="65"/>
      <c r="T6" s="65"/>
      <c r="U6" s="94" t="s">
        <v>71</v>
      </c>
      <c r="XFD6" s="53">
        <f>674/2500</f>
        <v>0.26960000000000001</v>
      </c>
    </row>
    <row r="7" spans="1:21 16384:16384" s="16" customFormat="1" ht="187.5" customHeight="1" x14ac:dyDescent="0.3">
      <c r="A7" s="14"/>
      <c r="B7" s="40" t="s">
        <v>27</v>
      </c>
      <c r="C7" s="19" t="s">
        <v>28</v>
      </c>
      <c r="D7" s="20" t="s">
        <v>29</v>
      </c>
      <c r="E7" s="23" t="s">
        <v>17</v>
      </c>
      <c r="F7" s="27" t="s">
        <v>18</v>
      </c>
      <c r="G7" s="17" t="s">
        <v>18</v>
      </c>
      <c r="H7" s="17" t="s">
        <v>18</v>
      </c>
      <c r="I7" s="21" t="s">
        <v>30</v>
      </c>
      <c r="J7" s="28"/>
      <c r="K7" s="44">
        <v>500</v>
      </c>
      <c r="L7" s="45">
        <v>322</v>
      </c>
      <c r="M7" s="47">
        <f t="shared" si="0"/>
        <v>0.64400000000000002</v>
      </c>
      <c r="N7" s="43" t="s">
        <v>56</v>
      </c>
      <c r="O7" s="46" t="s">
        <v>62</v>
      </c>
      <c r="P7" s="44">
        <v>1500</v>
      </c>
      <c r="Q7" s="44"/>
      <c r="R7" s="44">
        <f t="shared" si="1"/>
        <v>0</v>
      </c>
      <c r="S7" s="42"/>
      <c r="T7" s="42"/>
      <c r="U7" s="94" t="s">
        <v>72</v>
      </c>
      <c r="XFD7" s="53">
        <f>322/2500</f>
        <v>0.1288</v>
      </c>
    </row>
    <row r="8" spans="1:21 16384:16384" s="88" customFormat="1" ht="202.5" customHeight="1" x14ac:dyDescent="0.3">
      <c r="A8" s="73"/>
      <c r="B8" s="74" t="s">
        <v>66</v>
      </c>
      <c r="C8" s="75" t="s">
        <v>67</v>
      </c>
      <c r="D8" s="76" t="s">
        <v>32</v>
      </c>
      <c r="E8" s="77" t="s">
        <v>17</v>
      </c>
      <c r="F8" s="78" t="s">
        <v>18</v>
      </c>
      <c r="G8" s="79" t="s">
        <v>18</v>
      </c>
      <c r="H8" s="79" t="s">
        <v>18</v>
      </c>
      <c r="I8" s="80" t="s">
        <v>33</v>
      </c>
      <c r="J8" s="81"/>
      <c r="K8" s="82" t="s">
        <v>59</v>
      </c>
      <c r="L8" s="83">
        <v>0</v>
      </c>
      <c r="M8" s="84">
        <v>0</v>
      </c>
      <c r="N8" s="85" t="s">
        <v>60</v>
      </c>
      <c r="O8" s="86" t="s">
        <v>61</v>
      </c>
      <c r="P8" s="113"/>
      <c r="Q8" s="114"/>
      <c r="R8" s="114"/>
      <c r="S8" s="87"/>
      <c r="T8" s="87"/>
      <c r="U8" s="95"/>
      <c r="XFD8" s="89">
        <v>0</v>
      </c>
    </row>
    <row r="9" spans="1:21 16384:16384" s="16" customFormat="1" ht="115.5" customHeight="1" x14ac:dyDescent="0.3">
      <c r="A9" s="14"/>
      <c r="B9" s="40" t="s">
        <v>68</v>
      </c>
      <c r="C9" s="19" t="s">
        <v>34</v>
      </c>
      <c r="D9" s="20" t="s">
        <v>35</v>
      </c>
      <c r="E9" s="23" t="s">
        <v>36</v>
      </c>
      <c r="F9" s="29" t="s">
        <v>31</v>
      </c>
      <c r="G9" s="18" t="s">
        <v>31</v>
      </c>
      <c r="H9" s="18" t="s">
        <v>31</v>
      </c>
      <c r="I9" s="22" t="s">
        <v>31</v>
      </c>
      <c r="J9" s="30" t="s">
        <v>31</v>
      </c>
      <c r="K9" s="29" t="s">
        <v>31</v>
      </c>
      <c r="L9" s="18" t="s">
        <v>31</v>
      </c>
      <c r="M9" s="48" t="s">
        <v>31</v>
      </c>
      <c r="N9" s="22" t="s">
        <v>31</v>
      </c>
      <c r="O9" s="30" t="s">
        <v>31</v>
      </c>
      <c r="P9" s="115"/>
      <c r="Q9" s="116"/>
      <c r="R9" s="116"/>
      <c r="S9" s="15"/>
      <c r="T9" s="15"/>
      <c r="U9" s="94"/>
      <c r="XFD9" s="72" t="s">
        <v>73</v>
      </c>
    </row>
    <row r="10" spans="1:21 16384:16384" s="16" customFormat="1" ht="115.5" customHeight="1" x14ac:dyDescent="0.3">
      <c r="A10" s="14"/>
      <c r="B10" s="40" t="s">
        <v>37</v>
      </c>
      <c r="C10" s="19" t="s">
        <v>38</v>
      </c>
      <c r="D10" s="20" t="s">
        <v>39</v>
      </c>
      <c r="E10" s="23" t="s">
        <v>36</v>
      </c>
      <c r="F10" s="29" t="s">
        <v>31</v>
      </c>
      <c r="G10" s="18" t="s">
        <v>31</v>
      </c>
      <c r="H10" s="18" t="s">
        <v>31</v>
      </c>
      <c r="I10" s="22" t="s">
        <v>31</v>
      </c>
      <c r="J10" s="30" t="s">
        <v>31</v>
      </c>
      <c r="K10" s="29" t="s">
        <v>31</v>
      </c>
      <c r="L10" s="18" t="s">
        <v>31</v>
      </c>
      <c r="M10" s="48" t="s">
        <v>31</v>
      </c>
      <c r="N10" s="22" t="s">
        <v>31</v>
      </c>
      <c r="O10" s="30" t="s">
        <v>31</v>
      </c>
      <c r="P10" s="115"/>
      <c r="Q10" s="116"/>
      <c r="R10" s="116"/>
      <c r="S10" s="15"/>
      <c r="T10" s="15"/>
      <c r="U10" s="94"/>
      <c r="XFD10" s="52">
        <f>3/23</f>
        <v>0.13043478260869565</v>
      </c>
    </row>
    <row r="11" spans="1:21 16384:16384" s="16" customFormat="1" ht="115.5" customHeight="1" x14ac:dyDescent="0.3">
      <c r="A11" s="14"/>
      <c r="B11" s="40" t="s">
        <v>37</v>
      </c>
      <c r="C11" s="19" t="s">
        <v>40</v>
      </c>
      <c r="D11" s="20" t="s">
        <v>41</v>
      </c>
      <c r="E11" s="23" t="s">
        <v>36</v>
      </c>
      <c r="F11" s="29" t="s">
        <v>31</v>
      </c>
      <c r="G11" s="18" t="s">
        <v>31</v>
      </c>
      <c r="H11" s="18" t="s">
        <v>31</v>
      </c>
      <c r="I11" s="22" t="s">
        <v>31</v>
      </c>
      <c r="J11" s="30" t="s">
        <v>31</v>
      </c>
      <c r="K11" s="29" t="s">
        <v>31</v>
      </c>
      <c r="L11" s="18" t="s">
        <v>31</v>
      </c>
      <c r="M11" s="48" t="s">
        <v>31</v>
      </c>
      <c r="N11" s="22" t="s">
        <v>31</v>
      </c>
      <c r="O11" s="30" t="s">
        <v>31</v>
      </c>
      <c r="P11" s="115"/>
      <c r="Q11" s="116"/>
      <c r="R11" s="116"/>
      <c r="S11" s="15"/>
      <c r="T11" s="15"/>
      <c r="U11" s="94"/>
      <c r="XFD11" s="52">
        <f>3/23</f>
        <v>0.13043478260869565</v>
      </c>
    </row>
    <row r="12" spans="1:21 16384:16384" s="16" customFormat="1" ht="115.5" customHeight="1" x14ac:dyDescent="0.3">
      <c r="A12" s="14"/>
      <c r="B12" s="40" t="s">
        <v>42</v>
      </c>
      <c r="C12" s="19" t="s">
        <v>43</v>
      </c>
      <c r="D12" s="20" t="s">
        <v>44</v>
      </c>
      <c r="E12" s="23" t="s">
        <v>36</v>
      </c>
      <c r="F12" s="29" t="s">
        <v>31</v>
      </c>
      <c r="G12" s="18" t="s">
        <v>31</v>
      </c>
      <c r="H12" s="18" t="s">
        <v>31</v>
      </c>
      <c r="I12" s="22" t="s">
        <v>31</v>
      </c>
      <c r="J12" s="30" t="s">
        <v>31</v>
      </c>
      <c r="K12" s="29" t="s">
        <v>31</v>
      </c>
      <c r="L12" s="18" t="s">
        <v>31</v>
      </c>
      <c r="M12" s="48" t="s">
        <v>31</v>
      </c>
      <c r="N12" s="22" t="s">
        <v>31</v>
      </c>
      <c r="O12" s="30" t="s">
        <v>31</v>
      </c>
      <c r="P12" s="115"/>
      <c r="Q12" s="116"/>
      <c r="R12" s="116"/>
      <c r="S12" s="15"/>
      <c r="T12" s="15"/>
      <c r="U12" s="94"/>
      <c r="XFD12" s="52">
        <f>3/23</f>
        <v>0.13043478260869565</v>
      </c>
    </row>
    <row r="13" spans="1:21 16384:16384" s="16" customFormat="1" ht="199.5" customHeight="1" x14ac:dyDescent="0.3">
      <c r="A13" s="14"/>
      <c r="B13" s="40" t="s">
        <v>45</v>
      </c>
      <c r="C13" s="19" t="s">
        <v>46</v>
      </c>
      <c r="D13" s="20" t="s">
        <v>47</v>
      </c>
      <c r="E13" s="23" t="s">
        <v>36</v>
      </c>
      <c r="F13" s="29" t="s">
        <v>31</v>
      </c>
      <c r="G13" s="18" t="s">
        <v>31</v>
      </c>
      <c r="H13" s="18" t="s">
        <v>31</v>
      </c>
      <c r="I13" s="22" t="s">
        <v>31</v>
      </c>
      <c r="J13" s="30" t="s">
        <v>31</v>
      </c>
      <c r="K13" s="29" t="s">
        <v>31</v>
      </c>
      <c r="L13" s="18" t="s">
        <v>31</v>
      </c>
      <c r="M13" s="48" t="s">
        <v>31</v>
      </c>
      <c r="N13" s="22" t="s">
        <v>31</v>
      </c>
      <c r="O13" s="30" t="s">
        <v>31</v>
      </c>
      <c r="P13" s="115"/>
      <c r="Q13" s="116"/>
      <c r="R13" s="116"/>
      <c r="S13" s="15"/>
      <c r="T13" s="15"/>
      <c r="U13" s="94"/>
      <c r="XFD13" s="72"/>
    </row>
    <row r="14" spans="1:21 16384:16384" s="16" customFormat="1" ht="170.25" customHeight="1" x14ac:dyDescent="0.3">
      <c r="A14" s="14"/>
      <c r="B14" s="40" t="s">
        <v>48</v>
      </c>
      <c r="C14" s="19" t="s">
        <v>49</v>
      </c>
      <c r="D14" s="20" t="s">
        <v>50</v>
      </c>
      <c r="E14" s="23" t="s">
        <v>36</v>
      </c>
      <c r="F14" s="29" t="s">
        <v>31</v>
      </c>
      <c r="G14" s="18" t="s">
        <v>31</v>
      </c>
      <c r="H14" s="18" t="s">
        <v>31</v>
      </c>
      <c r="I14" s="22" t="s">
        <v>31</v>
      </c>
      <c r="J14" s="30" t="s">
        <v>31</v>
      </c>
      <c r="K14" s="29" t="s">
        <v>31</v>
      </c>
      <c r="L14" s="18" t="s">
        <v>31</v>
      </c>
      <c r="M14" s="48" t="s">
        <v>31</v>
      </c>
      <c r="N14" s="22" t="s">
        <v>31</v>
      </c>
      <c r="O14" s="30" t="s">
        <v>31</v>
      </c>
      <c r="P14" s="115"/>
      <c r="Q14" s="116"/>
      <c r="R14" s="116"/>
      <c r="S14" s="15"/>
      <c r="T14" s="15"/>
      <c r="U14" s="94"/>
      <c r="XFD14" s="90">
        <v>0</v>
      </c>
    </row>
    <row r="15" spans="1:21 16384:16384" s="16" customFormat="1" ht="186" customHeight="1" thickBot="1" x14ac:dyDescent="0.35">
      <c r="A15" s="14"/>
      <c r="B15" s="41" t="s">
        <v>51</v>
      </c>
      <c r="C15" s="24" t="s">
        <v>52</v>
      </c>
      <c r="D15" s="25" t="s">
        <v>53</v>
      </c>
      <c r="E15" s="26" t="s">
        <v>36</v>
      </c>
      <c r="F15" s="31" t="s">
        <v>31</v>
      </c>
      <c r="G15" s="32" t="s">
        <v>31</v>
      </c>
      <c r="H15" s="32" t="s">
        <v>31</v>
      </c>
      <c r="I15" s="33" t="s">
        <v>31</v>
      </c>
      <c r="J15" s="34" t="s">
        <v>31</v>
      </c>
      <c r="K15" s="29" t="s">
        <v>31</v>
      </c>
      <c r="L15" s="18" t="s">
        <v>31</v>
      </c>
      <c r="M15" s="48" t="s">
        <v>31</v>
      </c>
      <c r="N15" s="22" t="s">
        <v>31</v>
      </c>
      <c r="O15" s="30" t="s">
        <v>31</v>
      </c>
      <c r="P15" s="115"/>
      <c r="Q15" s="116"/>
      <c r="R15" s="116"/>
      <c r="S15" s="15"/>
      <c r="T15" s="15"/>
      <c r="U15" s="94"/>
      <c r="XFD15" s="90">
        <v>1</v>
      </c>
    </row>
    <row r="16" spans="1:21 16384:16384" ht="48" customHeight="1" thickBot="1" x14ac:dyDescent="0.25">
      <c r="A16" s="1"/>
      <c r="B16" s="5"/>
      <c r="C16" s="12"/>
      <c r="D16" s="5"/>
      <c r="E16" s="5"/>
      <c r="F16" s="98" t="s">
        <v>54</v>
      </c>
      <c r="G16" s="99"/>
      <c r="H16" s="11" t="s">
        <v>18</v>
      </c>
      <c r="I16" s="5"/>
      <c r="J16" s="5"/>
      <c r="K16" s="98" t="s">
        <v>54</v>
      </c>
      <c r="L16" s="99"/>
      <c r="M16" s="92">
        <f>AVERAGE(M4:M8)</f>
        <v>0.51629999999999998</v>
      </c>
      <c r="N16" s="4"/>
      <c r="O16" s="5"/>
      <c r="P16" s="98" t="s">
        <v>54</v>
      </c>
      <c r="Q16" s="99"/>
      <c r="R16" s="117">
        <f>AVERAGE(R4)</f>
        <v>0</v>
      </c>
      <c r="S16" s="4"/>
      <c r="T16" s="5"/>
      <c r="XFD16" s="69" t="s">
        <v>74</v>
      </c>
    </row>
    <row r="17" spans="1:13" ht="12.75" hidden="1" x14ac:dyDescent="0.2">
      <c r="A17" s="1"/>
      <c r="M17" s="91"/>
    </row>
    <row r="18" spans="1:13" ht="12.75" hidden="1" x14ac:dyDescent="0.2">
      <c r="A18" s="1"/>
    </row>
    <row r="19" spans="1:13" ht="12.75" hidden="1" x14ac:dyDescent="0.2">
      <c r="A19" s="1"/>
    </row>
    <row r="20" spans="1:13" ht="12.75" hidden="1" x14ac:dyDescent="0.2">
      <c r="A20" s="1"/>
    </row>
    <row r="21" spans="1:13" ht="12.75" hidden="1" x14ac:dyDescent="0.2">
      <c r="A21" s="1"/>
    </row>
    <row r="22" spans="1:13" ht="12.75" hidden="1" x14ac:dyDescent="0.2">
      <c r="A22" s="1"/>
    </row>
    <row r="23" spans="1:13" ht="12.75" hidden="1" x14ac:dyDescent="0.2">
      <c r="A23" s="1"/>
    </row>
    <row r="24" spans="1:13" ht="12.75" hidden="1" x14ac:dyDescent="0.2">
      <c r="A24" s="1"/>
    </row>
    <row r="25" spans="1:13" ht="12.75" hidden="1" x14ac:dyDescent="0.2">
      <c r="A25" s="1"/>
    </row>
    <row r="26" spans="1:13" ht="12.75" hidden="1" x14ac:dyDescent="0.2">
      <c r="A26" s="1"/>
    </row>
    <row r="27" spans="1:13" ht="12.75" hidden="1" x14ac:dyDescent="0.2">
      <c r="A27" s="1"/>
    </row>
    <row r="28" spans="1:13" ht="12.75" hidden="1" x14ac:dyDescent="0.2">
      <c r="A28" s="1"/>
    </row>
    <row r="29" spans="1:13" ht="12.75" hidden="1" x14ac:dyDescent="0.2">
      <c r="A29" s="1"/>
    </row>
    <row r="30" spans="1:13" ht="12.75" hidden="1" x14ac:dyDescent="0.2">
      <c r="A30" s="1"/>
    </row>
    <row r="31" spans="1:13" ht="12.75" hidden="1" x14ac:dyDescent="0.2">
      <c r="A31" s="1"/>
    </row>
    <row r="32" spans="1:13" ht="12.75" hidden="1" x14ac:dyDescent="0.2">
      <c r="A32" s="1"/>
    </row>
    <row r="33" spans="1:1" ht="12.75" hidden="1" x14ac:dyDescent="0.2">
      <c r="A33" s="1"/>
    </row>
    <row r="34" spans="1:1" ht="12.75" hidden="1" x14ac:dyDescent="0.2">
      <c r="A34" s="1"/>
    </row>
    <row r="35" spans="1:1" ht="12.75" hidden="1" x14ac:dyDescent="0.2">
      <c r="A35" s="1"/>
    </row>
    <row r="36" spans="1:1" ht="12.75" hidden="1" x14ac:dyDescent="0.2">
      <c r="A36" s="1"/>
    </row>
    <row r="37" spans="1:1" hidden="1" x14ac:dyDescent="0.25"/>
    <row r="38" spans="1:1" hidden="1" x14ac:dyDescent="0.25"/>
    <row r="39" spans="1:1" hidden="1" x14ac:dyDescent="0.25"/>
    <row r="40" spans="1:1" hidden="1" x14ac:dyDescent="0.25"/>
    <row r="41" spans="1:1" hidden="1" x14ac:dyDescent="0.25"/>
    <row r="42" spans="1:1" hidden="1" x14ac:dyDescent="0.25"/>
    <row r="43" spans="1:1" hidden="1" x14ac:dyDescent="0.25"/>
    <row r="44" spans="1:1" hidden="1" x14ac:dyDescent="0.25"/>
    <row r="45" spans="1:1" hidden="1" x14ac:dyDescent="0.25"/>
    <row r="46" spans="1:1" hidden="1" x14ac:dyDescent="0.25"/>
    <row r="47" spans="1:1" hidden="1" x14ac:dyDescent="0.25"/>
    <row r="48" spans="1:1" hidden="1" x14ac:dyDescent="0.25"/>
    <row r="49" hidden="1" x14ac:dyDescent="0.25"/>
    <row r="50" hidden="1" x14ac:dyDescent="0.25"/>
  </sheetData>
  <mergeCells count="11">
    <mergeCell ref="P2:T2"/>
    <mergeCell ref="P16:Q16"/>
    <mergeCell ref="B1:T1"/>
    <mergeCell ref="E2:E3"/>
    <mergeCell ref="K16:L16"/>
    <mergeCell ref="F16:G16"/>
    <mergeCell ref="F2:J2"/>
    <mergeCell ref="K2:O2"/>
    <mergeCell ref="B2:B3"/>
    <mergeCell ref="C2:C3"/>
    <mergeCell ref="D2:D3"/>
  </mergeCells>
  <pageMargins left="0.7" right="0.7" top="0.75" bottom="0.75" header="0.3" footer="0.3"/>
  <pageSetup scale="1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B96CEB0B44B1347A3CE107FC0AC2B8B" ma:contentTypeVersion="2" ma:contentTypeDescription="Crear nuevo documento." ma:contentTypeScope="" ma:versionID="382b519341127132011a329c9d8988a1">
  <xsd:schema xmlns:xsd="http://www.w3.org/2001/XMLSchema" xmlns:xs="http://www.w3.org/2001/XMLSchema" xmlns:p="http://schemas.microsoft.com/office/2006/metadata/properties" xmlns:ns2="39061ff3-c4f6-432e-8386-050e7275db18" targetNamespace="http://schemas.microsoft.com/office/2006/metadata/properties" ma:root="true" ma:fieldsID="83febd558ac57015e07d2da7dbd386b7" ns2:_="">
    <xsd:import namespace="39061ff3-c4f6-432e-8386-050e7275db1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061ff3-c4f6-432e-8386-050e7275d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AD6EAE-D92E-4961-BF88-219F8F03DDA8}">
  <ds:schemaRefs>
    <ds:schemaRef ds:uri="http://schemas.microsoft.com/sharepoint/v3/contenttype/forms"/>
  </ds:schemaRefs>
</ds:datastoreItem>
</file>

<file path=customXml/itemProps2.xml><?xml version="1.0" encoding="utf-8"?>
<ds:datastoreItem xmlns:ds="http://schemas.openxmlformats.org/officeDocument/2006/customXml" ds:itemID="{FE8F2C24-BEFE-459A-AD6E-61EFC55C22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061ff3-c4f6-432e-8386-050e7275d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B5E694-78E4-4728-97AA-06E5F3374DCE}">
  <ds:schemaRefs>
    <ds:schemaRef ds:uri="66552042-5c7d-48dd-80c5-dd57f011de04"/>
    <ds:schemaRef ds:uri="http://purl.org/dc/terms/"/>
    <ds:schemaRef ds:uri="http://purl.org/dc/elements/1.1/"/>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PINAR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2020-10-12T02:38:33Z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0x0101003B96CEB0B44B1347A3CE107FC0AC2B8B</vt:lpwstr>
  </property>
</Properties>
</file>