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47" documentId="8_{70E45268-259B-40BC-B79B-C7A764D4B516}" xr6:coauthVersionLast="47" xr6:coauthVersionMax="47" xr10:uidLastSave="{27E6941D-B932-4D4D-B434-0645553F02D0}"/>
  <bookViews>
    <workbookView showSheetTabs="0" xWindow="-120" yWindow="-120" windowWidth="29040" windowHeight="15840" xr2:uid="{82425007-B10C-4B30-B14E-E133B79C6502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8" i="1" l="1"/>
  <c r="AD18" i="1"/>
  <c r="Y18" i="1"/>
  <c r="AN13" i="1" l="1"/>
  <c r="AI13" i="1"/>
  <c r="AK13" i="1" s="1"/>
  <c r="Y13" i="1"/>
  <c r="T13" i="1"/>
  <c r="O14" i="1" l="1"/>
  <c r="AP22" i="1" l="1"/>
  <c r="AN14" i="1"/>
  <c r="AP14" i="1" s="1"/>
  <c r="AI14" i="1"/>
  <c r="AK14" i="1" s="1"/>
  <c r="AK22" i="1"/>
  <c r="AN15" i="1"/>
  <c r="AP15" i="1" s="1"/>
  <c r="AI15" i="1"/>
  <c r="AK15" i="1" s="1"/>
  <c r="AF22" i="1"/>
  <c r="AD15" i="1"/>
  <c r="AF15" i="1" s="1"/>
  <c r="AD14" i="1"/>
  <c r="AF14" i="1" s="1"/>
  <c r="AA22" i="1"/>
  <c r="Y15" i="1"/>
  <c r="AA15" i="1" s="1"/>
  <c r="Y14" i="1"/>
  <c r="AA14" i="1" s="1"/>
  <c r="V22" i="1"/>
  <c r="T15" i="1"/>
  <c r="V15" i="1" s="1"/>
  <c r="T14" i="1"/>
  <c r="V14" i="1" s="1"/>
  <c r="AK16" i="1" l="1"/>
  <c r="AK23" i="1" s="1"/>
  <c r="AP16" i="1"/>
  <c r="AP23" i="1" s="1"/>
  <c r="AF16" i="1"/>
  <c r="AF23" i="1" s="1"/>
  <c r="V16" i="1"/>
  <c r="V23" i="1" s="1"/>
  <c r="AA16" i="1"/>
  <c r="A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6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2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3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<sst xmlns="http://schemas.openxmlformats.org/spreadsheetml/2006/main" count="221" uniqueCount="114">
  <si>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DE </t>
    </r>
    <r>
      <rPr>
        <b/>
        <u/>
        <sz val="11"/>
        <color theme="1"/>
        <rFont val="Calibri Light"/>
        <family val="2"/>
        <scheme val="major"/>
      </rPr>
      <t>GERENCIA DEL TALENTO HUMANO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</si>
  <si>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</si>
  <si>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</si>
  <si>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</si>
  <si>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de Gestión de Talento Humano</t>
  </si>
  <si>
    <t>CONTROL DE CAMBIOS</t>
  </si>
  <si>
    <t>VERSIÓN</t>
  </si>
  <si>
    <t>FECHA</t>
  </si>
  <si>
    <t>DESCRIPCIÓN DE LA MODIFICACIÓN</t>
  </si>
  <si>
    <t>30 de enero de 2024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</si>
  <si>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</si>
  <si>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</si>
  <si>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</si>
  <si>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</si>
  <si>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</si>
  <si>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</si>
  <si>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</si>
  <si>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</si>
  <si>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</si>
  <si>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</si>
  <si>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</si>
  <si>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</si>
  <si>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</si>
  <si>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</si>
  <si>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</si>
  <si>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</si>
  <si>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</si>
  <si>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</si>
  <si>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</si>
  <si>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</si>
  <si>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</si>
  <si>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</si>
  <si>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</si>
  <si>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</si>
  <si>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</si>
  <si>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</si>
  <si>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</si>
  <si>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</si>
  <si>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</si>
  <si>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</si>
  <si>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</si>
  <si>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</si>
  <si>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</si>
  <si>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</si>
  <si>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Adelantar el 100% de los procesos de encargo en la entidad dependiendo de las vacantes disponibles, a fin de garantizar el correcto funcionamiento de la entidad.</t>
  </si>
  <si>
    <t>Gestión</t>
  </si>
  <si>
    <t>Proceso de encargo</t>
  </si>
  <si>
    <t>(Número de procesos de encargo desarrollados/Número procesos de encargos programados)*100</t>
  </si>
  <si>
    <t>N/A</t>
  </si>
  <si>
    <t>Constante</t>
  </si>
  <si>
    <t>Procesos de encargo Realizados</t>
  </si>
  <si>
    <t>Eficacia</t>
  </si>
  <si>
    <t>Evidencias al cumplimiento de actividades (Actas, registros, publicaciones, etc.)</t>
  </si>
  <si>
    <t>Dirección de Gestión del Talento Humano</t>
  </si>
  <si>
    <t>2</t>
  </si>
  <si>
    <t>Ejecutar trimestralmente el 80% de las actividades programadas en el plan anual de trabajo del Sistema de Gestión de la Seguridad y Salud en el Trabajo.</t>
  </si>
  <si>
    <t>Porcentaje de actividades cumplidas del plan anual de trabajo</t>
  </si>
  <si>
    <t>(Número de actividades ejecutadas en el periodo/Número total de actividades programadas en el periodo)*100</t>
  </si>
  <si>
    <t>Actividades programadas del Plan Anual de Trabajo</t>
  </si>
  <si>
    <t>Archivo Excel que contiene los avances del plan anual de trabajo por periodo.</t>
  </si>
  <si>
    <t>Evidencias de ejecución de las actividades programadas durante el periodo.</t>
  </si>
  <si>
    <t>Dirección de Gestión del Talento Humano.</t>
  </si>
  <si>
    <t>3</t>
  </si>
  <si>
    <t>Realizar un (1) monitoreo trimestral al Plan Estratégico de Talento Humano.</t>
  </si>
  <si>
    <t>Cantidad de monitoreos realizados al plan estratégico de talento humano</t>
  </si>
  <si>
    <t>(Número de monitoreos realizados/4 monitoreos programados en el año)*100</t>
  </si>
  <si>
    <t>Suma</t>
  </si>
  <si>
    <t>Reportes(monitoreo)</t>
  </si>
  <si>
    <t>Archivo Excel que contiene la información del monitoreo.</t>
  </si>
  <si>
    <t xml:space="preserve">Reportes de los planes institucionales de:
• Vacantes.
• Provisión de recursos humanos.
• Bienestar e incentivos.
• Capacitación.
• Seguridad y salud en el trabajo.
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</si>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</sst>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 applyProtection="1">
      <alignment horizontal="justify" vertical="center" wrapText="1"/>
      <protection locked="0"/>
    </xf>
    <xf numFmtId="9" fontId="5" fillId="9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9" fontId="5" fillId="9" borderId="1" xfId="0" applyNumberFormat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9" fontId="3" fillId="0" borderId="1" xfId="1" applyFont="1" applyBorder="1" applyAlignment="1">
      <alignment horizontal="center" vertical="center" wrapText="1"/>
    </xf>
    <xf numFmtId="9" fontId="1" fillId="0" borderId="1" xfId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  <protection hidden="1"/>
    </xf>
    <xf numFmtId="9" fontId="1" fillId="0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justify" vertical="center" wrapText="1"/>
    </xf>
    <xf numFmtId="164" fontId="5" fillId="9" borderId="1" xfId="1" applyNumberFormat="1" applyFont="1" applyFill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left" vertical="center" wrapText="1"/>
    </xf>
    <xf numFmtId="9" fontId="15" fillId="0" borderId="1" xfId="1" applyFont="1" applyBorder="1" applyAlignment="1">
      <alignment horizontal="left" vertical="center" wrapText="1"/>
    </xf>
    <xf numFmtId="10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justify" vertical="center" wrapText="1"/>
    </xf>
    <xf numFmtId="9" fontId="7" fillId="3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3"/>
  <sheetViews>
    <sheetView tabSelected="1" zoomScale="90" zoomScaleNormal="90" workbookViewId="0">
      <selection activeCell="J12" sqref="J12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9" customFormat="1" ht="70.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 t="s">
        <v>1</v>
      </c>
      <c r="L1" s="94"/>
      <c r="M1" s="94"/>
      <c r="N1" s="94"/>
      <c r="O1" s="94"/>
    </row>
    <row r="2" spans="1:43" s="41" customFormat="1" ht="23.45" customHeight="1" x14ac:dyDescent="0.25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40"/>
      <c r="L2" s="40"/>
      <c r="M2" s="40"/>
      <c r="N2" s="40"/>
      <c r="O2" s="40"/>
    </row>
    <row r="3" spans="1:43" s="39" customFormat="1" x14ac:dyDescent="0.25"/>
    <row r="4" spans="1:43" s="39" customFormat="1" ht="29.1" customHeight="1" x14ac:dyDescent="0.25">
      <c r="A4" s="98" t="s">
        <v>3</v>
      </c>
      <c r="B4" s="99"/>
      <c r="C4" s="104" t="s">
        <v>4</v>
      </c>
      <c r="D4" s="105"/>
      <c r="E4" s="110" t="s">
        <v>5</v>
      </c>
      <c r="F4" s="111"/>
      <c r="G4" s="111"/>
      <c r="H4" s="111"/>
      <c r="I4" s="111"/>
      <c r="J4" s="112"/>
    </row>
    <row r="5" spans="1:43" s="39" customFormat="1" ht="15" customHeight="1" x14ac:dyDescent="0.25">
      <c r="A5" s="100"/>
      <c r="B5" s="101"/>
      <c r="C5" s="106"/>
      <c r="D5" s="107"/>
      <c r="E5" s="2" t="s">
        <v>6</v>
      </c>
      <c r="F5" s="2" t="s">
        <v>7</v>
      </c>
      <c r="G5" s="110" t="s">
        <v>8</v>
      </c>
      <c r="H5" s="111"/>
      <c r="I5" s="111"/>
      <c r="J5" s="112"/>
    </row>
    <row r="6" spans="1:43" s="39" customFormat="1" x14ac:dyDescent="0.25">
      <c r="A6" s="100"/>
      <c r="B6" s="101"/>
      <c r="C6" s="106"/>
      <c r="D6" s="107"/>
      <c r="E6" s="42">
        <v>1</v>
      </c>
      <c r="F6" s="42" t="s">
        <v>9</v>
      </c>
      <c r="G6" s="113" t="s">
        <v>113</v>
      </c>
      <c r="H6" s="113"/>
      <c r="I6" s="113"/>
      <c r="J6" s="113"/>
    </row>
    <row r="7" spans="1:43" s="39" customFormat="1" x14ac:dyDescent="0.25">
      <c r="A7" s="100"/>
      <c r="B7" s="101"/>
      <c r="C7" s="106"/>
      <c r="D7" s="107"/>
      <c r="E7" s="42"/>
      <c r="F7" s="42"/>
      <c r="G7" s="113"/>
      <c r="H7" s="113"/>
      <c r="I7" s="113"/>
      <c r="J7" s="113"/>
    </row>
    <row r="8" spans="1:43" s="39" customFormat="1" x14ac:dyDescent="0.25">
      <c r="A8" s="102"/>
      <c r="B8" s="103"/>
      <c r="C8" s="108"/>
      <c r="D8" s="109"/>
      <c r="E8" s="42"/>
      <c r="F8" s="42"/>
      <c r="G8" s="113"/>
      <c r="H8" s="113"/>
      <c r="I8" s="113"/>
      <c r="J8" s="113"/>
    </row>
    <row r="9" spans="1:43" s="39" customFormat="1" x14ac:dyDescent="0.25"/>
    <row r="10" spans="1:43" ht="14.45" customHeight="1" x14ac:dyDescent="0.25">
      <c r="A10" s="91" t="s">
        <v>10</v>
      </c>
      <c r="B10" s="91"/>
      <c r="C10" s="91" t="s">
        <v>11</v>
      </c>
      <c r="D10" s="91"/>
      <c r="E10" s="91"/>
      <c r="F10" s="95" t="s">
        <v>12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1" t="s">
        <v>13</v>
      </c>
      <c r="R10" s="91"/>
      <c r="S10" s="91"/>
      <c r="T10" s="61" t="s">
        <v>14</v>
      </c>
      <c r="U10" s="62"/>
      <c r="V10" s="62"/>
      <c r="W10" s="62"/>
      <c r="X10" s="63"/>
      <c r="Y10" s="67" t="s">
        <v>15</v>
      </c>
      <c r="Z10" s="68"/>
      <c r="AA10" s="68"/>
      <c r="AB10" s="68"/>
      <c r="AC10" s="69"/>
      <c r="AD10" s="73" t="s">
        <v>16</v>
      </c>
      <c r="AE10" s="74"/>
      <c r="AF10" s="74"/>
      <c r="AG10" s="74"/>
      <c r="AH10" s="75"/>
      <c r="AI10" s="79" t="s">
        <v>17</v>
      </c>
      <c r="AJ10" s="80"/>
      <c r="AK10" s="80"/>
      <c r="AL10" s="80"/>
      <c r="AM10" s="81"/>
      <c r="AN10" s="85" t="s">
        <v>18</v>
      </c>
      <c r="AO10" s="86"/>
      <c r="AP10" s="86"/>
      <c r="AQ10" s="87"/>
    </row>
    <row r="11" spans="1:43" ht="14.45" customHeight="1" x14ac:dyDescent="0.25">
      <c r="A11" s="91"/>
      <c r="B11" s="91"/>
      <c r="C11" s="91"/>
      <c r="D11" s="91"/>
      <c r="E11" s="91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1"/>
      <c r="R11" s="91"/>
      <c r="S11" s="91"/>
      <c r="T11" s="64"/>
      <c r="U11" s="65"/>
      <c r="V11" s="65"/>
      <c r="W11" s="65"/>
      <c r="X11" s="66"/>
      <c r="Y11" s="70"/>
      <c r="Z11" s="71"/>
      <c r="AA11" s="71"/>
      <c r="AB11" s="71"/>
      <c r="AC11" s="72"/>
      <c r="AD11" s="76"/>
      <c r="AE11" s="77"/>
      <c r="AF11" s="77"/>
      <c r="AG11" s="77"/>
      <c r="AH11" s="78"/>
      <c r="AI11" s="82"/>
      <c r="AJ11" s="83"/>
      <c r="AK11" s="83"/>
      <c r="AL11" s="83"/>
      <c r="AM11" s="84"/>
      <c r="AN11" s="88"/>
      <c r="AO11" s="89"/>
      <c r="AP11" s="89"/>
      <c r="AQ11" s="90"/>
    </row>
    <row r="12" spans="1:43" ht="45" x14ac:dyDescent="0.25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0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0" t="s">
        <v>29</v>
      </c>
      <c r="L12" s="20" t="s">
        <v>30</v>
      </c>
      <c r="M12" s="20" t="s">
        <v>31</v>
      </c>
      <c r="N12" s="20" t="s">
        <v>32</v>
      </c>
      <c r="O12" s="20" t="s">
        <v>33</v>
      </c>
      <c r="P12" s="20" t="s">
        <v>34</v>
      </c>
      <c r="Q12" s="2" t="s">
        <v>35</v>
      </c>
      <c r="R12" s="2" t="s">
        <v>36</v>
      </c>
      <c r="S12" s="2" t="s">
        <v>37</v>
      </c>
      <c r="T12" s="3" t="s">
        <v>38</v>
      </c>
      <c r="U12" s="3" t="s">
        <v>39</v>
      </c>
      <c r="V12" s="3" t="s">
        <v>40</v>
      </c>
      <c r="W12" s="3" t="s">
        <v>41</v>
      </c>
      <c r="X12" s="3" t="s">
        <v>42</v>
      </c>
      <c r="Y12" s="23" t="s">
        <v>38</v>
      </c>
      <c r="Z12" s="23" t="s">
        <v>39</v>
      </c>
      <c r="AA12" s="23" t="s">
        <v>40</v>
      </c>
      <c r="AB12" s="23" t="s">
        <v>41</v>
      </c>
      <c r="AC12" s="23" t="s">
        <v>42</v>
      </c>
      <c r="AD12" s="24" t="s">
        <v>38</v>
      </c>
      <c r="AE12" s="24" t="s">
        <v>39</v>
      </c>
      <c r="AF12" s="24" t="s">
        <v>40</v>
      </c>
      <c r="AG12" s="24" t="s">
        <v>41</v>
      </c>
      <c r="AH12" s="24" t="s">
        <v>42</v>
      </c>
      <c r="AI12" s="25" t="s">
        <v>38</v>
      </c>
      <c r="AJ12" s="25" t="s">
        <v>39</v>
      </c>
      <c r="AK12" s="25" t="s">
        <v>40</v>
      </c>
      <c r="AL12" s="25" t="s">
        <v>41</v>
      </c>
      <c r="AM12" s="25" t="s">
        <v>42</v>
      </c>
      <c r="AN12" s="4" t="s">
        <v>38</v>
      </c>
      <c r="AO12" s="4" t="s">
        <v>39</v>
      </c>
      <c r="AP12" s="4" t="s">
        <v>40</v>
      </c>
      <c r="AQ12" s="4" t="s">
        <v>41</v>
      </c>
    </row>
    <row r="13" spans="1:43" s="32" customFormat="1" ht="179.25" customHeight="1" x14ac:dyDescent="0.25">
      <c r="A13" s="43">
        <v>7</v>
      </c>
      <c r="B13" s="43" t="s">
        <v>43</v>
      </c>
      <c r="C13" s="22">
        <v>1</v>
      </c>
      <c r="D13" s="44" t="s">
        <v>44</v>
      </c>
      <c r="E13" s="45" t="s">
        <v>45</v>
      </c>
      <c r="F13" s="43" t="s">
        <v>46</v>
      </c>
      <c r="G13" s="43" t="s">
        <v>47</v>
      </c>
      <c r="H13" s="46" t="s">
        <v>48</v>
      </c>
      <c r="I13" s="45" t="s">
        <v>49</v>
      </c>
      <c r="J13" s="43" t="s">
        <v>50</v>
      </c>
      <c r="K13" s="47">
        <v>1</v>
      </c>
      <c r="L13" s="47">
        <v>1</v>
      </c>
      <c r="M13" s="47">
        <v>1</v>
      </c>
      <c r="N13" s="47">
        <v>1</v>
      </c>
      <c r="O13" s="48">
        <v>1</v>
      </c>
      <c r="P13" s="45" t="s">
        <v>51</v>
      </c>
      <c r="Q13" s="49" t="s">
        <v>52</v>
      </c>
      <c r="R13" s="49" t="s">
        <v>52</v>
      </c>
      <c r="S13" s="43" t="s">
        <v>53</v>
      </c>
      <c r="T13" s="50">
        <f t="shared" ref="T13" si="0">K13</f>
        <v>1</v>
      </c>
      <c r="U13" s="56"/>
      <c r="V13" s="55"/>
      <c r="W13" s="51"/>
      <c r="X13" s="52"/>
      <c r="Y13" s="37">
        <f t="shared" ref="Y13" si="1">L13</f>
        <v>1</v>
      </c>
      <c r="Z13" s="37"/>
      <c r="AA13" s="37"/>
      <c r="AB13" s="21"/>
      <c r="AC13" s="21"/>
      <c r="AD13" s="36">
        <v>1</v>
      </c>
      <c r="AE13" s="36"/>
      <c r="AF13" s="36"/>
      <c r="AG13" s="21"/>
      <c r="AH13" s="21"/>
      <c r="AI13" s="37">
        <f t="shared" ref="AI13" si="2">N13</f>
        <v>1</v>
      </c>
      <c r="AJ13" s="36"/>
      <c r="AK13" s="36">
        <f>IF(AJ13/AI13&gt;100%,100%,AJ13/AI13)</f>
        <v>0</v>
      </c>
      <c r="AL13" s="21"/>
      <c r="AM13" s="21"/>
      <c r="AN13" s="37">
        <f t="shared" ref="AN13" si="3">O13</f>
        <v>1</v>
      </c>
      <c r="AO13" s="35"/>
      <c r="AP13" s="35"/>
      <c r="AQ13" s="51"/>
    </row>
    <row r="14" spans="1:43" s="32" customFormat="1" ht="105" x14ac:dyDescent="0.25">
      <c r="A14" s="22">
        <v>7</v>
      </c>
      <c r="B14" s="21" t="s">
        <v>43</v>
      </c>
      <c r="C14" s="26" t="s">
        <v>54</v>
      </c>
      <c r="D14" s="21" t="s">
        <v>55</v>
      </c>
      <c r="E14" s="21" t="s">
        <v>45</v>
      </c>
      <c r="F14" s="21" t="s">
        <v>56</v>
      </c>
      <c r="G14" s="21" t="s">
        <v>57</v>
      </c>
      <c r="H14" s="35" t="s">
        <v>48</v>
      </c>
      <c r="I14" s="21" t="s">
        <v>49</v>
      </c>
      <c r="J14" s="21" t="s">
        <v>58</v>
      </c>
      <c r="K14" s="36">
        <v>0.8</v>
      </c>
      <c r="L14" s="36">
        <v>0.8</v>
      </c>
      <c r="M14" s="36">
        <v>0.8</v>
      </c>
      <c r="N14" s="36">
        <v>0.8</v>
      </c>
      <c r="O14" s="36">
        <f>AVERAGE(K14:N14)</f>
        <v>0.8</v>
      </c>
      <c r="P14" s="21" t="s">
        <v>51</v>
      </c>
      <c r="Q14" s="21" t="s">
        <v>59</v>
      </c>
      <c r="R14" s="21" t="s">
        <v>60</v>
      </c>
      <c r="S14" s="21" t="s">
        <v>61</v>
      </c>
      <c r="T14" s="37">
        <f>K14</f>
        <v>0.8</v>
      </c>
      <c r="U14" s="36"/>
      <c r="V14" s="36">
        <f>IF(U14/T14&gt;100%,100%,U14/T14)</f>
        <v>0</v>
      </c>
      <c r="W14" s="21"/>
      <c r="X14" s="21"/>
      <c r="Y14" s="37">
        <f>L14</f>
        <v>0.8</v>
      </c>
      <c r="Z14" s="36"/>
      <c r="AA14" s="36">
        <f>IF(Z14/Y14&gt;100%,100%,Z14/Y14)</f>
        <v>0</v>
      </c>
      <c r="AB14" s="21"/>
      <c r="AC14" s="21"/>
      <c r="AD14" s="37">
        <f>M14</f>
        <v>0.8</v>
      </c>
      <c r="AE14" s="36"/>
      <c r="AF14" s="36">
        <f>IF(AE14/AD14&gt;100%,100%,AE14/AD14)</f>
        <v>0</v>
      </c>
      <c r="AG14" s="21"/>
      <c r="AH14" s="21"/>
      <c r="AI14" s="37">
        <f>N14</f>
        <v>0.8</v>
      </c>
      <c r="AJ14" s="36"/>
      <c r="AK14" s="36">
        <f>IF(AJ14/AI14&gt;100%,100%,AJ14/AI14)</f>
        <v>0</v>
      </c>
      <c r="AL14" s="21"/>
      <c r="AM14" s="21"/>
      <c r="AN14" s="36">
        <f>O14</f>
        <v>0.8</v>
      </c>
      <c r="AO14" s="21"/>
      <c r="AP14" s="35">
        <f>IF(AO14/AN14&gt;100%,100%,AO14/AN14)</f>
        <v>0</v>
      </c>
      <c r="AQ14" s="21"/>
    </row>
    <row r="15" spans="1:43" s="32" customFormat="1" ht="165" x14ac:dyDescent="0.25">
      <c r="A15" s="22">
        <v>7</v>
      </c>
      <c r="B15" s="21" t="s">
        <v>43</v>
      </c>
      <c r="C15" s="26" t="s">
        <v>62</v>
      </c>
      <c r="D15" s="21" t="s">
        <v>63</v>
      </c>
      <c r="E15" s="21" t="s">
        <v>45</v>
      </c>
      <c r="F15" s="21" t="s">
        <v>64</v>
      </c>
      <c r="G15" s="21" t="s">
        <v>65</v>
      </c>
      <c r="H15" s="36" t="s">
        <v>48</v>
      </c>
      <c r="I15" s="21" t="s">
        <v>66</v>
      </c>
      <c r="J15" s="21" t="s">
        <v>67</v>
      </c>
      <c r="K15" s="21">
        <v>1</v>
      </c>
      <c r="L15" s="21">
        <v>1</v>
      </c>
      <c r="M15" s="53">
        <v>1</v>
      </c>
      <c r="N15" s="53">
        <v>1</v>
      </c>
      <c r="O15" s="21">
        <v>4</v>
      </c>
      <c r="P15" s="21" t="s">
        <v>51</v>
      </c>
      <c r="Q15" s="21" t="s">
        <v>68</v>
      </c>
      <c r="R15" s="21" t="s">
        <v>69</v>
      </c>
      <c r="S15" s="21" t="s">
        <v>4</v>
      </c>
      <c r="T15" s="31">
        <f t="shared" ref="T15" si="4">K15</f>
        <v>1</v>
      </c>
      <c r="U15" s="36"/>
      <c r="V15" s="36">
        <f t="shared" ref="V15" si="5">IF(U15/T15&gt;100%,100%,U15/T15)</f>
        <v>0</v>
      </c>
      <c r="W15" s="21"/>
      <c r="X15" s="21"/>
      <c r="Y15" s="31">
        <f t="shared" ref="Y15" si="6">L15</f>
        <v>1</v>
      </c>
      <c r="Z15" s="36"/>
      <c r="AA15" s="36">
        <f t="shared" ref="AA15" si="7">IF(Z15/Y15&gt;100%,100%,Z15/Y15)</f>
        <v>0</v>
      </c>
      <c r="AB15" s="21"/>
      <c r="AC15" s="21"/>
      <c r="AD15" s="31">
        <f t="shared" ref="AD15" si="8">M15</f>
        <v>1</v>
      </c>
      <c r="AE15" s="36"/>
      <c r="AF15" s="36">
        <f t="shared" ref="AF15" si="9">IF(AE15/AD15&gt;100%,100%,AE15/AD15)</f>
        <v>0</v>
      </c>
      <c r="AG15" s="21"/>
      <c r="AH15" s="21"/>
      <c r="AI15" s="31">
        <f t="shared" ref="AI15" si="10">N15</f>
        <v>1</v>
      </c>
      <c r="AJ15" s="36"/>
      <c r="AK15" s="36">
        <f t="shared" ref="AK15" si="11">IF(AJ15/AI15&gt;100%,100%,AJ15/AI15)</f>
        <v>0</v>
      </c>
      <c r="AL15" s="21"/>
      <c r="AM15" s="21"/>
      <c r="AN15" s="21">
        <f t="shared" ref="AN15" si="12">O15</f>
        <v>4</v>
      </c>
      <c r="AO15" s="21"/>
      <c r="AP15" s="35">
        <f t="shared" ref="AP15" si="13">IF(AO15/AN15&gt;100%,100%,AO15/AN15)</f>
        <v>0</v>
      </c>
      <c r="AQ15" s="21"/>
    </row>
    <row r="16" spans="1:43" s="5" customFormat="1" ht="15.75" x14ac:dyDescent="0.25">
      <c r="A16" s="10"/>
      <c r="B16" s="10"/>
      <c r="C16" s="10"/>
      <c r="D16" s="13" t="s">
        <v>70</v>
      </c>
      <c r="E16" s="10"/>
      <c r="F16" s="10"/>
      <c r="G16" s="10"/>
      <c r="H16" s="10"/>
      <c r="I16" s="10"/>
      <c r="J16" s="10"/>
      <c r="K16" s="15"/>
      <c r="L16" s="15"/>
      <c r="M16" s="15"/>
      <c r="N16" s="15"/>
      <c r="O16" s="15"/>
      <c r="P16" s="10"/>
      <c r="Q16" s="10"/>
      <c r="R16" s="10"/>
      <c r="S16" s="10"/>
      <c r="T16" s="15"/>
      <c r="U16" s="15"/>
      <c r="V16" s="15">
        <f>AVERAGE(V13:V15)*80%</f>
        <v>0</v>
      </c>
      <c r="W16" s="15"/>
      <c r="X16" s="15"/>
      <c r="Y16" s="15"/>
      <c r="Z16" s="15"/>
      <c r="AA16" s="15">
        <f>AVERAGE(AA13:AA15)*80%</f>
        <v>0</v>
      </c>
      <c r="AB16" s="15"/>
      <c r="AC16" s="15"/>
      <c r="AD16" s="15"/>
      <c r="AE16" s="15"/>
      <c r="AF16" s="15">
        <f>AVERAGE(AF13:AF15)*80%</f>
        <v>0</v>
      </c>
      <c r="AG16" s="15"/>
      <c r="AH16" s="15"/>
      <c r="AI16" s="15"/>
      <c r="AJ16" s="15"/>
      <c r="AK16" s="15">
        <f>AVERAGE(AK13:AK15)*80%</f>
        <v>0</v>
      </c>
      <c r="AL16" s="10"/>
      <c r="AM16" s="10"/>
      <c r="AN16" s="16"/>
      <c r="AO16" s="16"/>
      <c r="AP16" s="15">
        <f>AVERAGE(AP13:AP15)*80%</f>
        <v>0</v>
      </c>
      <c r="AQ16" s="10"/>
    </row>
    <row r="17" spans="1:43" s="32" customFormat="1" ht="105" x14ac:dyDescent="0.25">
      <c r="A17" s="38">
        <v>7</v>
      </c>
      <c r="B17" s="27" t="s">
        <v>43</v>
      </c>
      <c r="C17" s="38" t="s">
        <v>71</v>
      </c>
      <c r="D17" s="27" t="s">
        <v>72</v>
      </c>
      <c r="E17" s="27" t="s">
        <v>73</v>
      </c>
      <c r="F17" s="27" t="s">
        <v>74</v>
      </c>
      <c r="G17" s="27" t="s">
        <v>75</v>
      </c>
      <c r="H17" s="27" t="s">
        <v>76</v>
      </c>
      <c r="I17" s="28" t="s">
        <v>49</v>
      </c>
      <c r="J17" s="29" t="s">
        <v>74</v>
      </c>
      <c r="K17" s="30" t="s">
        <v>77</v>
      </c>
      <c r="L17" s="30">
        <v>0.8</v>
      </c>
      <c r="M17" s="30" t="s">
        <v>77</v>
      </c>
      <c r="N17" s="30">
        <v>0.8</v>
      </c>
      <c r="O17" s="30">
        <v>0.8</v>
      </c>
      <c r="P17" s="27" t="s">
        <v>51</v>
      </c>
      <c r="Q17" s="27" t="s">
        <v>78</v>
      </c>
      <c r="R17" s="27" t="s">
        <v>79</v>
      </c>
      <c r="S17" s="27" t="s">
        <v>80</v>
      </c>
      <c r="T17" s="31" t="s">
        <v>77</v>
      </c>
      <c r="U17" s="27" t="s">
        <v>77</v>
      </c>
      <c r="V17" s="21" t="s">
        <v>77</v>
      </c>
      <c r="W17" s="27" t="s">
        <v>77</v>
      </c>
      <c r="X17" s="27" t="s">
        <v>77</v>
      </c>
      <c r="Y17" s="31">
        <v>0.8</v>
      </c>
      <c r="Z17" s="27"/>
      <c r="AA17" s="21">
        <v>0</v>
      </c>
      <c r="AB17" s="27"/>
      <c r="AC17" s="27"/>
      <c r="AD17" s="31" t="s">
        <v>77</v>
      </c>
      <c r="AE17" s="27" t="s">
        <v>77</v>
      </c>
      <c r="AF17" s="21" t="s">
        <v>77</v>
      </c>
      <c r="AG17" s="27" t="s">
        <v>77</v>
      </c>
      <c r="AH17" s="27" t="s">
        <v>77</v>
      </c>
      <c r="AI17" s="31">
        <v>0.8</v>
      </c>
      <c r="AJ17" s="27"/>
      <c r="AK17" s="36">
        <v>0</v>
      </c>
      <c r="AL17" s="27"/>
      <c r="AM17" s="27"/>
      <c r="AN17" s="21">
        <v>0.8</v>
      </c>
      <c r="AO17" s="27"/>
      <c r="AP17" s="58">
        <v>0</v>
      </c>
      <c r="AQ17" s="27"/>
    </row>
    <row r="18" spans="1:43" s="32" customFormat="1" ht="105" x14ac:dyDescent="0.25">
      <c r="A18" s="38">
        <v>7</v>
      </c>
      <c r="B18" s="27" t="s">
        <v>43</v>
      </c>
      <c r="C18" s="38" t="s">
        <v>81</v>
      </c>
      <c r="D18" s="27" t="s">
        <v>82</v>
      </c>
      <c r="E18" s="27" t="s">
        <v>73</v>
      </c>
      <c r="F18" s="27" t="s">
        <v>83</v>
      </c>
      <c r="G18" s="27" t="s">
        <v>84</v>
      </c>
      <c r="H18" s="27" t="s">
        <v>85</v>
      </c>
      <c r="I18" s="28" t="s">
        <v>49</v>
      </c>
      <c r="J18" s="28" t="s">
        <v>83</v>
      </c>
      <c r="K18" s="33">
        <v>0</v>
      </c>
      <c r="L18" s="33">
        <v>0.33329999999999999</v>
      </c>
      <c r="M18" s="33">
        <v>0.2</v>
      </c>
      <c r="N18" s="54">
        <v>0.46660000000000001</v>
      </c>
      <c r="O18" s="33">
        <v>1</v>
      </c>
      <c r="P18" s="27" t="s">
        <v>51</v>
      </c>
      <c r="Q18" s="27" t="s">
        <v>86</v>
      </c>
      <c r="R18" s="27" t="s">
        <v>87</v>
      </c>
      <c r="S18" s="27" t="s">
        <v>80</v>
      </c>
      <c r="T18" s="31">
        <v>0</v>
      </c>
      <c r="U18" s="27" t="s">
        <v>77</v>
      </c>
      <c r="V18" s="21" t="s">
        <v>77</v>
      </c>
      <c r="W18" s="27" t="s">
        <v>77</v>
      </c>
      <c r="X18" s="27" t="s">
        <v>77</v>
      </c>
      <c r="Y18" s="37">
        <f>L18</f>
        <v>0.33329999999999999</v>
      </c>
      <c r="Z18" s="27" t="s">
        <v>77</v>
      </c>
      <c r="AA18" s="21" t="s">
        <v>77</v>
      </c>
      <c r="AB18" s="27" t="s">
        <v>77</v>
      </c>
      <c r="AC18" s="27" t="s">
        <v>77</v>
      </c>
      <c r="AD18" s="37">
        <f>M18</f>
        <v>0.2</v>
      </c>
      <c r="AE18" s="27"/>
      <c r="AF18" s="21">
        <v>0</v>
      </c>
      <c r="AG18" s="27"/>
      <c r="AH18" s="27"/>
      <c r="AI18" s="37">
        <f>N18</f>
        <v>0.46660000000000001</v>
      </c>
      <c r="AJ18" s="27" t="s">
        <v>77</v>
      </c>
      <c r="AK18" s="21" t="s">
        <v>77</v>
      </c>
      <c r="AL18" s="27" t="s">
        <v>77</v>
      </c>
      <c r="AM18" s="27" t="s">
        <v>77</v>
      </c>
      <c r="AN18" s="21">
        <v>1</v>
      </c>
      <c r="AO18" s="27"/>
      <c r="AP18" s="58">
        <v>0</v>
      </c>
      <c r="AQ18" s="27"/>
    </row>
    <row r="19" spans="1:43" s="32" customFormat="1" ht="105" x14ac:dyDescent="0.25">
      <c r="A19" s="38">
        <v>7</v>
      </c>
      <c r="B19" s="27" t="s">
        <v>43</v>
      </c>
      <c r="C19" s="38" t="s">
        <v>88</v>
      </c>
      <c r="D19" s="27" t="s">
        <v>89</v>
      </c>
      <c r="E19" s="27" t="s">
        <v>73</v>
      </c>
      <c r="F19" s="27" t="s">
        <v>90</v>
      </c>
      <c r="G19" s="27" t="s">
        <v>91</v>
      </c>
      <c r="H19" s="27" t="s">
        <v>48</v>
      </c>
      <c r="I19" s="28" t="s">
        <v>66</v>
      </c>
      <c r="J19" s="28" t="s">
        <v>90</v>
      </c>
      <c r="K19" s="33">
        <v>0</v>
      </c>
      <c r="L19" s="33">
        <v>1</v>
      </c>
      <c r="M19" s="33">
        <v>0</v>
      </c>
      <c r="N19" s="33">
        <v>1</v>
      </c>
      <c r="O19" s="33">
        <v>2</v>
      </c>
      <c r="P19" s="27" t="s">
        <v>51</v>
      </c>
      <c r="Q19" s="27" t="s">
        <v>92</v>
      </c>
      <c r="R19" s="27" t="s">
        <v>92</v>
      </c>
      <c r="S19" s="27" t="s">
        <v>93</v>
      </c>
      <c r="T19" s="31" t="s">
        <v>77</v>
      </c>
      <c r="U19" s="27" t="s">
        <v>77</v>
      </c>
      <c r="V19" s="21" t="s">
        <v>77</v>
      </c>
      <c r="W19" s="27" t="s">
        <v>77</v>
      </c>
      <c r="X19" s="27" t="s">
        <v>77</v>
      </c>
      <c r="Y19" s="31">
        <v>1</v>
      </c>
      <c r="Z19" s="27"/>
      <c r="AA19" s="21">
        <v>0</v>
      </c>
      <c r="AB19" s="27"/>
      <c r="AC19" s="27"/>
      <c r="AD19" s="37" t="s">
        <v>77</v>
      </c>
      <c r="AE19" s="27" t="s">
        <v>77</v>
      </c>
      <c r="AF19" s="21" t="s">
        <v>77</v>
      </c>
      <c r="AG19" s="27" t="s">
        <v>77</v>
      </c>
      <c r="AH19" s="27" t="s">
        <v>77</v>
      </c>
      <c r="AI19" s="31">
        <v>1</v>
      </c>
      <c r="AJ19" s="27"/>
      <c r="AK19" s="36">
        <v>0</v>
      </c>
      <c r="AL19" s="27"/>
      <c r="AM19" s="27"/>
      <c r="AN19" s="21">
        <v>2</v>
      </c>
      <c r="AO19" s="27"/>
      <c r="AP19" s="58">
        <v>0</v>
      </c>
      <c r="AQ19" s="27"/>
    </row>
    <row r="20" spans="1:43" s="32" customFormat="1" ht="105" x14ac:dyDescent="0.25">
      <c r="A20" s="38">
        <v>5</v>
      </c>
      <c r="B20" s="27" t="s">
        <v>94</v>
      </c>
      <c r="C20" s="38" t="s">
        <v>95</v>
      </c>
      <c r="D20" s="27" t="s">
        <v>96</v>
      </c>
      <c r="E20" s="27" t="s">
        <v>73</v>
      </c>
      <c r="F20" s="27" t="s">
        <v>97</v>
      </c>
      <c r="G20" s="27" t="s">
        <v>98</v>
      </c>
      <c r="H20" s="27" t="s">
        <v>99</v>
      </c>
      <c r="I20" s="28" t="s">
        <v>66</v>
      </c>
      <c r="J20" s="28" t="s">
        <v>97</v>
      </c>
      <c r="K20" s="33">
        <v>1</v>
      </c>
      <c r="L20" s="33">
        <v>0</v>
      </c>
      <c r="M20" s="33">
        <v>0</v>
      </c>
      <c r="N20" s="33">
        <v>0</v>
      </c>
      <c r="O20" s="33">
        <v>1</v>
      </c>
      <c r="P20" s="27" t="s">
        <v>51</v>
      </c>
      <c r="Q20" s="27" t="s">
        <v>100</v>
      </c>
      <c r="R20" s="27" t="s">
        <v>101</v>
      </c>
      <c r="S20" s="27" t="s">
        <v>102</v>
      </c>
      <c r="T20" s="31">
        <v>1</v>
      </c>
      <c r="U20" s="27"/>
      <c r="V20" s="36">
        <v>0</v>
      </c>
      <c r="W20" s="27"/>
      <c r="X20" s="27"/>
      <c r="Y20" s="31" t="s">
        <v>77</v>
      </c>
      <c r="Z20" s="27" t="s">
        <v>77</v>
      </c>
      <c r="AA20" s="21" t="s">
        <v>77</v>
      </c>
      <c r="AB20" s="27" t="s">
        <v>77</v>
      </c>
      <c r="AC20" s="27" t="s">
        <v>77</v>
      </c>
      <c r="AD20" s="31" t="s">
        <v>77</v>
      </c>
      <c r="AE20" s="27" t="s">
        <v>77</v>
      </c>
      <c r="AF20" s="21" t="s">
        <v>77</v>
      </c>
      <c r="AG20" s="27" t="s">
        <v>77</v>
      </c>
      <c r="AH20" s="27" t="s">
        <v>77</v>
      </c>
      <c r="AI20" s="31">
        <v>0</v>
      </c>
      <c r="AJ20" s="27" t="s">
        <v>77</v>
      </c>
      <c r="AK20" s="21" t="s">
        <v>77</v>
      </c>
      <c r="AL20" s="27" t="s">
        <v>77</v>
      </c>
      <c r="AM20" s="27" t="s">
        <v>77</v>
      </c>
      <c r="AN20" s="21">
        <v>1</v>
      </c>
      <c r="AO20" s="27"/>
      <c r="AP20" s="58">
        <v>0</v>
      </c>
      <c r="AQ20" s="27"/>
    </row>
    <row r="21" spans="1:43" s="32" customFormat="1" ht="165" x14ac:dyDescent="0.25">
      <c r="A21" s="38">
        <v>5</v>
      </c>
      <c r="B21" s="27" t="s">
        <v>94</v>
      </c>
      <c r="C21" s="38" t="s">
        <v>103</v>
      </c>
      <c r="D21" s="27" t="s">
        <v>104</v>
      </c>
      <c r="E21" s="27" t="s">
        <v>73</v>
      </c>
      <c r="F21" s="27" t="s">
        <v>105</v>
      </c>
      <c r="G21" s="27" t="s">
        <v>106</v>
      </c>
      <c r="H21" s="27" t="s">
        <v>48</v>
      </c>
      <c r="I21" s="28" t="s">
        <v>49</v>
      </c>
      <c r="J21" s="28" t="s">
        <v>107</v>
      </c>
      <c r="K21" s="34">
        <v>1</v>
      </c>
      <c r="L21" s="34">
        <v>1</v>
      </c>
      <c r="M21" s="34">
        <v>1</v>
      </c>
      <c r="N21" s="34">
        <v>1</v>
      </c>
      <c r="O21" s="34">
        <v>1</v>
      </c>
      <c r="P21" s="27" t="s">
        <v>108</v>
      </c>
      <c r="Q21" s="27" t="s">
        <v>109</v>
      </c>
      <c r="R21" s="27" t="s">
        <v>101</v>
      </c>
      <c r="S21" s="27" t="s">
        <v>102</v>
      </c>
      <c r="T21" s="31">
        <v>1</v>
      </c>
      <c r="U21" s="27"/>
      <c r="V21" s="36">
        <v>0</v>
      </c>
      <c r="W21" s="27"/>
      <c r="X21" s="27"/>
      <c r="Y21" s="31">
        <v>1</v>
      </c>
      <c r="Z21" s="27"/>
      <c r="AA21" s="21">
        <v>0</v>
      </c>
      <c r="AB21" s="27"/>
      <c r="AC21" s="27"/>
      <c r="AD21" s="31">
        <v>1</v>
      </c>
      <c r="AE21" s="27"/>
      <c r="AF21" s="21"/>
      <c r="AG21" s="27"/>
      <c r="AH21" s="27"/>
      <c r="AI21" s="31">
        <v>1</v>
      </c>
      <c r="AJ21" s="27"/>
      <c r="AK21" s="36">
        <v>0</v>
      </c>
      <c r="AL21" s="27"/>
      <c r="AM21" s="27"/>
      <c r="AN21" s="21">
        <v>1</v>
      </c>
      <c r="AO21" s="27"/>
      <c r="AP21" s="58">
        <v>0</v>
      </c>
      <c r="AQ21" s="27"/>
    </row>
    <row r="22" spans="1:43" s="5" customFormat="1" ht="15.75" x14ac:dyDescent="0.25">
      <c r="A22" s="10"/>
      <c r="B22" s="10"/>
      <c r="C22" s="10"/>
      <c r="D22" s="11" t="s">
        <v>110</v>
      </c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1"/>
      <c r="Q22" s="10"/>
      <c r="R22" s="10"/>
      <c r="S22" s="10"/>
      <c r="T22" s="12"/>
      <c r="U22" s="12"/>
      <c r="V22" s="59">
        <f>AVERAGE(V17:V21)*20%</f>
        <v>0</v>
      </c>
      <c r="W22" s="10"/>
      <c r="X22" s="10"/>
      <c r="Y22" s="12"/>
      <c r="Z22" s="12"/>
      <c r="AA22" s="14">
        <f>AVERAGE(AA17:AA21)*20%</f>
        <v>0</v>
      </c>
      <c r="AB22" s="10"/>
      <c r="AC22" s="10"/>
      <c r="AD22" s="12"/>
      <c r="AE22" s="12"/>
      <c r="AF22" s="14">
        <f>AVERAGE(AF17:AF21)*20%</f>
        <v>0</v>
      </c>
      <c r="AG22" s="10"/>
      <c r="AH22" s="10"/>
      <c r="AI22" s="12"/>
      <c r="AJ22" s="12"/>
      <c r="AK22" s="14">
        <f>AVERAGE(AK17:AK21)*20%</f>
        <v>0</v>
      </c>
      <c r="AL22" s="10"/>
      <c r="AM22" s="10"/>
      <c r="AN22" s="17"/>
      <c r="AO22" s="17"/>
      <c r="AP22" s="60">
        <f>AVERAGE(AP17:AP21)*20%</f>
        <v>0</v>
      </c>
      <c r="AQ22" s="10"/>
    </row>
    <row r="23" spans="1:43" s="9" customFormat="1" ht="18.75" x14ac:dyDescent="0.3">
      <c r="A23" s="6"/>
      <c r="B23" s="6"/>
      <c r="C23" s="6"/>
      <c r="D23" s="7" t="s">
        <v>111</v>
      </c>
      <c r="E23" s="6"/>
      <c r="F23" s="6"/>
      <c r="G23" s="6"/>
      <c r="H23" s="6"/>
      <c r="I23" s="6"/>
      <c r="J23" s="6"/>
      <c r="K23" s="8"/>
      <c r="L23" s="8"/>
      <c r="M23" s="8"/>
      <c r="N23" s="8"/>
      <c r="O23" s="8"/>
      <c r="P23" s="6"/>
      <c r="Q23" s="6"/>
      <c r="R23" s="6"/>
      <c r="S23" s="6"/>
      <c r="T23" s="8"/>
      <c r="U23" s="8"/>
      <c r="V23" s="19">
        <f>V16+V22</f>
        <v>0</v>
      </c>
      <c r="W23" s="6"/>
      <c r="X23" s="6"/>
      <c r="Y23" s="8"/>
      <c r="Z23" s="8"/>
      <c r="AA23" s="19">
        <f>AA16+AA22</f>
        <v>0</v>
      </c>
      <c r="AB23" s="6"/>
      <c r="AC23" s="6"/>
      <c r="AD23" s="8"/>
      <c r="AE23" s="8"/>
      <c r="AF23" s="57">
        <f>AF16+AF22</f>
        <v>0</v>
      </c>
      <c r="AG23" s="6"/>
      <c r="AH23" s="6"/>
      <c r="AI23" s="8"/>
      <c r="AJ23" s="8"/>
      <c r="AK23" s="57">
        <f>AK16+AK22</f>
        <v>0</v>
      </c>
      <c r="AL23" s="6"/>
      <c r="AM23" s="6"/>
      <c r="AN23" s="18"/>
      <c r="AO23" s="18"/>
      <c r="AP23" s="57">
        <f>AP16+AP22</f>
        <v>0</v>
      </c>
      <c r="AQ23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dataValidations disablePrompts="1"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23</v>
      </c>
    </row>
    <row r="2" spans="1:1" x14ac:dyDescent="0.25">
      <c r="A2" t="s">
        <v>45</v>
      </c>
    </row>
    <row r="3" spans="1:1" x14ac:dyDescent="0.25">
      <c r="A3" t="s">
        <v>112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