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132" documentId="8_{A800317E-A67B-404A-A265-7B7973F552D7}" xr6:coauthVersionLast="47" xr6:coauthVersionMax="47" xr10:uidLastSave="{2D8BF7D7-F0D5-458A-9CFB-653DB7020C55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1" l="1"/>
  <c r="V16" i="1" s="1"/>
  <c r="Y16" i="1"/>
  <c r="AA16" i="1" s="1"/>
  <c r="AD16" i="1"/>
  <c r="AF16" i="1"/>
  <c r="AI16" i="1"/>
  <c r="AK16" i="1" s="1"/>
  <c r="AN16" i="1"/>
  <c r="AO16" i="1"/>
  <c r="T17" i="1"/>
  <c r="Y17" i="1"/>
  <c r="AD17" i="1"/>
  <c r="AF17" i="1" s="1"/>
  <c r="AI17" i="1"/>
  <c r="AK17" i="1" s="1"/>
  <c r="AN17" i="1"/>
  <c r="V18" i="1"/>
  <c r="Y18" i="1"/>
  <c r="AA18" i="1" s="1"/>
  <c r="AD18" i="1"/>
  <c r="AF18" i="1" s="1"/>
  <c r="AI18" i="1"/>
  <c r="AK18" i="1" s="1"/>
  <c r="AO18" i="1"/>
  <c r="AP18" i="1" s="1"/>
  <c r="T19" i="1"/>
  <c r="Y19" i="1"/>
  <c r="AA19" i="1" s="1"/>
  <c r="AD19" i="1"/>
  <c r="AF19" i="1" s="1"/>
  <c r="AI19" i="1"/>
  <c r="AK19" i="1" s="1"/>
  <c r="AN19" i="1"/>
  <c r="AO19" i="1"/>
  <c r="T20" i="1"/>
  <c r="V20" i="1" s="1"/>
  <c r="Y20" i="1"/>
  <c r="AA20" i="1" s="1"/>
  <c r="AD20" i="1"/>
  <c r="AF20" i="1" s="1"/>
  <c r="AI20" i="1"/>
  <c r="AK20" i="1" s="1"/>
  <c r="AN20" i="1"/>
  <c r="AO20" i="1"/>
  <c r="AP20" i="1" s="1"/>
  <c r="T21" i="1"/>
  <c r="V21" i="1" s="1"/>
  <c r="Y21" i="1"/>
  <c r="AA21" i="1" s="1"/>
  <c r="AD21" i="1"/>
  <c r="AF21" i="1" s="1"/>
  <c r="AI21" i="1"/>
  <c r="AK21" i="1" s="1"/>
  <c r="AN21" i="1"/>
  <c r="AO21" i="1"/>
  <c r="AP16" i="1" l="1"/>
  <c r="AP19" i="1"/>
  <c r="AP21" i="1"/>
  <c r="AO22" i="1"/>
  <c r="V29" i="1"/>
  <c r="AA29" i="1"/>
  <c r="AN22" i="1"/>
  <c r="AK29" i="1"/>
  <c r="AI22" i="1"/>
  <c r="AK22" i="1" s="1"/>
  <c r="AD22" i="1"/>
  <c r="AF22" i="1" s="1"/>
  <c r="Y22" i="1"/>
  <c r="AA22" i="1" s="1"/>
  <c r="T22" i="1"/>
  <c r="V22" i="1" s="1"/>
  <c r="AF29" i="1"/>
  <c r="AP22" i="1" l="1"/>
  <c r="AP23" i="1" s="1"/>
  <c r="AF23" i="1"/>
  <c r="AF30" i="1" s="1"/>
  <c r="AK23" i="1"/>
  <c r="AK30" i="1" s="1"/>
  <c r="V23" i="1"/>
  <c r="V30" i="1" s="1"/>
  <c r="AA23" i="1"/>
  <c r="AA30" i="1" s="1"/>
  <c r="AP29" i="1" l="1"/>
  <c r="AP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5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5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5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5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5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5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5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5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5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5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5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5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5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5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5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5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5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5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5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5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5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5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5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5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5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5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5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5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5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5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5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5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5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5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5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5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5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5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5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5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5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5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3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9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30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<sst xmlns="http://schemas.openxmlformats.org/spreadsheetml/2006/main" count="261" uniqueCount="143">
  <si>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PLANEACIÓN INSTITUCIONAL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</si>
  <si>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</si>
  <si>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</si>
  <si>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</si>
  <si>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</si>
  <si>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</si>
  <si>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</si>
  <si>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</si>
  <si>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</si>
  <si>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</si>
  <si>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</si>
  <si>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</si>
  <si>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</si>
  <si>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</si>
  <si>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</si>
  <si>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</si>
  <si>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</si>
  <si>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</si>
  <si>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</si>
  <si>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</si>
  <si>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</si>
  <si>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</si>
  <si>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</si>
  <si>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</si>
  <si>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</si>
  <si>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</si>
  <si>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</si>
  <si>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</si>
  <si>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</si>
  <si>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</si>
  <si>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</si>
  <si>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</si>
  <si>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</si>
  <si>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</si>
  <si>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</si>
  <si>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</si>
  <si>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</si>
  <si>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</si>
  <si>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</si>
  <si>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</si>
  <si>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</si>
  <si>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</si>
  <si>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</si>
  <si>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 xml:space="preserve">Realizar el 100% del proceso de seguimiento y su correspondiente registro trimestral de los proyectos de inversión en el aplicativo SEGPLAN </t>
  </si>
  <si>
    <t>Gestión</t>
  </si>
  <si>
    <t>Porcentaje de seguimiento trimestral de proyectos de inversión en SEGPLAN</t>
  </si>
  <si>
    <t>(Número de  seguimientos registrados en SEGPLAN / Número de seguimientos realizados para el periodo)* 100</t>
  </si>
  <si>
    <t>4 seguimientos anuales</t>
  </si>
  <si>
    <t>Constante</t>
  </si>
  <si>
    <t>Eficacia</t>
  </si>
  <si>
    <t>Reportes de seguimiento SEGPLAN</t>
  </si>
  <si>
    <t>Reportes de las Gerencias de los Proyectos de Inversión</t>
  </si>
  <si>
    <t>Oficina Asesora de Planeación - Equipo de Proyectos de Inversión</t>
  </si>
  <si>
    <t>Fortalecer la gestión institucional aumentando las capacidades de la entidad para la planeación, seguimiento y ejecución de sus metas y recursos, y la gestión del talento humano.</t>
  </si>
  <si>
    <t>2</t>
  </si>
  <si>
    <t xml:space="preserve">Mantener o superar la calificación de 700 puntos en la implementación del Sistema de Gestión Ambiental de la entidad en el Programa de Excelencia Ambiental Distrital </t>
  </si>
  <si>
    <t>Sostenibilidad del sistema de gestión</t>
  </si>
  <si>
    <t>Calificación Programa de Excelencia Ambiental Distrital</t>
  </si>
  <si>
    <t>Puntaje obtenido en el Programa de Excelencia Ambiental</t>
  </si>
  <si>
    <t xml:space="preserve">Categoría Elite 
900 puntos 
</t>
  </si>
  <si>
    <t>Puntaje obtenido en auditoría externa</t>
  </si>
  <si>
    <t>Efectividad</t>
  </si>
  <si>
    <t>Informe auditoría externa al Programa de Excelencia Ambiental</t>
  </si>
  <si>
    <t>Repositorio del Sistema de Gestión Ambiental en la herramienta SharePoint de la Oficina Asesora de Planeación</t>
  </si>
  <si>
    <t>Oficina Asesora de Planeación - Equipo de Gestión Ambiental</t>
  </si>
  <si>
    <t>No programada</t>
  </si>
  <si>
    <t>3</t>
  </si>
  <si>
    <t>Realizar un (1) reporte trimestral de avance del plan estratégico institucional</t>
  </si>
  <si>
    <t>Reporte trimestral del plan estratégico institucional</t>
  </si>
  <si>
    <t>Número de reportes realizados trimestralmente</t>
  </si>
  <si>
    <t>Reporte de las dependencias PEI</t>
  </si>
  <si>
    <t>Oficina Asesora de Planeación - Equipo de Planeación Institucional y Sectorial</t>
  </si>
  <si>
    <t>4</t>
  </si>
  <si>
    <t xml:space="preserve">Realizar una (1) socialización de los resultados del IDI 2023 en el Comité Institucional de Gestión y Desempeño.  </t>
  </si>
  <si>
    <t xml:space="preserve">Socialización de  los resultados de la medición del Indice de Desempeño Institucional 2023  a partir de del reporte FURAG. </t>
  </si>
  <si>
    <t>Número de socializaciones en el CIGD</t>
  </si>
  <si>
    <t>Suma</t>
  </si>
  <si>
    <t xml:space="preserve">Socialización de los resultados del IDI 2023 en CIGD. </t>
  </si>
  <si>
    <t>Acta del CIGD con la socialización de los resultados IDI 2023.</t>
  </si>
  <si>
    <t>Reporte FURAG
Resultados IDI 2023</t>
  </si>
  <si>
    <t>5</t>
  </si>
  <si>
    <t>Archivo de gestión OAP</t>
  </si>
  <si>
    <t>6</t>
  </si>
  <si>
    <t>Realizar la revisión trimestral del avance del 100% de los planes de gestión de los procesos en el nivel central y local</t>
  </si>
  <si>
    <t>Porcentaje de reportes trimestrales plan de gestión revisados</t>
  </si>
  <si>
    <t>(Número de reportes de plan de gestión revisados trimestralmente / Número de reportes de plan de gestión) * 100</t>
  </si>
  <si>
    <t>Reportes trimestrales de planes de gestión revisados por la OAP</t>
  </si>
  <si>
    <t>Reporte de las dependencias / alcaldías locales</t>
  </si>
  <si>
    <t>7</t>
  </si>
  <si>
    <t xml:space="preserve">Realizar tres (3) informes cuatrimestrales de monitoreo a los riesgos identificados en la entidad (procesos y corrupción). </t>
  </si>
  <si>
    <t>Informe de monitoreo a los riesgos de procesos y corrupción</t>
  </si>
  <si>
    <t>Número de informes de monitoreo de riesgos realizados</t>
  </si>
  <si>
    <t>Informes de monitoreo</t>
  </si>
  <si>
    <t>Informe cuatrimestral de monitoreo a la gestión de riesgos de procesos y corrupción</t>
  </si>
  <si>
    <t>Matrices de monitoreo de riesgos a nivel central y local</t>
  </si>
  <si>
    <t>Realizar dos (2) jornadas de capacitación sobre el sistema de gestión dirigidas a los promotores de mejora</t>
  </si>
  <si>
    <t>Retadora (mejora)</t>
  </si>
  <si>
    <t>Jornadas de capacitación sobre el sistema de gestión realizadas</t>
  </si>
  <si>
    <t>Número de  jornadas de capacitación sobre el sistema de gestión realizadas</t>
  </si>
  <si>
    <t>N/A</t>
  </si>
  <si>
    <t>Registro de asistencia de las jornadas de capacitación</t>
  </si>
  <si>
    <t>Total metas técnicas (80%)</t>
  </si>
  <si>
    <t>T1</t>
  </si>
  <si>
    <t>T2</t>
  </si>
  <si>
    <t>T3</t>
  </si>
  <si>
    <t>Total metas transversales (20%)</t>
  </si>
  <si>
    <t xml:space="preserve">Total plan de gestión </t>
  </si>
  <si>
    <t>T4</t>
  </si>
  <si>
    <t>T5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</si>
  <si>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</si>
  <si>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</si>
  <si>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</si>
  <si>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2023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</si>
  <si>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</si>
  <si>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</si>
  <si>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</si>
  <si>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</si>
  <si>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</si>
  <si>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</si>
  <si>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</si>
  <si>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</si>
  <si>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</si>
  <si>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</si>
  <si>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 xml:space="preserve">Número de jornadas de capacitación sobre el sistema de gestión realizadas 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</si>
  <si>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</si>
  <si>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</si>
  <si>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</si>
  <si>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</si>
  <si>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</si>
  <si>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</si>
  <si>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</si>
  <si>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</si>
  <si>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</si>
  <si>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</si>
  <si>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</si>
  <si>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</si>
  <si>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</si>
  <si>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</si>
  <si>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</si>
  <si>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</si>
  <si>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VIGENCIA DE LA PLANEACIÓN 2024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</si>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</sst>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wrapText="1"/>
    </xf>
    <xf numFmtId="9" fontId="9" fillId="3" borderId="1" xfId="0" applyNumberFormat="1" applyFont="1" applyFill="1" applyBorder="1" applyAlignment="1">
      <alignment horizontal="center" wrapText="1"/>
    </xf>
    <xf numFmtId="9" fontId="7" fillId="2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6" fillId="3" borderId="1" xfId="1" applyNumberFormat="1" applyFont="1" applyFill="1" applyBorder="1" applyAlignment="1">
      <alignment horizontal="center" wrapText="1"/>
    </xf>
    <xf numFmtId="10" fontId="6" fillId="3" borderId="1" xfId="0" applyNumberFormat="1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wrapText="1"/>
    </xf>
    <xf numFmtId="10" fontId="6" fillId="3" borderId="1" xfId="0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1" fontId="1" fillId="0" borderId="1" xfId="1" applyNumberFormat="1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9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10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" xfId="1" applyFont="1" applyBorder="1" applyAlignment="1">
      <alignment horizontal="justify" vertical="center" wrapText="1"/>
    </xf>
    <xf numFmtId="164" fontId="15" fillId="0" borderId="1" xfId="1" applyNumberFormat="1" applyFont="1" applyBorder="1" applyAlignment="1">
      <alignment horizontal="justify" vertical="center" wrapText="1"/>
    </xf>
    <xf numFmtId="10" fontId="15" fillId="0" borderId="1" xfId="1" applyNumberFormat="1" applyFont="1" applyBorder="1" applyAlignment="1">
      <alignment horizontal="justify" vertical="center" wrapText="1"/>
    </xf>
    <xf numFmtId="1" fontId="15" fillId="0" borderId="1" xfId="0" applyNumberFormat="1" applyFont="1" applyBorder="1" applyAlignment="1">
      <alignment horizontal="justify" vertical="center" wrapText="1"/>
    </xf>
    <xf numFmtId="9" fontId="15" fillId="9" borderId="1" xfId="1" applyFont="1" applyFill="1" applyBorder="1" applyAlignment="1">
      <alignment horizontal="center" vertical="center" wrapText="1"/>
    </xf>
    <xf numFmtId="9" fontId="15" fillId="0" borderId="1" xfId="1" applyFont="1" applyBorder="1" applyAlignment="1">
      <alignment horizontal="left" vertical="center" wrapText="1"/>
    </xf>
    <xf numFmtId="10" fontId="15" fillId="0" borderId="1" xfId="0" applyNumberFormat="1" applyFont="1" applyBorder="1" applyAlignment="1">
      <alignment horizontal="justify" vertical="center" wrapText="1"/>
    </xf>
    <xf numFmtId="1" fontId="15" fillId="9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left" vertical="center" wrapText="1"/>
    </xf>
    <xf numFmtId="0" fontId="16" fillId="0" borderId="1" xfId="2" applyFont="1" applyBorder="1" applyAlignment="1">
      <alignment horizontal="justify" vertical="center" wrapText="1"/>
    </xf>
    <xf numFmtId="1" fontId="15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justify" vertical="center" wrapText="1"/>
    </xf>
    <xf numFmtId="0" fontId="14" fillId="0" borderId="1" xfId="2" applyBorder="1" applyAlignment="1">
      <alignment horizontal="justify" vertical="center" wrapText="1"/>
    </xf>
    <xf numFmtId="10" fontId="1" fillId="9" borderId="1" xfId="1" applyNumberFormat="1" applyFont="1" applyFill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2002754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30"/>
  <sheetViews>
    <sheetView tabSelected="1" zoomScale="71" zoomScaleNormal="71" workbookViewId="0">
      <selection activeCell="E6" sqref="E6"/>
    </sheetView>
  </sheetViews>
  <sheetFormatPr baseColWidth="10" defaultColWidth="10.85546875" defaultRowHeight="15" x14ac:dyDescent="0.25"/>
  <cols>
    <col min="1" max="1" width="4.140625" style="1" customWidth="1"/>
    <col min="2" max="2" width="31.5703125" style="1" customWidth="1"/>
    <col min="3" max="3" width="8.140625" style="1" customWidth="1"/>
    <col min="4" max="4" width="44.28515625" style="1" bestFit="1" customWidth="1"/>
    <col min="5" max="5" width="17.4257812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43" customWidth="1"/>
    <col min="15" max="15" width="22.5703125" style="43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29" width="16.5703125" style="1" customWidth="1"/>
    <col min="30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4" customFormat="1" ht="70.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5" t="s">
        <v>1</v>
      </c>
      <c r="L1" s="115"/>
      <c r="M1" s="115"/>
      <c r="N1" s="115"/>
      <c r="O1" s="115"/>
    </row>
    <row r="2" spans="1:43" s="35" customFormat="1" ht="23.45" customHeight="1" x14ac:dyDescent="0.25">
      <c r="A2" s="117" t="s">
        <v>140</v>
      </c>
      <c r="B2" s="118"/>
      <c r="C2" s="118"/>
      <c r="D2" s="118"/>
      <c r="E2" s="118"/>
      <c r="F2" s="118"/>
      <c r="G2" s="118"/>
      <c r="H2" s="118"/>
      <c r="I2" s="118"/>
      <c r="J2" s="118"/>
      <c r="K2" s="37"/>
      <c r="L2" s="37"/>
      <c r="M2" s="37"/>
      <c r="N2" s="37"/>
      <c r="O2" s="37"/>
    </row>
    <row r="3" spans="1:43" s="34" customFormat="1" x14ac:dyDescent="0.25">
      <c r="K3" s="38"/>
      <c r="L3" s="38"/>
      <c r="M3" s="38"/>
      <c r="N3" s="38"/>
      <c r="O3" s="38"/>
    </row>
    <row r="4" spans="1:43" s="34" customFormat="1" ht="29.1" customHeight="1" x14ac:dyDescent="0.25">
      <c r="A4" s="120" t="s">
        <v>2</v>
      </c>
      <c r="B4" s="121"/>
      <c r="C4" s="126" t="s">
        <v>3</v>
      </c>
      <c r="D4" s="127"/>
      <c r="E4" s="112" t="s">
        <v>4</v>
      </c>
      <c r="F4" s="112"/>
      <c r="G4" s="112"/>
      <c r="H4" s="112"/>
      <c r="I4" s="112"/>
      <c r="J4" s="112"/>
      <c r="K4" s="38"/>
      <c r="L4" s="38"/>
      <c r="M4" s="38"/>
      <c r="N4" s="38"/>
      <c r="O4" s="38"/>
    </row>
    <row r="5" spans="1:43" s="34" customFormat="1" ht="15" customHeight="1" x14ac:dyDescent="0.25">
      <c r="A5" s="122"/>
      <c r="B5" s="123"/>
      <c r="C5" s="128"/>
      <c r="D5" s="129"/>
      <c r="E5" s="2" t="s">
        <v>5</v>
      </c>
      <c r="F5" s="2" t="s">
        <v>6</v>
      </c>
      <c r="G5" s="112" t="s">
        <v>7</v>
      </c>
      <c r="H5" s="112"/>
      <c r="I5" s="112"/>
      <c r="J5" s="112"/>
      <c r="K5" s="38"/>
      <c r="L5" s="38"/>
      <c r="M5" s="38"/>
      <c r="N5" s="38"/>
      <c r="O5" s="38"/>
    </row>
    <row r="6" spans="1:43" s="34" customFormat="1" x14ac:dyDescent="0.25">
      <c r="A6" s="122"/>
      <c r="B6" s="123"/>
      <c r="C6" s="128"/>
      <c r="D6" s="129"/>
      <c r="E6" s="36">
        <v>1</v>
      </c>
      <c r="F6" s="36" t="s">
        <v>141</v>
      </c>
      <c r="G6" s="119" t="s">
        <v>142</v>
      </c>
      <c r="H6" s="119"/>
      <c r="I6" s="119"/>
      <c r="J6" s="119"/>
      <c r="K6" s="38"/>
      <c r="L6" s="38"/>
      <c r="M6" s="38"/>
      <c r="N6" s="38"/>
      <c r="O6" s="38"/>
    </row>
    <row r="7" spans="1:43" s="34" customFormat="1" ht="24.75" customHeight="1" x14ac:dyDescent="0.25">
      <c r="A7" s="122"/>
      <c r="B7" s="123"/>
      <c r="C7" s="128"/>
      <c r="D7" s="129"/>
      <c r="E7" s="36"/>
      <c r="F7" s="36"/>
      <c r="G7" s="119"/>
      <c r="H7" s="119"/>
      <c r="I7" s="119"/>
      <c r="J7" s="119"/>
      <c r="K7" s="38"/>
      <c r="L7" s="38"/>
      <c r="M7" s="38"/>
      <c r="N7" s="38"/>
      <c r="O7" s="38"/>
    </row>
    <row r="8" spans="1:43" s="34" customFormat="1" ht="26.25" customHeight="1" x14ac:dyDescent="0.25">
      <c r="A8" s="124"/>
      <c r="B8" s="125"/>
      <c r="C8" s="130"/>
      <c r="D8" s="131"/>
      <c r="E8" s="36"/>
      <c r="F8" s="36"/>
      <c r="G8" s="119"/>
      <c r="H8" s="119"/>
      <c r="I8" s="119"/>
      <c r="J8" s="119"/>
      <c r="K8" s="38"/>
      <c r="L8" s="38"/>
      <c r="M8" s="38"/>
      <c r="N8" s="38"/>
      <c r="O8" s="38"/>
    </row>
    <row r="9" spans="1:43" s="34" customFormat="1" ht="34.5" hidden="1" customHeight="1" x14ac:dyDescent="0.25">
      <c r="A9" s="38"/>
      <c r="B9" s="38"/>
      <c r="C9" s="38"/>
      <c r="D9" s="38"/>
      <c r="E9" s="36"/>
      <c r="F9" s="36"/>
      <c r="G9" s="119"/>
      <c r="H9" s="119"/>
      <c r="I9" s="119"/>
      <c r="J9" s="119"/>
      <c r="K9" s="38"/>
      <c r="L9" s="38"/>
      <c r="M9" s="38"/>
      <c r="N9" s="38"/>
      <c r="O9" s="38"/>
    </row>
    <row r="10" spans="1:43" s="34" customFormat="1" ht="26.25" hidden="1" customHeight="1" x14ac:dyDescent="0.25">
      <c r="A10" s="38"/>
      <c r="B10" s="38"/>
      <c r="C10" s="38"/>
      <c r="D10" s="38"/>
      <c r="E10" s="36"/>
      <c r="F10" s="36"/>
      <c r="G10" s="119"/>
      <c r="H10" s="119"/>
      <c r="I10" s="119"/>
      <c r="J10" s="119"/>
      <c r="K10" s="38"/>
      <c r="L10" s="38"/>
      <c r="M10" s="38"/>
      <c r="N10" s="38"/>
      <c r="O10" s="38"/>
    </row>
    <row r="11" spans="1:43" s="34" customFormat="1" ht="32.25" hidden="1" customHeight="1" x14ac:dyDescent="0.25">
      <c r="A11" s="38"/>
      <c r="B11" s="38"/>
      <c r="C11" s="38"/>
      <c r="D11" s="38"/>
      <c r="E11" s="36"/>
      <c r="F11" s="36"/>
      <c r="G11" s="132"/>
      <c r="H11" s="132"/>
      <c r="I11" s="132"/>
      <c r="J11" s="132"/>
      <c r="K11" s="38"/>
      <c r="L11" s="38"/>
      <c r="M11" s="38"/>
      <c r="N11" s="38"/>
      <c r="O11" s="38"/>
    </row>
    <row r="12" spans="1:43" s="34" customFormat="1" x14ac:dyDescent="0.25">
      <c r="K12" s="38"/>
      <c r="L12" s="38"/>
      <c r="M12" s="38"/>
      <c r="N12" s="38"/>
      <c r="O12" s="38"/>
    </row>
    <row r="13" spans="1:43" ht="14.45" customHeight="1" x14ac:dyDescent="0.25">
      <c r="A13" s="112" t="s">
        <v>8</v>
      </c>
      <c r="B13" s="112"/>
      <c r="C13" s="112" t="s">
        <v>9</v>
      </c>
      <c r="D13" s="112"/>
      <c r="E13" s="112"/>
      <c r="F13" s="116" t="s">
        <v>10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2" t="s">
        <v>11</v>
      </c>
      <c r="R13" s="112"/>
      <c r="S13" s="112"/>
      <c r="T13" s="82" t="s">
        <v>12</v>
      </c>
      <c r="U13" s="83"/>
      <c r="V13" s="83"/>
      <c r="W13" s="83"/>
      <c r="X13" s="84"/>
      <c r="Y13" s="88" t="s">
        <v>13</v>
      </c>
      <c r="Z13" s="89"/>
      <c r="AA13" s="89"/>
      <c r="AB13" s="89"/>
      <c r="AC13" s="90"/>
      <c r="AD13" s="94" t="s">
        <v>14</v>
      </c>
      <c r="AE13" s="95"/>
      <c r="AF13" s="95"/>
      <c r="AG13" s="95"/>
      <c r="AH13" s="96"/>
      <c r="AI13" s="100" t="s">
        <v>15</v>
      </c>
      <c r="AJ13" s="101"/>
      <c r="AK13" s="101"/>
      <c r="AL13" s="101"/>
      <c r="AM13" s="102"/>
      <c r="AN13" s="106" t="s">
        <v>16</v>
      </c>
      <c r="AO13" s="107"/>
      <c r="AP13" s="107"/>
      <c r="AQ13" s="108"/>
    </row>
    <row r="14" spans="1:43" ht="14.45" customHeight="1" x14ac:dyDescent="0.25">
      <c r="A14" s="112"/>
      <c r="B14" s="112"/>
      <c r="C14" s="112"/>
      <c r="D14" s="112"/>
      <c r="E14" s="112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2"/>
      <c r="R14" s="112"/>
      <c r="S14" s="112"/>
      <c r="T14" s="85"/>
      <c r="U14" s="86"/>
      <c r="V14" s="86"/>
      <c r="W14" s="86"/>
      <c r="X14" s="87"/>
      <c r="Y14" s="91"/>
      <c r="Z14" s="92"/>
      <c r="AA14" s="92"/>
      <c r="AB14" s="92"/>
      <c r="AC14" s="93"/>
      <c r="AD14" s="97"/>
      <c r="AE14" s="98"/>
      <c r="AF14" s="98"/>
      <c r="AG14" s="98"/>
      <c r="AH14" s="99"/>
      <c r="AI14" s="103"/>
      <c r="AJ14" s="104"/>
      <c r="AK14" s="104"/>
      <c r="AL14" s="104"/>
      <c r="AM14" s="105"/>
      <c r="AN14" s="109"/>
      <c r="AO14" s="110"/>
      <c r="AP14" s="110"/>
      <c r="AQ14" s="111"/>
    </row>
    <row r="15" spans="1:43" ht="45" x14ac:dyDescent="0.2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0" t="s">
        <v>22</v>
      </c>
      <c r="G15" s="20" t="s">
        <v>23</v>
      </c>
      <c r="H15" s="20" t="s">
        <v>24</v>
      </c>
      <c r="I15" s="20" t="s">
        <v>25</v>
      </c>
      <c r="J15" s="20" t="s">
        <v>26</v>
      </c>
      <c r="K15" s="20" t="s">
        <v>27</v>
      </c>
      <c r="L15" s="20" t="s">
        <v>28</v>
      </c>
      <c r="M15" s="20" t="s">
        <v>29</v>
      </c>
      <c r="N15" s="20" t="s">
        <v>30</v>
      </c>
      <c r="O15" s="20" t="s">
        <v>31</v>
      </c>
      <c r="P15" s="20" t="s">
        <v>32</v>
      </c>
      <c r="Q15" s="2" t="s">
        <v>33</v>
      </c>
      <c r="R15" s="2" t="s">
        <v>34</v>
      </c>
      <c r="S15" s="2" t="s">
        <v>35</v>
      </c>
      <c r="T15" s="3" t="s">
        <v>36</v>
      </c>
      <c r="U15" s="3" t="s">
        <v>37</v>
      </c>
      <c r="V15" s="3" t="s">
        <v>38</v>
      </c>
      <c r="W15" s="3" t="s">
        <v>39</v>
      </c>
      <c r="X15" s="3" t="s">
        <v>40</v>
      </c>
      <c r="Y15" s="23" t="s">
        <v>36</v>
      </c>
      <c r="Z15" s="23" t="s">
        <v>37</v>
      </c>
      <c r="AA15" s="23" t="s">
        <v>38</v>
      </c>
      <c r="AB15" s="23" t="s">
        <v>39</v>
      </c>
      <c r="AC15" s="23" t="s">
        <v>40</v>
      </c>
      <c r="AD15" s="24" t="s">
        <v>36</v>
      </c>
      <c r="AE15" s="24" t="s">
        <v>37</v>
      </c>
      <c r="AF15" s="24" t="s">
        <v>38</v>
      </c>
      <c r="AG15" s="24" t="s">
        <v>39</v>
      </c>
      <c r="AH15" s="24" t="s">
        <v>40</v>
      </c>
      <c r="AI15" s="25" t="s">
        <v>36</v>
      </c>
      <c r="AJ15" s="25" t="s">
        <v>37</v>
      </c>
      <c r="AK15" s="25" t="s">
        <v>38</v>
      </c>
      <c r="AL15" s="25" t="s">
        <v>39</v>
      </c>
      <c r="AM15" s="25" t="s">
        <v>40</v>
      </c>
      <c r="AN15" s="4" t="s">
        <v>36</v>
      </c>
      <c r="AO15" s="4" t="s">
        <v>37</v>
      </c>
      <c r="AP15" s="4" t="s">
        <v>38</v>
      </c>
      <c r="AQ15" s="4" t="s">
        <v>39</v>
      </c>
    </row>
    <row r="16" spans="1:43" s="29" customFormat="1" ht="105" x14ac:dyDescent="0.25">
      <c r="A16" s="22">
        <v>1</v>
      </c>
      <c r="B16" s="21" t="s">
        <v>41</v>
      </c>
      <c r="C16" s="26" t="s">
        <v>42</v>
      </c>
      <c r="D16" s="56" t="s">
        <v>43</v>
      </c>
      <c r="E16" s="21" t="s">
        <v>44</v>
      </c>
      <c r="F16" s="21" t="s">
        <v>45</v>
      </c>
      <c r="G16" s="21" t="s">
        <v>46</v>
      </c>
      <c r="H16" s="30" t="s">
        <v>47</v>
      </c>
      <c r="I16" s="21" t="s">
        <v>48</v>
      </c>
      <c r="J16" s="21" t="s">
        <v>45</v>
      </c>
      <c r="K16" s="39">
        <v>1</v>
      </c>
      <c r="L16" s="39">
        <v>1</v>
      </c>
      <c r="M16" s="39">
        <v>1</v>
      </c>
      <c r="N16" s="39">
        <v>1</v>
      </c>
      <c r="O16" s="39">
        <v>1</v>
      </c>
      <c r="P16" s="21" t="s">
        <v>49</v>
      </c>
      <c r="Q16" s="45" t="s">
        <v>50</v>
      </c>
      <c r="R16" s="45" t="s">
        <v>51</v>
      </c>
      <c r="S16" s="45" t="s">
        <v>52</v>
      </c>
      <c r="T16" s="32">
        <f t="shared" ref="T16:T22" si="0">K16</f>
        <v>1</v>
      </c>
      <c r="U16" s="49"/>
      <c r="V16" s="47">
        <f>IF(U16/T16&gt;100%,100%,U16/T16)</f>
        <v>0</v>
      </c>
      <c r="W16" s="21"/>
      <c r="X16" s="21"/>
      <c r="Y16" s="32">
        <f t="shared" ref="Y16:Y22" si="1">L16</f>
        <v>1</v>
      </c>
      <c r="Z16" s="48"/>
      <c r="AA16" s="47">
        <f>IF(Z16/Y16&gt;100%,100%,Z16/Y16)</f>
        <v>0</v>
      </c>
      <c r="AB16" s="21"/>
      <c r="AC16" s="21"/>
      <c r="AD16" s="32">
        <f t="shared" ref="AD16:AD22" si="2">M16</f>
        <v>1</v>
      </c>
      <c r="AE16" s="21">
        <v>0</v>
      </c>
      <c r="AF16" s="21">
        <f>IF(AE16/AD16&gt;100%,100%,AE16/AD16)</f>
        <v>0</v>
      </c>
      <c r="AG16" s="21"/>
      <c r="AH16" s="21"/>
      <c r="AI16" s="32">
        <f t="shared" ref="AI16:AI22" si="3">N16</f>
        <v>1</v>
      </c>
      <c r="AJ16" s="21">
        <v>0</v>
      </c>
      <c r="AK16" s="21">
        <f>IF(AJ16/AI16&gt;100%,100%,AJ16/AI16)</f>
        <v>0</v>
      </c>
      <c r="AL16" s="21"/>
      <c r="AM16" s="21"/>
      <c r="AN16" s="32">
        <f t="shared" ref="AN16:AN22" si="4">O16</f>
        <v>1</v>
      </c>
      <c r="AO16" s="49">
        <f>AVERAGE(U16,Z16,AE16,AJ16)</f>
        <v>0</v>
      </c>
      <c r="AP16" s="30">
        <f>IF(AO16/AN16&gt;100%,100%,AO16/AN16)</f>
        <v>0</v>
      </c>
      <c r="AQ16" s="21"/>
    </row>
    <row r="17" spans="1:43" s="29" customFormat="1" ht="90" x14ac:dyDescent="0.25">
      <c r="A17" s="22">
        <v>7</v>
      </c>
      <c r="B17" s="21" t="s">
        <v>53</v>
      </c>
      <c r="C17" s="26" t="s">
        <v>54</v>
      </c>
      <c r="D17" s="56" t="s">
        <v>55</v>
      </c>
      <c r="E17" s="21" t="s">
        <v>56</v>
      </c>
      <c r="F17" s="21" t="s">
        <v>57</v>
      </c>
      <c r="G17" s="21" t="s">
        <v>58</v>
      </c>
      <c r="H17" s="21" t="s">
        <v>59</v>
      </c>
      <c r="I17" s="21" t="s">
        <v>76</v>
      </c>
      <c r="J17" s="21" t="s">
        <v>60</v>
      </c>
      <c r="K17" s="44">
        <v>0</v>
      </c>
      <c r="L17" s="44">
        <v>0</v>
      </c>
      <c r="M17" s="44">
        <v>0</v>
      </c>
      <c r="N17" s="44">
        <v>700</v>
      </c>
      <c r="O17" s="44">
        <v>700</v>
      </c>
      <c r="P17" s="21" t="s">
        <v>61</v>
      </c>
      <c r="Q17" s="45" t="s">
        <v>62</v>
      </c>
      <c r="R17" s="45" t="s">
        <v>63</v>
      </c>
      <c r="S17" s="45" t="s">
        <v>64</v>
      </c>
      <c r="T17" s="28">
        <f t="shared" si="0"/>
        <v>0</v>
      </c>
      <c r="U17" s="21">
        <v>0</v>
      </c>
      <c r="V17" s="21" t="s">
        <v>65</v>
      </c>
      <c r="W17" s="21"/>
      <c r="X17" s="21"/>
      <c r="Y17" s="28">
        <f t="shared" si="1"/>
        <v>0</v>
      </c>
      <c r="Z17" s="21"/>
      <c r="AA17" s="21"/>
      <c r="AB17" s="21"/>
      <c r="AC17" s="21"/>
      <c r="AD17" s="28">
        <f t="shared" si="2"/>
        <v>0</v>
      </c>
      <c r="AE17" s="21">
        <v>0</v>
      </c>
      <c r="AF17" s="21" t="e">
        <f t="shared" ref="AF17:AF22" si="5">IF(AE17/AD17&gt;100%,100%,AE17/AD17)</f>
        <v>#DIV/0!</v>
      </c>
      <c r="AG17" s="21"/>
      <c r="AH17" s="21"/>
      <c r="AI17" s="28">
        <f t="shared" si="3"/>
        <v>700</v>
      </c>
      <c r="AJ17" s="21">
        <v>0</v>
      </c>
      <c r="AK17" s="21">
        <f t="shared" ref="AK17:AK22" si="6">IF(AJ17/AI17&gt;100%,100%,AJ17/AI17)</f>
        <v>0</v>
      </c>
      <c r="AL17" s="21"/>
      <c r="AM17" s="21"/>
      <c r="AN17" s="21">
        <f t="shared" si="4"/>
        <v>700</v>
      </c>
      <c r="AO17" s="49"/>
      <c r="AP17" s="47"/>
      <c r="AQ17" s="21"/>
    </row>
    <row r="18" spans="1:43" s="29" customFormat="1" ht="90" x14ac:dyDescent="0.25">
      <c r="A18" s="22">
        <v>7</v>
      </c>
      <c r="B18" s="21" t="s">
        <v>53</v>
      </c>
      <c r="C18" s="26" t="s">
        <v>66</v>
      </c>
      <c r="D18" s="21" t="s">
        <v>67</v>
      </c>
      <c r="E18" s="21" t="s">
        <v>44</v>
      </c>
      <c r="F18" s="21" t="s">
        <v>68</v>
      </c>
      <c r="G18" s="21" t="s">
        <v>69</v>
      </c>
      <c r="H18" s="21">
        <v>1</v>
      </c>
      <c r="I18" s="21" t="s">
        <v>76</v>
      </c>
      <c r="J18" s="21" t="s">
        <v>68</v>
      </c>
      <c r="K18" s="44">
        <v>1</v>
      </c>
      <c r="L18" s="44">
        <v>1</v>
      </c>
      <c r="M18" s="44">
        <v>1</v>
      </c>
      <c r="N18" s="44">
        <v>1</v>
      </c>
      <c r="O18" s="44">
        <v>4</v>
      </c>
      <c r="P18" s="21" t="s">
        <v>49</v>
      </c>
      <c r="Q18" s="21" t="s">
        <v>68</v>
      </c>
      <c r="R18" s="21" t="s">
        <v>70</v>
      </c>
      <c r="S18" s="21" t="s">
        <v>71</v>
      </c>
      <c r="T18" s="28">
        <v>1</v>
      </c>
      <c r="U18" s="21"/>
      <c r="V18" s="47">
        <f t="shared" ref="V18:V22" si="7">IF(U18/T18&gt;100%,100%,U18/T18)</f>
        <v>0</v>
      </c>
      <c r="W18" s="21"/>
      <c r="X18" s="21"/>
      <c r="Y18" s="28">
        <f t="shared" si="1"/>
        <v>1</v>
      </c>
      <c r="Z18" s="55"/>
      <c r="AA18" s="47">
        <f t="shared" ref="AA18:AA22" si="8">IF(Z18/Y18&gt;100%,100%,Z18/Y18)</f>
        <v>0</v>
      </c>
      <c r="AB18" s="21"/>
      <c r="AC18" s="21"/>
      <c r="AD18" s="28">
        <f t="shared" si="2"/>
        <v>1</v>
      </c>
      <c r="AE18" s="21">
        <v>0</v>
      </c>
      <c r="AF18" s="21">
        <f t="shared" si="5"/>
        <v>0</v>
      </c>
      <c r="AG18" s="21"/>
      <c r="AH18" s="21"/>
      <c r="AI18" s="28">
        <f t="shared" si="3"/>
        <v>1</v>
      </c>
      <c r="AJ18" s="21">
        <v>0</v>
      </c>
      <c r="AK18" s="21">
        <f t="shared" si="6"/>
        <v>0</v>
      </c>
      <c r="AL18" s="21"/>
      <c r="AM18" s="21"/>
      <c r="AN18" s="21">
        <v>4</v>
      </c>
      <c r="AO18" s="55">
        <f>SUM(U18,Z18,AE18,AJ18)</f>
        <v>0</v>
      </c>
      <c r="AP18" s="47">
        <f t="shared" ref="AP18:AP22" si="9">IF(AO18/AN18&gt;100%,100%,AO18/AN18)</f>
        <v>0</v>
      </c>
      <c r="AQ18" s="21"/>
    </row>
    <row r="19" spans="1:43" s="29" customFormat="1" ht="105" x14ac:dyDescent="0.25">
      <c r="A19" s="22">
        <v>1</v>
      </c>
      <c r="B19" s="21" t="s">
        <v>41</v>
      </c>
      <c r="C19" s="26" t="s">
        <v>72</v>
      </c>
      <c r="D19" s="21" t="s">
        <v>73</v>
      </c>
      <c r="E19" s="21" t="s">
        <v>44</v>
      </c>
      <c r="F19" s="21" t="s">
        <v>74</v>
      </c>
      <c r="G19" s="21" t="s">
        <v>75</v>
      </c>
      <c r="H19" s="28">
        <v>1</v>
      </c>
      <c r="I19" s="21" t="s">
        <v>76</v>
      </c>
      <c r="J19" s="21" t="s">
        <v>77</v>
      </c>
      <c r="K19" s="44">
        <v>0</v>
      </c>
      <c r="L19" s="44">
        <v>0</v>
      </c>
      <c r="M19" s="46">
        <v>0</v>
      </c>
      <c r="N19" s="46">
        <v>1</v>
      </c>
      <c r="O19" s="44">
        <v>1</v>
      </c>
      <c r="P19" s="21" t="s">
        <v>49</v>
      </c>
      <c r="Q19" s="21" t="s">
        <v>78</v>
      </c>
      <c r="R19" s="21" t="s">
        <v>79</v>
      </c>
      <c r="S19" s="21" t="s">
        <v>71</v>
      </c>
      <c r="T19" s="28">
        <f t="shared" ref="T19" si="10">K19</f>
        <v>0</v>
      </c>
      <c r="U19" s="21"/>
      <c r="V19" s="21"/>
      <c r="W19" s="21"/>
      <c r="X19" s="21"/>
      <c r="Y19" s="28">
        <f t="shared" si="1"/>
        <v>0</v>
      </c>
      <c r="Z19" s="56"/>
      <c r="AA19" s="79" t="e">
        <f t="shared" si="8"/>
        <v>#DIV/0!</v>
      </c>
      <c r="AB19" s="56"/>
      <c r="AC19" s="21"/>
      <c r="AD19" s="28">
        <f t="shared" si="2"/>
        <v>0</v>
      </c>
      <c r="AE19" s="21">
        <v>0</v>
      </c>
      <c r="AF19" s="21" t="e">
        <f t="shared" si="5"/>
        <v>#DIV/0!</v>
      </c>
      <c r="AG19" s="21"/>
      <c r="AH19" s="21"/>
      <c r="AI19" s="28">
        <f t="shared" si="3"/>
        <v>1</v>
      </c>
      <c r="AJ19" s="21">
        <v>0</v>
      </c>
      <c r="AK19" s="21">
        <f t="shared" si="6"/>
        <v>0</v>
      </c>
      <c r="AL19" s="21"/>
      <c r="AM19" s="21"/>
      <c r="AN19" s="21">
        <f t="shared" si="4"/>
        <v>1</v>
      </c>
      <c r="AO19" s="21">
        <f>SUM(Z19)</f>
        <v>0</v>
      </c>
      <c r="AP19" s="47">
        <f t="shared" si="9"/>
        <v>0</v>
      </c>
      <c r="AQ19" s="21"/>
    </row>
    <row r="20" spans="1:43" s="29" customFormat="1" ht="105" x14ac:dyDescent="0.25">
      <c r="A20" s="22">
        <v>1</v>
      </c>
      <c r="B20" s="21" t="s">
        <v>41</v>
      </c>
      <c r="C20" s="26" t="s">
        <v>80</v>
      </c>
      <c r="D20" s="21" t="s">
        <v>83</v>
      </c>
      <c r="E20" s="21" t="s">
        <v>44</v>
      </c>
      <c r="F20" s="21" t="s">
        <v>84</v>
      </c>
      <c r="G20" s="21" t="s">
        <v>85</v>
      </c>
      <c r="H20" s="31">
        <v>1</v>
      </c>
      <c r="I20" s="21" t="s">
        <v>48</v>
      </c>
      <c r="J20" s="21" t="s">
        <v>84</v>
      </c>
      <c r="K20" s="39">
        <v>1</v>
      </c>
      <c r="L20" s="39">
        <v>1</v>
      </c>
      <c r="M20" s="39">
        <v>1</v>
      </c>
      <c r="N20" s="39">
        <v>1</v>
      </c>
      <c r="O20" s="39">
        <v>1</v>
      </c>
      <c r="P20" s="21" t="s">
        <v>49</v>
      </c>
      <c r="Q20" s="21" t="s">
        <v>86</v>
      </c>
      <c r="R20" s="21" t="s">
        <v>87</v>
      </c>
      <c r="S20" s="21" t="s">
        <v>71</v>
      </c>
      <c r="T20" s="32">
        <f t="shared" si="0"/>
        <v>1</v>
      </c>
      <c r="U20" s="49"/>
      <c r="V20" s="47">
        <f t="shared" si="7"/>
        <v>0</v>
      </c>
      <c r="W20" s="21"/>
      <c r="X20" s="21"/>
      <c r="Y20" s="32">
        <f t="shared" si="1"/>
        <v>1</v>
      </c>
      <c r="Z20" s="80"/>
      <c r="AA20" s="79">
        <f t="shared" si="8"/>
        <v>0</v>
      </c>
      <c r="AB20" s="56"/>
      <c r="AC20" s="78"/>
      <c r="AD20" s="32">
        <f t="shared" si="2"/>
        <v>1</v>
      </c>
      <c r="AE20" s="21">
        <v>0</v>
      </c>
      <c r="AF20" s="21">
        <f t="shared" si="5"/>
        <v>0</v>
      </c>
      <c r="AG20" s="21"/>
      <c r="AH20" s="21"/>
      <c r="AI20" s="32">
        <f t="shared" si="3"/>
        <v>1</v>
      </c>
      <c r="AJ20" s="21">
        <v>0</v>
      </c>
      <c r="AK20" s="21">
        <f t="shared" si="6"/>
        <v>0</v>
      </c>
      <c r="AL20" s="21"/>
      <c r="AM20" s="21"/>
      <c r="AN20" s="32">
        <f t="shared" si="4"/>
        <v>1</v>
      </c>
      <c r="AO20" s="49">
        <f>AVERAGE(U20,Z20,AE20,AJ20)</f>
        <v>0</v>
      </c>
      <c r="AP20" s="47">
        <f t="shared" si="9"/>
        <v>0</v>
      </c>
      <c r="AQ20" s="21"/>
    </row>
    <row r="21" spans="1:43" s="29" customFormat="1" ht="105" x14ac:dyDescent="0.25">
      <c r="A21" s="22">
        <v>1</v>
      </c>
      <c r="B21" s="21" t="s">
        <v>41</v>
      </c>
      <c r="C21" s="26" t="s">
        <v>82</v>
      </c>
      <c r="D21" s="21" t="s">
        <v>89</v>
      </c>
      <c r="E21" s="21" t="s">
        <v>44</v>
      </c>
      <c r="F21" s="21" t="s">
        <v>90</v>
      </c>
      <c r="G21" s="21" t="s">
        <v>91</v>
      </c>
      <c r="H21" s="21">
        <v>3</v>
      </c>
      <c r="I21" s="21" t="s">
        <v>76</v>
      </c>
      <c r="J21" s="21" t="s">
        <v>92</v>
      </c>
      <c r="K21" s="44">
        <v>1</v>
      </c>
      <c r="L21" s="44">
        <v>1</v>
      </c>
      <c r="M21" s="44">
        <v>1</v>
      </c>
      <c r="N21" s="44" t="s">
        <v>65</v>
      </c>
      <c r="O21" s="44">
        <v>3</v>
      </c>
      <c r="P21" s="21" t="s">
        <v>49</v>
      </c>
      <c r="Q21" s="21" t="s">
        <v>93</v>
      </c>
      <c r="R21" s="21" t="s">
        <v>94</v>
      </c>
      <c r="S21" s="21" t="s">
        <v>71</v>
      </c>
      <c r="T21" s="28">
        <f t="shared" ref="T21" si="11">K21</f>
        <v>1</v>
      </c>
      <c r="U21" s="21"/>
      <c r="V21" s="47">
        <f t="shared" ref="V21" si="12">IF(U21/T21&gt;100%,100%,U21/T21)</f>
        <v>0</v>
      </c>
      <c r="W21" s="21"/>
      <c r="X21" s="21"/>
      <c r="Y21" s="28">
        <f t="shared" ref="Y21" si="13">L21</f>
        <v>1</v>
      </c>
      <c r="Z21" s="55"/>
      <c r="AA21" s="47">
        <f t="shared" ref="AA21" si="14">IF(Z21/Y21&gt;100%,100%,Z21/Y21)</f>
        <v>0</v>
      </c>
      <c r="AB21" s="21"/>
      <c r="AC21" s="21"/>
      <c r="AD21" s="28">
        <f t="shared" ref="AD21" si="15">M21</f>
        <v>1</v>
      </c>
      <c r="AE21" s="21">
        <v>0</v>
      </c>
      <c r="AF21" s="21">
        <f t="shared" ref="AF21" si="16">IF(AE21/AD21&gt;100%,100%,AE21/AD21)</f>
        <v>0</v>
      </c>
      <c r="AG21" s="21"/>
      <c r="AH21" s="21"/>
      <c r="AI21" s="28" t="str">
        <f t="shared" ref="AI21" si="17">N21</f>
        <v>No programada</v>
      </c>
      <c r="AJ21" s="21">
        <v>0</v>
      </c>
      <c r="AK21" s="21" t="e">
        <f t="shared" ref="AK21" si="18">IF(AJ21/AI21&gt;100%,100%,AJ21/AI21)</f>
        <v>#VALUE!</v>
      </c>
      <c r="AL21" s="21"/>
      <c r="AM21" s="21"/>
      <c r="AN21" s="21">
        <f t="shared" ref="AN21" si="19">O21</f>
        <v>3</v>
      </c>
      <c r="AO21" s="28">
        <f>SUM(U21,Z21,AE21,AJ21)</f>
        <v>0</v>
      </c>
      <c r="AP21" s="47">
        <f t="shared" ref="AP21" si="20">IF(AO21/AN21&gt;100%,100%,AO21/AN21)</f>
        <v>0</v>
      </c>
      <c r="AQ21" s="21"/>
    </row>
    <row r="22" spans="1:43" s="29" customFormat="1" ht="105" x14ac:dyDescent="0.25">
      <c r="A22" s="22">
        <v>1</v>
      </c>
      <c r="B22" s="21" t="s">
        <v>41</v>
      </c>
      <c r="C22" s="26" t="s">
        <v>88</v>
      </c>
      <c r="D22" s="21" t="s">
        <v>95</v>
      </c>
      <c r="E22" s="21" t="s">
        <v>96</v>
      </c>
      <c r="F22" s="21" t="s">
        <v>97</v>
      </c>
      <c r="G22" s="21" t="s">
        <v>98</v>
      </c>
      <c r="H22" s="21" t="s">
        <v>99</v>
      </c>
      <c r="I22" s="21" t="s">
        <v>76</v>
      </c>
      <c r="J22" s="21" t="s">
        <v>97</v>
      </c>
      <c r="K22" s="44">
        <v>1</v>
      </c>
      <c r="L22" s="44">
        <v>0</v>
      </c>
      <c r="M22" s="44">
        <v>1</v>
      </c>
      <c r="N22" s="44">
        <v>0</v>
      </c>
      <c r="O22" s="44">
        <v>2</v>
      </c>
      <c r="P22" s="21" t="s">
        <v>49</v>
      </c>
      <c r="Q22" s="21" t="s">
        <v>100</v>
      </c>
      <c r="R22" s="21" t="s">
        <v>81</v>
      </c>
      <c r="S22" s="21" t="s">
        <v>71</v>
      </c>
      <c r="T22" s="28">
        <f t="shared" si="0"/>
        <v>1</v>
      </c>
      <c r="U22" s="21"/>
      <c r="V22" s="48">
        <f t="shared" si="7"/>
        <v>0</v>
      </c>
      <c r="W22" s="21"/>
      <c r="X22" s="21"/>
      <c r="Y22" s="28">
        <f t="shared" si="1"/>
        <v>0</v>
      </c>
      <c r="Z22" s="21"/>
      <c r="AA22" s="47" t="e">
        <f t="shared" si="8"/>
        <v>#DIV/0!</v>
      </c>
      <c r="AB22" s="21"/>
      <c r="AC22" s="21"/>
      <c r="AD22" s="28">
        <f t="shared" si="2"/>
        <v>1</v>
      </c>
      <c r="AE22" s="21">
        <v>0</v>
      </c>
      <c r="AF22" s="21">
        <f t="shared" si="5"/>
        <v>0</v>
      </c>
      <c r="AG22" s="21"/>
      <c r="AH22" s="21"/>
      <c r="AI22" s="28">
        <f t="shared" si="3"/>
        <v>0</v>
      </c>
      <c r="AJ22" s="21">
        <v>0</v>
      </c>
      <c r="AK22" s="21" t="e">
        <f t="shared" si="6"/>
        <v>#DIV/0!</v>
      </c>
      <c r="AL22" s="21"/>
      <c r="AM22" s="21"/>
      <c r="AN22" s="21">
        <f t="shared" si="4"/>
        <v>2</v>
      </c>
      <c r="AO22" s="28">
        <f>SUM(U22,Z22,AE22,AJ22)</f>
        <v>0</v>
      </c>
      <c r="AP22" s="47">
        <f t="shared" si="9"/>
        <v>0</v>
      </c>
      <c r="AQ22" s="21"/>
    </row>
    <row r="23" spans="1:43" s="5" customFormat="1" ht="15.75" x14ac:dyDescent="0.25">
      <c r="A23" s="10"/>
      <c r="B23" s="10"/>
      <c r="C23" s="10"/>
      <c r="D23" s="13" t="s">
        <v>101</v>
      </c>
      <c r="E23" s="10"/>
      <c r="F23" s="10"/>
      <c r="G23" s="10"/>
      <c r="H23" s="10"/>
      <c r="I23" s="10"/>
      <c r="J23" s="10"/>
      <c r="K23" s="40"/>
      <c r="L23" s="40"/>
      <c r="M23" s="40"/>
      <c r="N23" s="40"/>
      <c r="O23" s="40"/>
      <c r="P23" s="10"/>
      <c r="Q23" s="10"/>
      <c r="R23" s="10"/>
      <c r="S23" s="10"/>
      <c r="T23" s="15"/>
      <c r="U23" s="15"/>
      <c r="V23" s="50">
        <f>AVERAGE(V16:V22)*80%</f>
        <v>0</v>
      </c>
      <c r="W23" s="15"/>
      <c r="X23" s="15"/>
      <c r="Y23" s="15"/>
      <c r="Z23" s="15"/>
      <c r="AA23" s="15" t="e">
        <f>AVERAGE(AA16:AA22)*80%</f>
        <v>#DIV/0!</v>
      </c>
      <c r="AB23" s="15"/>
      <c r="AC23" s="15"/>
      <c r="AD23" s="15"/>
      <c r="AE23" s="15"/>
      <c r="AF23" s="15" t="e">
        <f>AVERAGE(AF16:AF22)*80%</f>
        <v>#DIV/0!</v>
      </c>
      <c r="AG23" s="15"/>
      <c r="AH23" s="15"/>
      <c r="AI23" s="15"/>
      <c r="AJ23" s="15"/>
      <c r="AK23" s="15" t="e">
        <f>AVERAGE(AK16:AK22)*80%</f>
        <v>#VALUE!</v>
      </c>
      <c r="AL23" s="10"/>
      <c r="AM23" s="10"/>
      <c r="AN23" s="16"/>
      <c r="AO23" s="16"/>
      <c r="AP23" s="50">
        <f>AVERAGE(AP16:AP22)*80%</f>
        <v>0</v>
      </c>
      <c r="AQ23" s="10"/>
    </row>
    <row r="24" spans="1:43" s="29" customFormat="1" ht="148.5" customHeight="1" x14ac:dyDescent="0.25">
      <c r="A24" s="33">
        <v>7</v>
      </c>
      <c r="B24" s="27" t="s">
        <v>53</v>
      </c>
      <c r="C24" s="33" t="s">
        <v>102</v>
      </c>
      <c r="D24" s="81" t="s">
        <v>109</v>
      </c>
      <c r="E24" s="57" t="s">
        <v>56</v>
      </c>
      <c r="F24" s="57" t="s">
        <v>110</v>
      </c>
      <c r="G24" s="57" t="s">
        <v>111</v>
      </c>
      <c r="H24" s="58" t="s">
        <v>112</v>
      </c>
      <c r="I24" s="59" t="s">
        <v>48</v>
      </c>
      <c r="J24" s="57" t="s">
        <v>110</v>
      </c>
      <c r="K24" s="60" t="s">
        <v>65</v>
      </c>
      <c r="L24" s="60">
        <v>0.8</v>
      </c>
      <c r="M24" s="60" t="s">
        <v>65</v>
      </c>
      <c r="N24" s="60">
        <v>0.8</v>
      </c>
      <c r="O24" s="60">
        <v>0.8</v>
      </c>
      <c r="P24" s="57" t="s">
        <v>49</v>
      </c>
      <c r="Q24" s="61" t="s">
        <v>113</v>
      </c>
      <c r="R24" s="61" t="s">
        <v>114</v>
      </c>
      <c r="S24" s="61" t="s">
        <v>115</v>
      </c>
      <c r="T24" s="62" t="s">
        <v>65</v>
      </c>
      <c r="U24" s="63" t="s">
        <v>65</v>
      </c>
      <c r="V24" s="64" t="s">
        <v>65</v>
      </c>
      <c r="W24" s="65" t="s">
        <v>65</v>
      </c>
      <c r="X24" s="57" t="s">
        <v>65</v>
      </c>
      <c r="Y24" s="66">
        <v>0.8</v>
      </c>
      <c r="Z24" s="67"/>
      <c r="AA24" s="68">
        <v>0</v>
      </c>
      <c r="AB24" s="57"/>
      <c r="AC24" s="57"/>
      <c r="AD24" s="69" t="s">
        <v>65</v>
      </c>
      <c r="AE24" s="57" t="s">
        <v>65</v>
      </c>
      <c r="AF24" s="57" t="s">
        <v>65</v>
      </c>
      <c r="AG24" s="57" t="s">
        <v>65</v>
      </c>
      <c r="AH24" s="57" t="s">
        <v>65</v>
      </c>
      <c r="AI24" s="66">
        <v>0.8</v>
      </c>
      <c r="AJ24" s="57"/>
      <c r="AK24" s="57">
        <v>0</v>
      </c>
      <c r="AL24" s="57"/>
      <c r="AM24" s="57"/>
      <c r="AN24" s="62">
        <v>0.8</v>
      </c>
      <c r="AO24" s="77"/>
      <c r="AP24" s="64">
        <v>0</v>
      </c>
      <c r="AQ24" s="65"/>
    </row>
    <row r="25" spans="1:43" s="29" customFormat="1" ht="152.25" customHeight="1" x14ac:dyDescent="0.25">
      <c r="A25" s="33">
        <v>7</v>
      </c>
      <c r="B25" s="27" t="s">
        <v>53</v>
      </c>
      <c r="C25" s="33" t="s">
        <v>103</v>
      </c>
      <c r="D25" s="27" t="s">
        <v>116</v>
      </c>
      <c r="E25" s="57" t="s">
        <v>56</v>
      </c>
      <c r="F25" s="57" t="s">
        <v>117</v>
      </c>
      <c r="G25" s="57" t="s">
        <v>118</v>
      </c>
      <c r="H25" s="58" t="s">
        <v>119</v>
      </c>
      <c r="I25" s="59" t="s">
        <v>48</v>
      </c>
      <c r="J25" s="57" t="s">
        <v>117</v>
      </c>
      <c r="K25" s="70">
        <v>0.37</v>
      </c>
      <c r="L25" s="70">
        <v>0.18</v>
      </c>
      <c r="M25" s="70">
        <v>0.27</v>
      </c>
      <c r="N25" s="70">
        <v>0.18</v>
      </c>
      <c r="O25" s="70">
        <v>1</v>
      </c>
      <c r="P25" s="57" t="s">
        <v>49</v>
      </c>
      <c r="Q25" s="61" t="s">
        <v>120</v>
      </c>
      <c r="R25" s="61" t="s">
        <v>121</v>
      </c>
      <c r="S25" s="61" t="s">
        <v>115</v>
      </c>
      <c r="T25" s="71">
        <v>0.25</v>
      </c>
      <c r="U25" s="63"/>
      <c r="V25" s="64">
        <v>0</v>
      </c>
      <c r="W25" s="65"/>
      <c r="X25" s="57"/>
      <c r="Y25" s="66">
        <v>0.25</v>
      </c>
      <c r="Z25" s="58"/>
      <c r="AA25" s="68">
        <v>0</v>
      </c>
      <c r="AB25" s="57"/>
      <c r="AC25" s="57"/>
      <c r="AD25" s="66">
        <v>0.25</v>
      </c>
      <c r="AE25" s="57"/>
      <c r="AF25" s="57">
        <v>0</v>
      </c>
      <c r="AG25" s="57"/>
      <c r="AH25" s="57"/>
      <c r="AI25" s="66">
        <v>0.25</v>
      </c>
      <c r="AJ25" s="57"/>
      <c r="AK25" s="57">
        <v>0</v>
      </c>
      <c r="AL25" s="57"/>
      <c r="AM25" s="57"/>
      <c r="AN25" s="62">
        <v>1</v>
      </c>
      <c r="AO25" s="72"/>
      <c r="AP25" s="64">
        <v>0</v>
      </c>
      <c r="AQ25" s="65"/>
    </row>
    <row r="26" spans="1:43" s="29" customFormat="1" ht="90" x14ac:dyDescent="0.25">
      <c r="A26" s="33">
        <v>7</v>
      </c>
      <c r="B26" s="27" t="s">
        <v>53</v>
      </c>
      <c r="C26" s="33" t="s">
        <v>104</v>
      </c>
      <c r="D26" s="27" t="s">
        <v>122</v>
      </c>
      <c r="E26" s="57" t="s">
        <v>56</v>
      </c>
      <c r="F26" s="57" t="s">
        <v>97</v>
      </c>
      <c r="G26" s="57" t="s">
        <v>123</v>
      </c>
      <c r="H26" s="58" t="s">
        <v>99</v>
      </c>
      <c r="I26" s="59" t="s">
        <v>76</v>
      </c>
      <c r="J26" s="57" t="s">
        <v>97</v>
      </c>
      <c r="K26" s="73">
        <v>0</v>
      </c>
      <c r="L26" s="73">
        <v>1</v>
      </c>
      <c r="M26" s="73">
        <v>0</v>
      </c>
      <c r="N26" s="73">
        <v>1</v>
      </c>
      <c r="O26" s="73">
        <v>2</v>
      </c>
      <c r="P26" s="57" t="s">
        <v>49</v>
      </c>
      <c r="Q26" s="61" t="s">
        <v>124</v>
      </c>
      <c r="R26" s="61" t="s">
        <v>124</v>
      </c>
      <c r="S26" s="61" t="s">
        <v>125</v>
      </c>
      <c r="T26" s="71" t="s">
        <v>65</v>
      </c>
      <c r="U26" s="63" t="s">
        <v>65</v>
      </c>
      <c r="V26" s="64" t="s">
        <v>65</v>
      </c>
      <c r="W26" s="65" t="s">
        <v>65</v>
      </c>
      <c r="X26" s="57" t="s">
        <v>65</v>
      </c>
      <c r="Y26" s="66">
        <v>1</v>
      </c>
      <c r="Z26" s="58"/>
      <c r="AA26" s="68">
        <v>0</v>
      </c>
      <c r="AB26" s="57"/>
      <c r="AC26" s="57"/>
      <c r="AD26" s="66" t="s">
        <v>65</v>
      </c>
      <c r="AE26" s="57" t="s">
        <v>65</v>
      </c>
      <c r="AF26" s="57" t="s">
        <v>65</v>
      </c>
      <c r="AG26" s="57" t="s">
        <v>65</v>
      </c>
      <c r="AH26" s="57" t="s">
        <v>65</v>
      </c>
      <c r="AI26" s="66">
        <v>1</v>
      </c>
      <c r="AJ26" s="57"/>
      <c r="AK26" s="57">
        <v>0</v>
      </c>
      <c r="AL26" s="57"/>
      <c r="AM26" s="57"/>
      <c r="AN26" s="62">
        <v>2</v>
      </c>
      <c r="AO26" s="72"/>
      <c r="AP26" s="64">
        <v>0</v>
      </c>
      <c r="AQ26" s="65"/>
    </row>
    <row r="27" spans="1:43" s="29" customFormat="1" ht="105" x14ac:dyDescent="0.25">
      <c r="A27" s="33">
        <v>5</v>
      </c>
      <c r="B27" s="27" t="s">
        <v>126</v>
      </c>
      <c r="C27" s="33" t="s">
        <v>107</v>
      </c>
      <c r="D27" s="27" t="s">
        <v>127</v>
      </c>
      <c r="E27" s="57" t="s">
        <v>56</v>
      </c>
      <c r="F27" s="57" t="s">
        <v>128</v>
      </c>
      <c r="G27" s="57" t="s">
        <v>129</v>
      </c>
      <c r="H27" s="58" t="s">
        <v>130</v>
      </c>
      <c r="I27" s="59" t="s">
        <v>76</v>
      </c>
      <c r="J27" s="57" t="s">
        <v>128</v>
      </c>
      <c r="K27" s="70">
        <v>1</v>
      </c>
      <c r="L27" s="70">
        <v>0</v>
      </c>
      <c r="M27" s="70">
        <v>0</v>
      </c>
      <c r="N27" s="70">
        <v>0</v>
      </c>
      <c r="O27" s="70">
        <v>1</v>
      </c>
      <c r="P27" s="57" t="s">
        <v>49</v>
      </c>
      <c r="Q27" s="61" t="s">
        <v>131</v>
      </c>
      <c r="R27" s="61" t="s">
        <v>132</v>
      </c>
      <c r="S27" s="61" t="s">
        <v>133</v>
      </c>
      <c r="T27" s="71">
        <v>1</v>
      </c>
      <c r="U27" s="63"/>
      <c r="V27" s="64">
        <v>0</v>
      </c>
      <c r="W27" s="65"/>
      <c r="X27" s="57"/>
      <c r="Y27" s="66" t="s">
        <v>65</v>
      </c>
      <c r="Z27" s="58" t="s">
        <v>65</v>
      </c>
      <c r="AA27" s="68" t="s">
        <v>65</v>
      </c>
      <c r="AB27" s="57" t="s">
        <v>65</v>
      </c>
      <c r="AC27" s="57" t="s">
        <v>65</v>
      </c>
      <c r="AD27" s="66" t="s">
        <v>65</v>
      </c>
      <c r="AE27" s="57" t="s">
        <v>65</v>
      </c>
      <c r="AF27" s="57" t="s">
        <v>65</v>
      </c>
      <c r="AG27" s="57" t="s">
        <v>65</v>
      </c>
      <c r="AH27" s="57" t="s">
        <v>65</v>
      </c>
      <c r="AI27" s="66" t="s">
        <v>65</v>
      </c>
      <c r="AJ27" s="57" t="s">
        <v>65</v>
      </c>
      <c r="AK27" s="57" t="s">
        <v>65</v>
      </c>
      <c r="AL27" s="57" t="s">
        <v>65</v>
      </c>
      <c r="AM27" s="57" t="s">
        <v>65</v>
      </c>
      <c r="AN27" s="62">
        <v>1</v>
      </c>
      <c r="AO27" s="72"/>
      <c r="AP27" s="64">
        <v>0</v>
      </c>
      <c r="AQ27" s="65"/>
    </row>
    <row r="28" spans="1:43" s="29" customFormat="1" ht="165" x14ac:dyDescent="0.25">
      <c r="A28" s="33">
        <v>5</v>
      </c>
      <c r="B28" s="27" t="s">
        <v>126</v>
      </c>
      <c r="C28" s="33" t="s">
        <v>108</v>
      </c>
      <c r="D28" s="27" t="s">
        <v>134</v>
      </c>
      <c r="E28" s="57" t="s">
        <v>56</v>
      </c>
      <c r="F28" s="57" t="s">
        <v>135</v>
      </c>
      <c r="G28" s="57" t="s">
        <v>136</v>
      </c>
      <c r="H28" s="57" t="s">
        <v>99</v>
      </c>
      <c r="I28" s="59" t="s">
        <v>48</v>
      </c>
      <c r="J28" s="57" t="s">
        <v>137</v>
      </c>
      <c r="K28" s="70">
        <v>1</v>
      </c>
      <c r="L28" s="70">
        <v>1</v>
      </c>
      <c r="M28" s="70">
        <v>1</v>
      </c>
      <c r="N28" s="70">
        <v>1</v>
      </c>
      <c r="O28" s="70">
        <v>1</v>
      </c>
      <c r="P28" s="57" t="s">
        <v>138</v>
      </c>
      <c r="Q28" s="57" t="s">
        <v>139</v>
      </c>
      <c r="R28" s="57" t="s">
        <v>132</v>
      </c>
      <c r="S28" s="57" t="s">
        <v>133</v>
      </c>
      <c r="T28" s="61">
        <v>1</v>
      </c>
      <c r="U28" s="74"/>
      <c r="V28" s="64">
        <v>0</v>
      </c>
      <c r="W28" s="65"/>
      <c r="X28" s="57"/>
      <c r="Y28" s="69">
        <v>1</v>
      </c>
      <c r="Z28" s="57"/>
      <c r="AA28" s="68">
        <v>0</v>
      </c>
      <c r="AB28" s="75"/>
      <c r="AC28" s="57"/>
      <c r="AD28" s="69">
        <v>1</v>
      </c>
      <c r="AE28" s="57"/>
      <c r="AF28" s="57"/>
      <c r="AG28" s="57"/>
      <c r="AH28" s="57"/>
      <c r="AI28" s="69">
        <v>1</v>
      </c>
      <c r="AJ28" s="57"/>
      <c r="AK28" s="57">
        <v>0</v>
      </c>
      <c r="AL28" s="57"/>
      <c r="AM28" s="57"/>
      <c r="AN28" s="76">
        <v>1</v>
      </c>
      <c r="AO28" s="69"/>
      <c r="AP28" s="64">
        <v>0</v>
      </c>
      <c r="AQ28" s="65"/>
    </row>
    <row r="29" spans="1:43" s="5" customFormat="1" ht="15.75" x14ac:dyDescent="0.25">
      <c r="A29" s="10"/>
      <c r="B29" s="10"/>
      <c r="C29" s="10"/>
      <c r="D29" s="11" t="s">
        <v>105</v>
      </c>
      <c r="E29" s="11"/>
      <c r="F29" s="11"/>
      <c r="G29" s="11"/>
      <c r="H29" s="11"/>
      <c r="I29" s="11"/>
      <c r="J29" s="11"/>
      <c r="K29" s="41"/>
      <c r="L29" s="41"/>
      <c r="M29" s="41"/>
      <c r="N29" s="41"/>
      <c r="O29" s="41"/>
      <c r="P29" s="11"/>
      <c r="Q29" s="10"/>
      <c r="R29" s="10"/>
      <c r="S29" s="10"/>
      <c r="T29" s="12"/>
      <c r="U29" s="12"/>
      <c r="V29" s="51">
        <f>AVERAGE(V24:V28)*20%</f>
        <v>0</v>
      </c>
      <c r="W29" s="10"/>
      <c r="X29" s="10"/>
      <c r="Y29" s="12"/>
      <c r="Z29" s="12"/>
      <c r="AA29" s="53">
        <f>AVERAGE(AA24:AA28)*20%</f>
        <v>0</v>
      </c>
      <c r="AB29" s="10"/>
      <c r="AC29" s="10"/>
      <c r="AD29" s="12"/>
      <c r="AE29" s="12"/>
      <c r="AF29" s="14" t="e">
        <f>AVERAGE(#REF!)*20%</f>
        <v>#REF!</v>
      </c>
      <c r="AG29" s="10"/>
      <c r="AH29" s="10"/>
      <c r="AI29" s="12"/>
      <c r="AJ29" s="12"/>
      <c r="AK29" s="14" t="e">
        <f>AVERAGE(#REF!)*20%</f>
        <v>#REF!</v>
      </c>
      <c r="AL29" s="10"/>
      <c r="AM29" s="10"/>
      <c r="AN29" s="17"/>
      <c r="AO29" s="17"/>
      <c r="AP29" s="51">
        <f>AVERAGE(AP24:AP28)*20%</f>
        <v>0</v>
      </c>
      <c r="AQ29" s="10"/>
    </row>
    <row r="30" spans="1:43" s="9" customFormat="1" ht="18.75" x14ac:dyDescent="0.3">
      <c r="A30" s="6"/>
      <c r="B30" s="6"/>
      <c r="C30" s="6"/>
      <c r="D30" s="7" t="s">
        <v>106</v>
      </c>
      <c r="E30" s="6"/>
      <c r="F30" s="6"/>
      <c r="G30" s="6"/>
      <c r="H30" s="6"/>
      <c r="I30" s="6"/>
      <c r="J30" s="6"/>
      <c r="K30" s="42"/>
      <c r="L30" s="42"/>
      <c r="M30" s="42"/>
      <c r="N30" s="42"/>
      <c r="O30" s="42"/>
      <c r="P30" s="6"/>
      <c r="Q30" s="6"/>
      <c r="R30" s="6"/>
      <c r="S30" s="6"/>
      <c r="T30" s="8"/>
      <c r="U30" s="8"/>
      <c r="V30" s="52">
        <f>V23+V29</f>
        <v>0</v>
      </c>
      <c r="W30" s="6"/>
      <c r="X30" s="6"/>
      <c r="Y30" s="8"/>
      <c r="Z30" s="8"/>
      <c r="AA30" s="54" t="e">
        <f>AA23+AA29</f>
        <v>#DIV/0!</v>
      </c>
      <c r="AB30" s="6"/>
      <c r="AC30" s="6"/>
      <c r="AD30" s="8"/>
      <c r="AE30" s="8"/>
      <c r="AF30" s="19" t="e">
        <f>AF23+AF29</f>
        <v>#DIV/0!</v>
      </c>
      <c r="AG30" s="6"/>
      <c r="AH30" s="6"/>
      <c r="AI30" s="8"/>
      <c r="AJ30" s="8"/>
      <c r="AK30" s="19" t="e">
        <f>AK23+AK29</f>
        <v>#VALUE!</v>
      </c>
      <c r="AL30" s="6"/>
      <c r="AM30" s="6"/>
      <c r="AN30" s="18"/>
      <c r="AO30" s="18"/>
      <c r="AP30" s="52">
        <f>AP23+AP29</f>
        <v>0</v>
      </c>
      <c r="AQ30" s="6"/>
    </row>
  </sheetData>
  <mergeCells count="22">
    <mergeCell ref="Q13:S14"/>
    <mergeCell ref="E4:J4"/>
    <mergeCell ref="G5:J5"/>
    <mergeCell ref="G6:J6"/>
    <mergeCell ref="G7:J7"/>
    <mergeCell ref="G8:J8"/>
    <mergeCell ref="A13:B14"/>
    <mergeCell ref="A1:J1"/>
    <mergeCell ref="K1:O1"/>
    <mergeCell ref="C13:E14"/>
    <mergeCell ref="F13:P14"/>
    <mergeCell ref="A2:J2"/>
    <mergeCell ref="G9:J9"/>
    <mergeCell ref="G10:J10"/>
    <mergeCell ref="A4:B8"/>
    <mergeCell ref="C4:D8"/>
    <mergeCell ref="G11:J11"/>
    <mergeCell ref="T13:X14"/>
    <mergeCell ref="Y13:AC14"/>
    <mergeCell ref="AD13:AH14"/>
    <mergeCell ref="AI13:AM14"/>
    <mergeCell ref="AN13:AQ14"/>
  </mergeCells>
  <dataValidations count="1">
    <dataValidation allowBlank="1" showInputMessage="1" showErrorMessage="1" error="Escriba un texto " promptTitle="Cualquier contenido" sqref="E15 E3:E12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E13:E14 E29:E1048576 E16:E23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21</v>
      </c>
    </row>
    <row r="2" spans="1:1" x14ac:dyDescent="0.25">
      <c r="A2" t="s">
        <v>44</v>
      </c>
    </row>
    <row r="3" spans="1:1" x14ac:dyDescent="0.25">
      <c r="A3" t="s">
        <v>96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d6eaa91c-3afb-4015-aba1-5ff992c1a5ca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4d1d2e24-7be0-47eb-a1db-99cc6d75caf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